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Steve\Documents\MonOver50Web\"/>
    </mc:Choice>
  </mc:AlternateContent>
  <xr:revisionPtr revIDLastSave="0" documentId="13_ncr:1_{C636C239-E8FC-46BF-B235-A542CEF0A422}" xr6:coauthVersionLast="47" xr6:coauthVersionMax="47" xr10:uidLastSave="{00000000-0000-0000-0000-000000000000}"/>
  <bookViews>
    <workbookView xWindow="420" yWindow="180" windowWidth="28290" windowHeight="14970" xr2:uid="{421C5457-0AAE-4670-8A8D-86B339B6392B}"/>
  </bookViews>
  <sheets>
    <sheet name="Wk26PO4" sheetId="98" r:id="rId1"/>
    <sheet name="Wk25PO3" sheetId="97" r:id="rId2"/>
    <sheet name="Wk24PO2" sheetId="96" r:id="rId3"/>
    <sheet name="Wk23PO1" sheetId="95" r:id="rId4"/>
    <sheet name="Wk22" sheetId="94" r:id="rId5"/>
    <sheet name="Wk21" sheetId="93" r:id="rId6"/>
    <sheet name="Wk20" sheetId="92" r:id="rId7"/>
    <sheet name="Wk19" sheetId="91" r:id="rId8"/>
    <sheet name="Wk18" sheetId="90" r:id="rId9"/>
    <sheet name="Wk17" sheetId="89" r:id="rId10"/>
    <sheet name="Wk16" sheetId="88" r:id="rId11"/>
    <sheet name="Wk15" sheetId="87" r:id="rId12"/>
    <sheet name="Wk14" sheetId="86" r:id="rId13"/>
    <sheet name="Wk13" sheetId="85" r:id="rId14"/>
    <sheet name="Wk12" sheetId="84" r:id="rId15"/>
    <sheet name="Wk11" sheetId="83" r:id="rId16"/>
    <sheet name="Wk10" sheetId="82" r:id="rId17"/>
    <sheet name="Wk9" sheetId="81" r:id="rId18"/>
    <sheet name="Wk8" sheetId="80" r:id="rId19"/>
    <sheet name="Wk7" sheetId="79" r:id="rId20"/>
    <sheet name="Wk6" sheetId="78" r:id="rId21"/>
    <sheet name="Wk5" sheetId="77" r:id="rId22"/>
    <sheet name="Wk4" sheetId="76" r:id="rId23"/>
    <sheet name="Wk3" sheetId="75" r:id="rId24"/>
    <sheet name="Wk2" sheetId="74" r:id="rId25"/>
    <sheet name="Wk1" sheetId="73" r:id="rId2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C86" i="98" l="1"/>
  <c r="AK86" i="98" s="1"/>
  <c r="C143" i="98"/>
  <c r="BN120" i="98"/>
  <c r="BL120" i="98"/>
  <c r="BK120" i="98"/>
  <c r="BJ120" i="98"/>
  <c r="BD120" i="98"/>
  <c r="O4" i="98" s="1"/>
  <c r="BB120" i="98"/>
  <c r="N4" i="98" s="1"/>
  <c r="BA120" i="98"/>
  <c r="L4" i="98" s="1"/>
  <c r="AZ120" i="98"/>
  <c r="BM119" i="98"/>
  <c r="BI119" i="98"/>
  <c r="BG119" i="98"/>
  <c r="BF119" i="98"/>
  <c r="BE119" i="98"/>
  <c r="BC119" i="98"/>
  <c r="BM118" i="98"/>
  <c r="BI118" i="98"/>
  <c r="BG118" i="98"/>
  <c r="BF118" i="98"/>
  <c r="BE118" i="98"/>
  <c r="BC118" i="98"/>
  <c r="BM117" i="98"/>
  <c r="BI117" i="98"/>
  <c r="BG117" i="98"/>
  <c r="BF117" i="98"/>
  <c r="BE117" i="98"/>
  <c r="BC117" i="98"/>
  <c r="BM116" i="98"/>
  <c r="BI116" i="98"/>
  <c r="BG116" i="98"/>
  <c r="BF116" i="98"/>
  <c r="BE116" i="98"/>
  <c r="BC116" i="98"/>
  <c r="BM115" i="98"/>
  <c r="BI115" i="98"/>
  <c r="BG115" i="98"/>
  <c r="BF115" i="98"/>
  <c r="BE115" i="98"/>
  <c r="BC115" i="98"/>
  <c r="BM114" i="98"/>
  <c r="BI114" i="98"/>
  <c r="BG114" i="98"/>
  <c r="BF114" i="98"/>
  <c r="BE114" i="98"/>
  <c r="BC114" i="98"/>
  <c r="BM113" i="98"/>
  <c r="BI113" i="98"/>
  <c r="BG113" i="98"/>
  <c r="BF113" i="98"/>
  <c r="BE113" i="98"/>
  <c r="BC113" i="98"/>
  <c r="BM112" i="98"/>
  <c r="BI112" i="98"/>
  <c r="BG112" i="98"/>
  <c r="BF112" i="98"/>
  <c r="BE112" i="98"/>
  <c r="BC112" i="98"/>
  <c r="BM111" i="98"/>
  <c r="BI111" i="98"/>
  <c r="BG111" i="98"/>
  <c r="BF111" i="98"/>
  <c r="BE111" i="98"/>
  <c r="BC111" i="98"/>
  <c r="BM110" i="98"/>
  <c r="BI110" i="98"/>
  <c r="BG110" i="98"/>
  <c r="BF110" i="98"/>
  <c r="BE110" i="98"/>
  <c r="BC110" i="98"/>
  <c r="BM109" i="98"/>
  <c r="BI109" i="98"/>
  <c r="BG109" i="98"/>
  <c r="BF109" i="98"/>
  <c r="BE109" i="98"/>
  <c r="BC109" i="98"/>
  <c r="BM108" i="98"/>
  <c r="BI108" i="98"/>
  <c r="BG108" i="98"/>
  <c r="BF108" i="98"/>
  <c r="BE108" i="98"/>
  <c r="BC108" i="98"/>
  <c r="BN107" i="98"/>
  <c r="BL107" i="98"/>
  <c r="BK107" i="98"/>
  <c r="BJ107" i="98"/>
  <c r="BD107" i="98"/>
  <c r="O9" i="98" s="1"/>
  <c r="BB107" i="98"/>
  <c r="N9" i="98" s="1"/>
  <c r="BA107" i="98"/>
  <c r="L9" i="98" s="1"/>
  <c r="AZ107" i="98"/>
  <c r="BM106" i="98"/>
  <c r="BI106" i="98"/>
  <c r="BG106" i="98"/>
  <c r="BF106" i="98"/>
  <c r="BE106" i="98"/>
  <c r="BC106" i="98"/>
  <c r="BM105" i="98"/>
  <c r="BI105" i="98"/>
  <c r="BG105" i="98"/>
  <c r="BF105" i="98"/>
  <c r="BE105" i="98"/>
  <c r="BC105" i="98"/>
  <c r="BM104" i="98"/>
  <c r="BI104" i="98"/>
  <c r="BG104" i="98"/>
  <c r="BF104" i="98"/>
  <c r="BE104" i="98"/>
  <c r="BC104" i="98"/>
  <c r="BM103" i="98"/>
  <c r="BI103" i="98"/>
  <c r="BG103" i="98"/>
  <c r="BF103" i="98"/>
  <c r="BE103" i="98"/>
  <c r="BC103" i="98"/>
  <c r="BM102" i="98"/>
  <c r="BI102" i="98"/>
  <c r="BG102" i="98"/>
  <c r="BF102" i="98"/>
  <c r="BE102" i="98"/>
  <c r="BC102" i="98"/>
  <c r="BM101" i="98"/>
  <c r="BI101" i="98"/>
  <c r="BG101" i="98"/>
  <c r="BF101" i="98"/>
  <c r="BE101" i="98"/>
  <c r="BC101" i="98"/>
  <c r="BM100" i="98"/>
  <c r="BI100" i="98"/>
  <c r="BG100" i="98"/>
  <c r="BF100" i="98"/>
  <c r="BE100" i="98"/>
  <c r="BC100" i="98"/>
  <c r="BM99" i="98"/>
  <c r="BI99" i="98"/>
  <c r="BG99" i="98"/>
  <c r="BF99" i="98"/>
  <c r="BE99" i="98"/>
  <c r="BC99" i="98"/>
  <c r="BM98" i="98"/>
  <c r="BI98" i="98"/>
  <c r="BG98" i="98"/>
  <c r="BF98" i="98"/>
  <c r="BE98" i="98"/>
  <c r="BC98" i="98"/>
  <c r="BM97" i="98"/>
  <c r="BI97" i="98"/>
  <c r="BG97" i="98"/>
  <c r="BF97" i="98"/>
  <c r="BE97" i="98"/>
  <c r="BC97" i="98"/>
  <c r="BM96" i="98"/>
  <c r="BI96" i="98"/>
  <c r="BG96" i="98"/>
  <c r="BF96" i="98"/>
  <c r="BE96" i="98"/>
  <c r="BC96" i="98"/>
  <c r="CL95" i="98"/>
  <c r="CJ95" i="98"/>
  <c r="CI95" i="98"/>
  <c r="CH95" i="98"/>
  <c r="CB95" i="98"/>
  <c r="BZ95" i="98"/>
  <c r="BY95" i="98"/>
  <c r="BX95" i="98"/>
  <c r="BM95" i="98"/>
  <c r="BI95" i="98"/>
  <c r="BG95" i="98"/>
  <c r="BF95" i="98"/>
  <c r="BE95" i="98"/>
  <c r="BC95" i="98"/>
  <c r="BN94" i="98"/>
  <c r="BL94" i="98"/>
  <c r="BM94" i="98" s="1"/>
  <c r="BK94" i="98"/>
  <c r="BJ94" i="98"/>
  <c r="BD94" i="98"/>
  <c r="O10" i="98" s="1"/>
  <c r="BB94" i="98"/>
  <c r="BA94" i="98"/>
  <c r="AZ94" i="98"/>
  <c r="BM93" i="98"/>
  <c r="BI93" i="98"/>
  <c r="BG93" i="98"/>
  <c r="BF93" i="98"/>
  <c r="BE93" i="98"/>
  <c r="BC93" i="98"/>
  <c r="CL92" i="98"/>
  <c r="CJ92" i="98"/>
  <c r="CI92" i="98"/>
  <c r="CH92" i="98"/>
  <c r="CB92" i="98"/>
  <c r="BZ92" i="98"/>
  <c r="BY92" i="98"/>
  <c r="BX92" i="98"/>
  <c r="BM92" i="98"/>
  <c r="BI92" i="98"/>
  <c r="BG92" i="98"/>
  <c r="BF92" i="98"/>
  <c r="BH92" i="98" s="1"/>
  <c r="BE92" i="98"/>
  <c r="BC92" i="98"/>
  <c r="CK91" i="98"/>
  <c r="CG91" i="98"/>
  <c r="CE91" i="98"/>
  <c r="CD91" i="98"/>
  <c r="CC91" i="98"/>
  <c r="CA91" i="98"/>
  <c r="BM91" i="98"/>
  <c r="BI91" i="98"/>
  <c r="BG91" i="98"/>
  <c r="BF91" i="98"/>
  <c r="BE91" i="98"/>
  <c r="BC91" i="98"/>
  <c r="CK90" i="98"/>
  <c r="CG90" i="98"/>
  <c r="CE90" i="98"/>
  <c r="CD90" i="98"/>
  <c r="CC90" i="98"/>
  <c r="CA90" i="98"/>
  <c r="BM90" i="98"/>
  <c r="BI90" i="98"/>
  <c r="BG90" i="98"/>
  <c r="BF90" i="98"/>
  <c r="BE90" i="98"/>
  <c r="BC90" i="98"/>
  <c r="CK89" i="98"/>
  <c r="CG89" i="98"/>
  <c r="CE89" i="98"/>
  <c r="CD89" i="98"/>
  <c r="CC89" i="98"/>
  <c r="CA89" i="98"/>
  <c r="BM89" i="98"/>
  <c r="BI89" i="98"/>
  <c r="BG89" i="98"/>
  <c r="BF89" i="98"/>
  <c r="BH89" i="98" s="1"/>
  <c r="BE89" i="98"/>
  <c r="BC89" i="98"/>
  <c r="CK88" i="98"/>
  <c r="CG88" i="98"/>
  <c r="CE88" i="98"/>
  <c r="CD88" i="98"/>
  <c r="CC88" i="98"/>
  <c r="CA88" i="98"/>
  <c r="BM88" i="98"/>
  <c r="BI88" i="98"/>
  <c r="BG88" i="98"/>
  <c r="BF88" i="98"/>
  <c r="BE88" i="98"/>
  <c r="BC88" i="98"/>
  <c r="CK87" i="98"/>
  <c r="CG87" i="98"/>
  <c r="CE87" i="98"/>
  <c r="CD87" i="98"/>
  <c r="CC87" i="98"/>
  <c r="CA87" i="98"/>
  <c r="BM87" i="98"/>
  <c r="BI87" i="98"/>
  <c r="BG87" i="98"/>
  <c r="BF87" i="98"/>
  <c r="BE87" i="98"/>
  <c r="BC87" i="98"/>
  <c r="AM87" i="98"/>
  <c r="AL87" i="98"/>
  <c r="AJ87" i="98"/>
  <c r="AJ30" i="98" s="1"/>
  <c r="AJ31" i="98" s="1"/>
  <c r="AI87" i="98"/>
  <c r="AI30" i="98" s="1"/>
  <c r="AI31" i="98" s="1"/>
  <c r="AH87" i="98"/>
  <c r="AF87" i="98"/>
  <c r="AF30" i="98" s="1"/>
  <c r="AF31" i="98" s="1"/>
  <c r="AE87" i="98"/>
  <c r="AD87" i="98"/>
  <c r="AD30" i="98" s="1"/>
  <c r="AD31" i="98" s="1"/>
  <c r="CK86" i="98"/>
  <c r="CG86" i="98"/>
  <c r="CE86" i="98"/>
  <c r="CD86" i="98"/>
  <c r="CC86" i="98"/>
  <c r="CA86" i="98"/>
  <c r="BM86" i="98"/>
  <c r="BI86" i="98"/>
  <c r="BG86" i="98"/>
  <c r="BF86" i="98"/>
  <c r="BE86" i="98"/>
  <c r="BC86" i="98"/>
  <c r="CK85" i="98"/>
  <c r="CG85" i="98"/>
  <c r="CE85" i="98"/>
  <c r="CD85" i="98"/>
  <c r="CC85" i="98"/>
  <c r="CA85" i="98"/>
  <c r="BM85" i="98"/>
  <c r="BI85" i="98"/>
  <c r="BG85" i="98"/>
  <c r="BF85" i="98"/>
  <c r="BE85" i="98"/>
  <c r="BC85" i="98"/>
  <c r="CK84" i="98"/>
  <c r="CG84" i="98"/>
  <c r="CE84" i="98"/>
  <c r="CD84" i="98"/>
  <c r="CC84" i="98"/>
  <c r="CA84" i="98"/>
  <c r="BM84" i="98"/>
  <c r="BI84" i="98"/>
  <c r="BG84" i="98"/>
  <c r="BF84" i="98"/>
  <c r="BE84" i="98"/>
  <c r="BC84" i="98"/>
  <c r="CK83" i="98"/>
  <c r="CG83" i="98"/>
  <c r="CE83" i="98"/>
  <c r="CD83" i="98"/>
  <c r="CC83" i="98"/>
  <c r="CA83" i="98"/>
  <c r="BM83" i="98"/>
  <c r="BI83" i="98"/>
  <c r="BG83" i="98"/>
  <c r="BF83" i="98"/>
  <c r="BE83" i="98"/>
  <c r="BC83" i="98"/>
  <c r="CK82" i="98"/>
  <c r="CG82" i="98"/>
  <c r="CE82" i="98"/>
  <c r="CD82" i="98"/>
  <c r="CC82" i="98"/>
  <c r="CA82" i="98"/>
  <c r="BM82" i="98"/>
  <c r="BI82" i="98"/>
  <c r="BG82" i="98"/>
  <c r="BF82" i="98"/>
  <c r="BE82" i="98"/>
  <c r="BC82" i="98"/>
  <c r="CK81" i="98"/>
  <c r="CG81" i="98"/>
  <c r="CE81" i="98"/>
  <c r="CD81" i="98"/>
  <c r="CC81" i="98"/>
  <c r="CA81" i="98"/>
  <c r="BN81" i="98"/>
  <c r="BL81" i="98"/>
  <c r="BK81" i="98"/>
  <c r="BJ81" i="98"/>
  <c r="BD81" i="98"/>
  <c r="BB81" i="98"/>
  <c r="BA81" i="98"/>
  <c r="L5" i="98" s="1"/>
  <c r="AZ81" i="98"/>
  <c r="CK80" i="98"/>
  <c r="CG80" i="98"/>
  <c r="CE80" i="98"/>
  <c r="CD80" i="98"/>
  <c r="CC80" i="98"/>
  <c r="CA80" i="98"/>
  <c r="BM80" i="98"/>
  <c r="BI80" i="98"/>
  <c r="BG80" i="98"/>
  <c r="BF80" i="98"/>
  <c r="BE80" i="98"/>
  <c r="BC80" i="98"/>
  <c r="CK79" i="98"/>
  <c r="CG79" i="98"/>
  <c r="CE79" i="98"/>
  <c r="CD79" i="98"/>
  <c r="CC79" i="98"/>
  <c r="CA79" i="98"/>
  <c r="BM79" i="98"/>
  <c r="BI79" i="98"/>
  <c r="BG79" i="98"/>
  <c r="BF79" i="98"/>
  <c r="BE79" i="98"/>
  <c r="BC79" i="98"/>
  <c r="CK78" i="98"/>
  <c r="CG78" i="98"/>
  <c r="CE78" i="98"/>
  <c r="CD78" i="98"/>
  <c r="CC78" i="98"/>
  <c r="CA78" i="98"/>
  <c r="BM78" i="98"/>
  <c r="BI78" i="98"/>
  <c r="BG78" i="98"/>
  <c r="BF78" i="98"/>
  <c r="BE78" i="98"/>
  <c r="BC78" i="98"/>
  <c r="AM78" i="98"/>
  <c r="AL78" i="98"/>
  <c r="AJ78" i="98"/>
  <c r="AI78" i="98"/>
  <c r="AH78" i="98"/>
  <c r="AF78" i="98"/>
  <c r="AE78" i="98"/>
  <c r="AD78" i="98"/>
  <c r="CK77" i="98"/>
  <c r="CG77" i="98"/>
  <c r="CE77" i="98"/>
  <c r="CD77" i="98"/>
  <c r="CC77" i="98"/>
  <c r="CA77" i="98"/>
  <c r="BM77" i="98"/>
  <c r="BI77" i="98"/>
  <c r="BG77" i="98"/>
  <c r="BF77" i="98"/>
  <c r="BE77" i="98"/>
  <c r="BC77" i="98"/>
  <c r="AM77" i="98"/>
  <c r="AL77" i="98"/>
  <c r="AJ77" i="98"/>
  <c r="AI77" i="98"/>
  <c r="AH77" i="98"/>
  <c r="AF77" i="98"/>
  <c r="AE77" i="98"/>
  <c r="AD77" i="98"/>
  <c r="CK76" i="98"/>
  <c r="CG76" i="98"/>
  <c r="CE76" i="98"/>
  <c r="CD76" i="98"/>
  <c r="CC76" i="98"/>
  <c r="CA76" i="98"/>
  <c r="BM76" i="98"/>
  <c r="BI76" i="98"/>
  <c r="BG76" i="98"/>
  <c r="BF76" i="98"/>
  <c r="BE76" i="98"/>
  <c r="BC76" i="98"/>
  <c r="AM76" i="98"/>
  <c r="AL76" i="98"/>
  <c r="AJ76" i="98"/>
  <c r="AI76" i="98"/>
  <c r="AH76" i="98"/>
  <c r="AF76" i="98"/>
  <c r="AE76" i="98"/>
  <c r="AD76" i="98"/>
  <c r="CK75" i="98"/>
  <c r="CG75" i="98"/>
  <c r="CE75" i="98"/>
  <c r="CD75" i="98"/>
  <c r="CC75" i="98"/>
  <c r="CA75" i="98"/>
  <c r="BM75" i="98"/>
  <c r="BI75" i="98"/>
  <c r="BG75" i="98"/>
  <c r="BF75" i="98"/>
  <c r="BE75" i="98"/>
  <c r="BC75" i="98"/>
  <c r="AM75" i="98"/>
  <c r="AL75" i="98"/>
  <c r="AJ75" i="98"/>
  <c r="AI75" i="98"/>
  <c r="AH75" i="98"/>
  <c r="AF75" i="98"/>
  <c r="AE75" i="98"/>
  <c r="AD75" i="98"/>
  <c r="CK74" i="98"/>
  <c r="CG74" i="98"/>
  <c r="CE74" i="98"/>
  <c r="CD74" i="98"/>
  <c r="CC74" i="98"/>
  <c r="CA74" i="98"/>
  <c r="BM74" i="98"/>
  <c r="BI74" i="98"/>
  <c r="BG74" i="98"/>
  <c r="BF74" i="98"/>
  <c r="BE74" i="98"/>
  <c r="BC74" i="98"/>
  <c r="AM74" i="98"/>
  <c r="AL74" i="98"/>
  <c r="AJ74" i="98"/>
  <c r="AI74" i="98"/>
  <c r="AH74" i="98"/>
  <c r="AF74" i="98"/>
  <c r="AE74" i="98"/>
  <c r="AD74" i="98"/>
  <c r="CK73" i="98"/>
  <c r="CG73" i="98"/>
  <c r="CE73" i="98"/>
  <c r="CD73" i="98"/>
  <c r="CC73" i="98"/>
  <c r="CA73" i="98"/>
  <c r="BM73" i="98"/>
  <c r="BI73" i="98"/>
  <c r="BG73" i="98"/>
  <c r="BF73" i="98"/>
  <c r="BE73" i="98"/>
  <c r="BC73" i="98"/>
  <c r="AM73" i="98"/>
  <c r="AL73" i="98"/>
  <c r="AJ73" i="98"/>
  <c r="AI73" i="98"/>
  <c r="AH73" i="98"/>
  <c r="AF73" i="98"/>
  <c r="AE73" i="98"/>
  <c r="AD73" i="98"/>
  <c r="CK72" i="98"/>
  <c r="CG72" i="98"/>
  <c r="CE72" i="98"/>
  <c r="CD72" i="98"/>
  <c r="CC72" i="98"/>
  <c r="CA72" i="98"/>
  <c r="BM72" i="98"/>
  <c r="BI72" i="98"/>
  <c r="BG72" i="98"/>
  <c r="BF72" i="98"/>
  <c r="BE72" i="98"/>
  <c r="BC72" i="98"/>
  <c r="AM72" i="98"/>
  <c r="AL72" i="98"/>
  <c r="AJ72" i="98"/>
  <c r="AI72" i="98"/>
  <c r="AH72" i="98"/>
  <c r="AF72" i="98"/>
  <c r="AE72" i="98"/>
  <c r="AD72" i="98"/>
  <c r="CK71" i="98"/>
  <c r="CG71" i="98"/>
  <c r="CE71" i="98"/>
  <c r="CD71" i="98"/>
  <c r="CC71" i="98"/>
  <c r="CA71" i="98"/>
  <c r="BM71" i="98"/>
  <c r="BI71" i="98"/>
  <c r="BG71" i="98"/>
  <c r="BF71" i="98"/>
  <c r="BE71" i="98"/>
  <c r="BC71" i="98"/>
  <c r="AM71" i="98"/>
  <c r="AL71" i="98"/>
  <c r="AJ71" i="98"/>
  <c r="AI71" i="98"/>
  <c r="AH71" i="98"/>
  <c r="AF71" i="98"/>
  <c r="AE71" i="98"/>
  <c r="AD71" i="98"/>
  <c r="CK70" i="98"/>
  <c r="CG70" i="98"/>
  <c r="CE70" i="98"/>
  <c r="CD70" i="98"/>
  <c r="CC70" i="98"/>
  <c r="CA70" i="98"/>
  <c r="BM70" i="98"/>
  <c r="BI70" i="98"/>
  <c r="BG70" i="98"/>
  <c r="BF70" i="98"/>
  <c r="BE70" i="98"/>
  <c r="BC70" i="98"/>
  <c r="CK69" i="98"/>
  <c r="CG69" i="98"/>
  <c r="CE69" i="98"/>
  <c r="CD69" i="98"/>
  <c r="CC69" i="98"/>
  <c r="CA69" i="98"/>
  <c r="BM69" i="98"/>
  <c r="BI69" i="98"/>
  <c r="BG69" i="98"/>
  <c r="BF69" i="98"/>
  <c r="BE69" i="98"/>
  <c r="BC69" i="98"/>
  <c r="C65" i="98"/>
  <c r="BN57" i="98"/>
  <c r="BL57" i="98"/>
  <c r="BK57" i="98"/>
  <c r="BJ57" i="98"/>
  <c r="BD57" i="98"/>
  <c r="O8" i="98" s="1"/>
  <c r="BB57" i="98"/>
  <c r="N8" i="98" s="1"/>
  <c r="BA57" i="98"/>
  <c r="L8" i="98" s="1"/>
  <c r="AZ57" i="98"/>
  <c r="BM56" i="98"/>
  <c r="BI56" i="98"/>
  <c r="BG56" i="98"/>
  <c r="BF56" i="98"/>
  <c r="BE56" i="98"/>
  <c r="BC56" i="98"/>
  <c r="G52" i="98"/>
  <c r="BM55" i="98"/>
  <c r="BI55" i="98"/>
  <c r="BG55" i="98"/>
  <c r="BF55" i="98"/>
  <c r="BE55" i="98"/>
  <c r="BC55" i="98"/>
  <c r="L51" i="98"/>
  <c r="O51" i="98" s="1"/>
  <c r="G51" i="98"/>
  <c r="BM54" i="98"/>
  <c r="BI54" i="98"/>
  <c r="BG54" i="98"/>
  <c r="BF54" i="98"/>
  <c r="BE54" i="98"/>
  <c r="BC54" i="98"/>
  <c r="BM53" i="98"/>
  <c r="BI53" i="98"/>
  <c r="BG53" i="98"/>
  <c r="BF53" i="98"/>
  <c r="BE53" i="98"/>
  <c r="BC53" i="98"/>
  <c r="BM52" i="98"/>
  <c r="BI52" i="98"/>
  <c r="BG52" i="98"/>
  <c r="BF52" i="98"/>
  <c r="BE52" i="98"/>
  <c r="BC52" i="98"/>
  <c r="BM51" i="98"/>
  <c r="BI51" i="98"/>
  <c r="BG51" i="98"/>
  <c r="BF51" i="98"/>
  <c r="BE51" i="98"/>
  <c r="BC51" i="98"/>
  <c r="BM50" i="98"/>
  <c r="BI50" i="98"/>
  <c r="BG50" i="98"/>
  <c r="BF50" i="98"/>
  <c r="BE50" i="98"/>
  <c r="BC50" i="98"/>
  <c r="BM49" i="98"/>
  <c r="BI49" i="98"/>
  <c r="BG49" i="98"/>
  <c r="BF49" i="98"/>
  <c r="BE49" i="98"/>
  <c r="BC49" i="98"/>
  <c r="BM48" i="98"/>
  <c r="BI48" i="98"/>
  <c r="BG48" i="98"/>
  <c r="BF48" i="98"/>
  <c r="BE48" i="98"/>
  <c r="BC48" i="98"/>
  <c r="BM47" i="98"/>
  <c r="BI47" i="98"/>
  <c r="BG47" i="98"/>
  <c r="BF47" i="98"/>
  <c r="BE47" i="98"/>
  <c r="BC47" i="98"/>
  <c r="BM46" i="98"/>
  <c r="BI46" i="98"/>
  <c r="BG46" i="98"/>
  <c r="BF46" i="98"/>
  <c r="BE46" i="98"/>
  <c r="BC46" i="98"/>
  <c r="BM45" i="98"/>
  <c r="BI45" i="98"/>
  <c r="BG45" i="98"/>
  <c r="BF45" i="98"/>
  <c r="BE45" i="98"/>
  <c r="BC45" i="98"/>
  <c r="BN44" i="98"/>
  <c r="BL44" i="98"/>
  <c r="BK44" i="98"/>
  <c r="BJ44" i="98"/>
  <c r="BD44" i="98"/>
  <c r="O7" i="98" s="1"/>
  <c r="BB44" i="98"/>
  <c r="BC44" i="98" s="1"/>
  <c r="BA44" i="98"/>
  <c r="AZ44" i="98"/>
  <c r="CL43" i="98"/>
  <c r="CJ43" i="98"/>
  <c r="CI43" i="98"/>
  <c r="CI94" i="98" s="1"/>
  <c r="CH43" i="98"/>
  <c r="CB43" i="98"/>
  <c r="BZ43" i="98"/>
  <c r="BY43" i="98"/>
  <c r="BX43" i="98"/>
  <c r="BM43" i="98"/>
  <c r="BI43" i="98"/>
  <c r="BG43" i="98"/>
  <c r="BF43" i="98"/>
  <c r="BE43" i="98"/>
  <c r="BC43" i="98"/>
  <c r="CK42" i="98"/>
  <c r="CG42" i="98"/>
  <c r="CE42" i="98"/>
  <c r="CD42" i="98"/>
  <c r="CC42" i="98"/>
  <c r="CA42" i="98"/>
  <c r="BM42" i="98"/>
  <c r="BI42" i="98"/>
  <c r="BG42" i="98"/>
  <c r="BF42" i="98"/>
  <c r="BE42" i="98"/>
  <c r="BC42" i="98"/>
  <c r="CK41" i="98"/>
  <c r="CG41" i="98"/>
  <c r="CE41" i="98"/>
  <c r="CD41" i="98"/>
  <c r="CC41" i="98"/>
  <c r="CA41" i="98"/>
  <c r="BM41" i="98"/>
  <c r="BI41" i="98"/>
  <c r="BG41" i="98"/>
  <c r="BF41" i="98"/>
  <c r="BE41" i="98"/>
  <c r="BC41" i="98"/>
  <c r="CK40" i="98"/>
  <c r="CG40" i="98"/>
  <c r="CE40" i="98"/>
  <c r="CD40" i="98"/>
  <c r="CC40" i="98"/>
  <c r="CA40" i="98"/>
  <c r="BM40" i="98"/>
  <c r="BI40" i="98"/>
  <c r="BG40" i="98"/>
  <c r="BF40" i="98"/>
  <c r="BH40" i="98" s="1"/>
  <c r="BE40" i="98"/>
  <c r="BC40" i="98"/>
  <c r="CK39" i="98"/>
  <c r="CG39" i="98"/>
  <c r="CE39" i="98"/>
  <c r="CD39" i="98"/>
  <c r="CC39" i="98"/>
  <c r="CA39" i="98"/>
  <c r="BM39" i="98"/>
  <c r="BI39" i="98"/>
  <c r="BG39" i="98"/>
  <c r="BF39" i="98"/>
  <c r="BE39" i="98"/>
  <c r="BC39" i="98"/>
  <c r="CK38" i="98"/>
  <c r="CG38" i="98"/>
  <c r="CE38" i="98"/>
  <c r="CD38" i="98"/>
  <c r="CC38" i="98"/>
  <c r="CA38" i="98"/>
  <c r="BM38" i="98"/>
  <c r="BI38" i="98"/>
  <c r="BG38" i="98"/>
  <c r="BF38" i="98"/>
  <c r="BE38" i="98"/>
  <c r="BC38" i="98"/>
  <c r="CK37" i="98"/>
  <c r="CG37" i="98"/>
  <c r="CE37" i="98"/>
  <c r="CD37" i="98"/>
  <c r="CC37" i="98"/>
  <c r="CA37" i="98"/>
  <c r="BM37" i="98"/>
  <c r="BI37" i="98"/>
  <c r="BG37" i="98"/>
  <c r="BF37" i="98"/>
  <c r="BE37" i="98"/>
  <c r="BC37" i="98"/>
  <c r="CK36" i="98"/>
  <c r="CG36" i="98"/>
  <c r="CE36" i="98"/>
  <c r="CD36" i="98"/>
  <c r="CC36" i="98"/>
  <c r="CA36" i="98"/>
  <c r="BM36" i="98"/>
  <c r="BI36" i="98"/>
  <c r="BG36" i="98"/>
  <c r="BF36" i="98"/>
  <c r="BE36" i="98"/>
  <c r="BC36" i="98"/>
  <c r="CK35" i="98"/>
  <c r="CG35" i="98"/>
  <c r="CE35" i="98"/>
  <c r="CD35" i="98"/>
  <c r="CC35" i="98"/>
  <c r="CA35" i="98"/>
  <c r="BM35" i="98"/>
  <c r="BI35" i="98"/>
  <c r="BG35" i="98"/>
  <c r="BF35" i="98"/>
  <c r="BE35" i="98"/>
  <c r="BC35" i="98"/>
  <c r="CK34" i="98"/>
  <c r="CG34" i="98"/>
  <c r="CE34" i="98"/>
  <c r="CD34" i="98"/>
  <c r="CC34" i="98"/>
  <c r="CA34" i="98"/>
  <c r="BM34" i="98"/>
  <c r="BI34" i="98"/>
  <c r="BG34" i="98"/>
  <c r="BF34" i="98"/>
  <c r="BE34" i="98"/>
  <c r="BC34" i="98"/>
  <c r="CK33" i="98"/>
  <c r="CG33" i="98"/>
  <c r="CE33" i="98"/>
  <c r="CD33" i="98"/>
  <c r="CC33" i="98"/>
  <c r="CA33" i="98"/>
  <c r="BM33" i="98"/>
  <c r="BI33" i="98"/>
  <c r="BG33" i="98"/>
  <c r="BF33" i="98"/>
  <c r="BE33" i="98"/>
  <c r="BC33" i="98"/>
  <c r="CK32" i="98"/>
  <c r="CG32" i="98"/>
  <c r="CE32" i="98"/>
  <c r="CD32" i="98"/>
  <c r="CC32" i="98"/>
  <c r="CA32" i="98"/>
  <c r="BM32" i="98"/>
  <c r="BI32" i="98"/>
  <c r="BG32" i="98"/>
  <c r="BF32" i="98"/>
  <c r="BE32" i="98"/>
  <c r="BC32" i="98"/>
  <c r="CK31" i="98"/>
  <c r="CG31" i="98"/>
  <c r="CE31" i="98"/>
  <c r="CD31" i="98"/>
  <c r="CC31" i="98"/>
  <c r="CA31" i="98"/>
  <c r="BN31" i="98"/>
  <c r="BL31" i="98"/>
  <c r="BK31" i="98"/>
  <c r="BJ31" i="98"/>
  <c r="BD31" i="98"/>
  <c r="O11" i="98" s="1"/>
  <c r="BB31" i="98"/>
  <c r="BA31" i="98"/>
  <c r="L11" i="98" s="1"/>
  <c r="AZ31" i="98"/>
  <c r="CK30" i="98"/>
  <c r="CG30" i="98"/>
  <c r="CE30" i="98"/>
  <c r="CD30" i="98"/>
  <c r="CC30" i="98"/>
  <c r="CA30" i="98"/>
  <c r="CF30" i="98" s="1"/>
  <c r="BM30" i="98"/>
  <c r="BI30" i="98"/>
  <c r="BG30" i="98"/>
  <c r="BF30" i="98"/>
  <c r="BH30" i="98" s="1"/>
  <c r="BE30" i="98"/>
  <c r="BC30" i="98"/>
  <c r="AH30" i="98"/>
  <c r="AH31" i="98" s="1"/>
  <c r="AE30" i="98"/>
  <c r="AE31" i="98" s="1"/>
  <c r="CK29" i="98"/>
  <c r="CG29" i="98"/>
  <c r="CE29" i="98"/>
  <c r="CD29" i="98"/>
  <c r="CC29" i="98"/>
  <c r="CA29" i="98"/>
  <c r="BM29" i="98"/>
  <c r="BI29" i="98"/>
  <c r="BG29" i="98"/>
  <c r="BF29" i="98"/>
  <c r="BH29" i="98" s="1"/>
  <c r="BE29" i="98"/>
  <c r="BC29" i="98"/>
  <c r="AC29" i="98"/>
  <c r="AK29" i="98" s="1"/>
  <c r="CK28" i="98"/>
  <c r="CG28" i="98"/>
  <c r="CE28" i="98"/>
  <c r="CD28" i="98"/>
  <c r="CC28" i="98"/>
  <c r="CA28" i="98"/>
  <c r="BM28" i="98"/>
  <c r="BI28" i="98"/>
  <c r="BG28" i="98"/>
  <c r="BF28" i="98"/>
  <c r="BE28" i="98"/>
  <c r="BC28" i="98"/>
  <c r="AC28" i="98"/>
  <c r="AK28" i="98" s="1"/>
  <c r="CK27" i="98"/>
  <c r="CG27" i="98"/>
  <c r="CE27" i="98"/>
  <c r="CD27" i="98"/>
  <c r="CC27" i="98"/>
  <c r="CA27" i="98"/>
  <c r="BM27" i="98"/>
  <c r="BI27" i="98"/>
  <c r="BG27" i="98"/>
  <c r="BF27" i="98"/>
  <c r="BE27" i="98"/>
  <c r="BC27" i="98"/>
  <c r="AC27" i="98"/>
  <c r="AK27" i="98" s="1"/>
  <c r="CK26" i="98"/>
  <c r="CG26" i="98"/>
  <c r="CE26" i="98"/>
  <c r="CD26" i="98"/>
  <c r="CC26" i="98"/>
  <c r="CA26" i="98"/>
  <c r="BM26" i="98"/>
  <c r="BI26" i="98"/>
  <c r="BG26" i="98"/>
  <c r="BF26" i="98"/>
  <c r="BE26" i="98"/>
  <c r="BC26" i="98"/>
  <c r="AC25" i="98"/>
  <c r="AK25" i="98" s="1"/>
  <c r="CK25" i="98"/>
  <c r="CG25" i="98"/>
  <c r="CE25" i="98"/>
  <c r="CD25" i="98"/>
  <c r="CC25" i="98"/>
  <c r="CA25" i="98"/>
  <c r="BM25" i="98"/>
  <c r="BI25" i="98"/>
  <c r="BG25" i="98"/>
  <c r="BF25" i="98"/>
  <c r="BE25" i="98"/>
  <c r="BC25" i="98"/>
  <c r="AC24" i="98"/>
  <c r="AG24" i="98" s="1"/>
  <c r="CK24" i="98"/>
  <c r="CG24" i="98"/>
  <c r="CE24" i="98"/>
  <c r="CD24" i="98"/>
  <c r="CC24" i="98"/>
  <c r="CA24" i="98"/>
  <c r="BM24" i="98"/>
  <c r="BI24" i="98"/>
  <c r="BG24" i="98"/>
  <c r="BF24" i="98"/>
  <c r="BE24" i="98"/>
  <c r="BC24" i="98"/>
  <c r="AC22" i="98"/>
  <c r="AK22" i="98" s="1"/>
  <c r="CK23" i="98"/>
  <c r="CG23" i="98"/>
  <c r="CE23" i="98"/>
  <c r="CD23" i="98"/>
  <c r="CC23" i="98"/>
  <c r="CA23" i="98"/>
  <c r="BM23" i="98"/>
  <c r="BI23" i="98"/>
  <c r="BG23" i="98"/>
  <c r="BF23" i="98"/>
  <c r="BE23" i="98"/>
  <c r="BC23" i="98"/>
  <c r="AC26" i="98"/>
  <c r="AG26" i="98" s="1"/>
  <c r="CK22" i="98"/>
  <c r="CG22" i="98"/>
  <c r="CE22" i="98"/>
  <c r="CD22" i="98"/>
  <c r="CC22" i="98"/>
  <c r="CA22" i="98"/>
  <c r="BM22" i="98"/>
  <c r="BI22" i="98"/>
  <c r="BG22" i="98"/>
  <c r="BF22" i="98"/>
  <c r="BE22" i="98"/>
  <c r="BC22" i="98"/>
  <c r="AC23" i="98"/>
  <c r="AG23" i="98" s="1"/>
  <c r="CK21" i="98"/>
  <c r="CG21" i="98"/>
  <c r="CE21" i="98"/>
  <c r="CD21" i="98"/>
  <c r="CC21" i="98"/>
  <c r="CA21" i="98"/>
  <c r="BM21" i="98"/>
  <c r="BI21" i="98"/>
  <c r="BG21" i="98"/>
  <c r="BF21" i="98"/>
  <c r="BE21" i="98"/>
  <c r="BC21" i="98"/>
  <c r="CK20" i="98"/>
  <c r="CG20" i="98"/>
  <c r="CE20" i="98"/>
  <c r="CD20" i="98"/>
  <c r="CC20" i="98"/>
  <c r="CA20" i="98"/>
  <c r="BM20" i="98"/>
  <c r="BI20" i="98"/>
  <c r="BG20" i="98"/>
  <c r="BF20" i="98"/>
  <c r="BE20" i="98"/>
  <c r="BC20" i="98"/>
  <c r="CK19" i="98"/>
  <c r="CG19" i="98"/>
  <c r="CE19" i="98"/>
  <c r="CD19" i="98"/>
  <c r="CC19" i="98"/>
  <c r="CA19" i="98"/>
  <c r="BM19" i="98"/>
  <c r="BI19" i="98"/>
  <c r="BG19" i="98"/>
  <c r="BF19" i="98"/>
  <c r="BE19" i="98"/>
  <c r="BC19" i="98"/>
  <c r="CK18" i="98"/>
  <c r="CG18" i="98"/>
  <c r="CE18" i="98"/>
  <c r="CD18" i="98"/>
  <c r="CC18" i="98"/>
  <c r="CA18" i="98"/>
  <c r="BN18" i="98"/>
  <c r="BL18" i="98"/>
  <c r="BK18" i="98"/>
  <c r="BJ18" i="98"/>
  <c r="BD18" i="98"/>
  <c r="BB18" i="98"/>
  <c r="BA18" i="98"/>
  <c r="AZ18" i="98"/>
  <c r="CK17" i="98"/>
  <c r="CG17" i="98"/>
  <c r="CE17" i="98"/>
  <c r="CD17" i="98"/>
  <c r="CC17" i="98"/>
  <c r="CA17" i="98"/>
  <c r="BM17" i="98"/>
  <c r="BI17" i="98"/>
  <c r="BG17" i="98"/>
  <c r="BF17" i="98"/>
  <c r="BE17" i="98"/>
  <c r="BC17" i="98"/>
  <c r="CK16" i="98"/>
  <c r="CG16" i="98"/>
  <c r="CE16" i="98"/>
  <c r="CD16" i="98"/>
  <c r="CC16" i="98"/>
  <c r="CA16" i="98"/>
  <c r="BM16" i="98"/>
  <c r="BI16" i="98"/>
  <c r="BG16" i="98"/>
  <c r="BF16" i="98"/>
  <c r="BE16" i="98"/>
  <c r="BC16" i="98"/>
  <c r="CK15" i="98"/>
  <c r="CG15" i="98"/>
  <c r="CE15" i="98"/>
  <c r="CD15" i="98"/>
  <c r="CC15" i="98"/>
  <c r="CA15" i="98"/>
  <c r="BM15" i="98"/>
  <c r="BI15" i="98"/>
  <c r="BG15" i="98"/>
  <c r="BF15" i="98"/>
  <c r="BE15" i="98"/>
  <c r="BC15" i="98"/>
  <c r="CK14" i="98"/>
  <c r="CG14" i="98"/>
  <c r="CE14" i="98"/>
  <c r="CD14" i="98"/>
  <c r="CC14" i="98"/>
  <c r="CA14" i="98"/>
  <c r="BM14" i="98"/>
  <c r="BI14" i="98"/>
  <c r="BG14" i="98"/>
  <c r="BF14" i="98"/>
  <c r="BE14" i="98"/>
  <c r="BC14" i="98"/>
  <c r="AJ14" i="98"/>
  <c r="AI14" i="98"/>
  <c r="AH14" i="98"/>
  <c r="AF14" i="98"/>
  <c r="AE14" i="98"/>
  <c r="AD14" i="98"/>
  <c r="B14" i="98"/>
  <c r="CK13" i="98"/>
  <c r="CG13" i="98"/>
  <c r="CE13" i="98"/>
  <c r="CD13" i="98"/>
  <c r="CC13" i="98"/>
  <c r="CA13" i="98"/>
  <c r="BM13" i="98"/>
  <c r="BI13" i="98"/>
  <c r="BG13" i="98"/>
  <c r="BF13" i="98"/>
  <c r="BE13" i="98"/>
  <c r="BC13" i="98"/>
  <c r="AJ13" i="98"/>
  <c r="AI13" i="98"/>
  <c r="AH13" i="98"/>
  <c r="AF13" i="98"/>
  <c r="AE13" i="98"/>
  <c r="AD13" i="98"/>
  <c r="CK12" i="98"/>
  <c r="CG12" i="98"/>
  <c r="CE12" i="98"/>
  <c r="CD12" i="98"/>
  <c r="CC12" i="98"/>
  <c r="CA12" i="98"/>
  <c r="BM12" i="98"/>
  <c r="BI12" i="98"/>
  <c r="BG12" i="98"/>
  <c r="BF12" i="98"/>
  <c r="BE12" i="98"/>
  <c r="BC12" i="98"/>
  <c r="AJ12" i="98"/>
  <c r="AI12" i="98"/>
  <c r="AH12" i="98"/>
  <c r="AF12" i="98"/>
  <c r="AE12" i="98"/>
  <c r="AD12" i="98"/>
  <c r="M12" i="98"/>
  <c r="I12" i="98"/>
  <c r="H12" i="98"/>
  <c r="G12" i="98"/>
  <c r="CK11" i="98"/>
  <c r="CG11" i="98"/>
  <c r="CE11" i="98"/>
  <c r="CD11" i="98"/>
  <c r="CC11" i="98"/>
  <c r="CA11" i="98"/>
  <c r="BM11" i="98"/>
  <c r="BI11" i="98"/>
  <c r="BG11" i="98"/>
  <c r="BF11" i="98"/>
  <c r="BE11" i="98"/>
  <c r="BC11" i="98"/>
  <c r="AJ11" i="98"/>
  <c r="AI11" i="98"/>
  <c r="AH11" i="98"/>
  <c r="AF11" i="98"/>
  <c r="AE11" i="98"/>
  <c r="AD11" i="98"/>
  <c r="J11" i="98"/>
  <c r="K11" i="98" s="1"/>
  <c r="CK10" i="98"/>
  <c r="CG10" i="98"/>
  <c r="CE10" i="98"/>
  <c r="CD10" i="98"/>
  <c r="CC10" i="98"/>
  <c r="CA10" i="98"/>
  <c r="BM10" i="98"/>
  <c r="BI10" i="98"/>
  <c r="BG10" i="98"/>
  <c r="BF10" i="98"/>
  <c r="BE10" i="98"/>
  <c r="BC10" i="98"/>
  <c r="AJ9" i="98"/>
  <c r="AI9" i="98"/>
  <c r="AH9" i="98"/>
  <c r="AF9" i="98"/>
  <c r="AE9" i="98"/>
  <c r="AD9" i="98"/>
  <c r="L10" i="98"/>
  <c r="J10" i="98"/>
  <c r="K10" i="98" s="1"/>
  <c r="CK9" i="98"/>
  <c r="CG9" i="98"/>
  <c r="CE9" i="98"/>
  <c r="CD9" i="98"/>
  <c r="CC9" i="98"/>
  <c r="CA9" i="98"/>
  <c r="BM9" i="98"/>
  <c r="BI9" i="98"/>
  <c r="BG9" i="98"/>
  <c r="BF9" i="98"/>
  <c r="BE9" i="98"/>
  <c r="BC9" i="98"/>
  <c r="AJ10" i="98"/>
  <c r="AI10" i="98"/>
  <c r="AH10" i="98"/>
  <c r="AF10" i="98"/>
  <c r="AE10" i="98"/>
  <c r="AD10" i="98"/>
  <c r="J9" i="98"/>
  <c r="K9" i="98" s="1"/>
  <c r="CK8" i="98"/>
  <c r="CG8" i="98"/>
  <c r="CE8" i="98"/>
  <c r="CD8" i="98"/>
  <c r="CC8" i="98"/>
  <c r="CA8" i="98"/>
  <c r="BM8" i="98"/>
  <c r="BI8" i="98"/>
  <c r="BG8" i="98"/>
  <c r="BF8" i="98"/>
  <c r="BE8" i="98"/>
  <c r="BC8" i="98"/>
  <c r="AJ8" i="98"/>
  <c r="AI8" i="98"/>
  <c r="AH8" i="98"/>
  <c r="AF8" i="98"/>
  <c r="AE8" i="98"/>
  <c r="AD8" i="98"/>
  <c r="J8" i="98"/>
  <c r="K8" i="98" s="1"/>
  <c r="CK7" i="98"/>
  <c r="CG7" i="98"/>
  <c r="CE7" i="98"/>
  <c r="CD7" i="98"/>
  <c r="CC7" i="98"/>
  <c r="CA7" i="98"/>
  <c r="BM7" i="98"/>
  <c r="BI7" i="98"/>
  <c r="BG7" i="98"/>
  <c r="BF7" i="98"/>
  <c r="BE7" i="98"/>
  <c r="BC7" i="98"/>
  <c r="AJ7" i="98"/>
  <c r="AI7" i="98"/>
  <c r="AH7" i="98"/>
  <c r="AF7" i="98"/>
  <c r="AE7" i="98"/>
  <c r="AD7" i="98"/>
  <c r="L7" i="98"/>
  <c r="J7" i="98"/>
  <c r="K7" i="98" s="1"/>
  <c r="CK6" i="98"/>
  <c r="CG6" i="98"/>
  <c r="CE6" i="98"/>
  <c r="CD6" i="98"/>
  <c r="CC6" i="98"/>
  <c r="CA6" i="98"/>
  <c r="BM6" i="98"/>
  <c r="BI6" i="98"/>
  <c r="BG6" i="98"/>
  <c r="BF6" i="98"/>
  <c r="BE6" i="98"/>
  <c r="BC6" i="98"/>
  <c r="O5" i="98"/>
  <c r="J5" i="98"/>
  <c r="K5" i="98" s="1"/>
  <c r="J6" i="98"/>
  <c r="K6" i="98" s="1"/>
  <c r="J4" i="98"/>
  <c r="K4" i="98" s="1"/>
  <c r="L165" i="97"/>
  <c r="L164" i="97"/>
  <c r="L163" i="97"/>
  <c r="L162" i="97"/>
  <c r="L161" i="97"/>
  <c r="L160" i="97"/>
  <c r="L159" i="97"/>
  <c r="L158" i="97"/>
  <c r="L157" i="97"/>
  <c r="L156" i="97"/>
  <c r="L155" i="97"/>
  <c r="L154" i="97"/>
  <c r="L153" i="97"/>
  <c r="L152" i="97"/>
  <c r="L151" i="97"/>
  <c r="L150" i="97"/>
  <c r="L149" i="97"/>
  <c r="L148" i="97"/>
  <c r="L147" i="97"/>
  <c r="L146" i="97"/>
  <c r="L145" i="97"/>
  <c r="CK72" i="97"/>
  <c r="CG72" i="97"/>
  <c r="CE72" i="97"/>
  <c r="CD72" i="97"/>
  <c r="CC72" i="97"/>
  <c r="CA72" i="97"/>
  <c r="CK85" i="97"/>
  <c r="CG85" i="97"/>
  <c r="CE85" i="97"/>
  <c r="CD85" i="97"/>
  <c r="CC85" i="97"/>
  <c r="CA85" i="97"/>
  <c r="CK75" i="97"/>
  <c r="CG75" i="97"/>
  <c r="CE75" i="97"/>
  <c r="CD75" i="97"/>
  <c r="CC75" i="97"/>
  <c r="CA75" i="97"/>
  <c r="CF19" i="98" l="1"/>
  <c r="CF21" i="98"/>
  <c r="BH56" i="98"/>
  <c r="CF8" i="98"/>
  <c r="BH77" i="98"/>
  <c r="CF29" i="98"/>
  <c r="CF80" i="98"/>
  <c r="BH82" i="98"/>
  <c r="CF82" i="98"/>
  <c r="CF9" i="98"/>
  <c r="CF28" i="98"/>
  <c r="BH93" i="98"/>
  <c r="CF14" i="98"/>
  <c r="BH28" i="98"/>
  <c r="BH53" i="98"/>
  <c r="CF89" i="98"/>
  <c r="BH102" i="98"/>
  <c r="BH119" i="98"/>
  <c r="BH27" i="98"/>
  <c r="BM120" i="98"/>
  <c r="CF27" i="98"/>
  <c r="BH79" i="98"/>
  <c r="BH21" i="98"/>
  <c r="BC94" i="98"/>
  <c r="BH15" i="98"/>
  <c r="BH80" i="98"/>
  <c r="CF75" i="98"/>
  <c r="CF18" i="98"/>
  <c r="CF31" i="98"/>
  <c r="CF35" i="98"/>
  <c r="AG28" i="98"/>
  <c r="BH86" i="98"/>
  <c r="BH106" i="98"/>
  <c r="N7" i="98"/>
  <c r="CF26" i="98"/>
  <c r="BH69" i="98"/>
  <c r="BH73" i="98"/>
  <c r="BH55" i="98"/>
  <c r="BH72" i="98"/>
  <c r="BH99" i="98"/>
  <c r="BH103" i="98"/>
  <c r="BH108" i="98"/>
  <c r="BM31" i="98"/>
  <c r="BH111" i="98"/>
  <c r="CF6" i="98"/>
  <c r="BH25" i="98"/>
  <c r="CF70" i="98"/>
  <c r="CF74" i="98"/>
  <c r="BH9" i="98"/>
  <c r="CF10" i="98"/>
  <c r="CF13" i="98"/>
  <c r="CF15" i="98"/>
  <c r="BH24" i="98"/>
  <c r="BH36" i="98"/>
  <c r="BH38" i="98"/>
  <c r="CF71" i="98"/>
  <c r="CF77" i="98"/>
  <c r="CF34" i="98"/>
  <c r="CF38" i="98"/>
  <c r="BH14" i="98"/>
  <c r="AG29" i="98"/>
  <c r="BH45" i="98"/>
  <c r="BH75" i="98"/>
  <c r="BG94" i="98"/>
  <c r="BH84" i="98"/>
  <c r="CF84" i="98"/>
  <c r="BH88" i="98"/>
  <c r="CK95" i="98"/>
  <c r="CF11" i="98"/>
  <c r="BH19" i="98"/>
  <c r="CF24" i="98"/>
  <c r="CF25" i="98"/>
  <c r="BH35" i="98"/>
  <c r="BM57" i="98"/>
  <c r="CF76" i="98"/>
  <c r="BH90" i="98"/>
  <c r="BH115" i="98"/>
  <c r="N10" i="98"/>
  <c r="BZ94" i="98"/>
  <c r="CK92" i="98"/>
  <c r="CF7" i="98"/>
  <c r="AC9" i="98"/>
  <c r="AG9" i="98" s="1"/>
  <c r="BH16" i="98"/>
  <c r="CF17" i="98"/>
  <c r="BH23" i="98"/>
  <c r="BH26" i="98"/>
  <c r="CF33" i="98"/>
  <c r="BH37" i="98"/>
  <c r="BH39" i="98"/>
  <c r="BH41" i="98"/>
  <c r="CF42" i="98"/>
  <c r="BH43" i="98"/>
  <c r="CF79" i="98"/>
  <c r="CF90" i="98"/>
  <c r="AC75" i="98"/>
  <c r="AG75" i="98" s="1"/>
  <c r="CF39" i="98"/>
  <c r="BH85" i="98"/>
  <c r="CF12" i="98"/>
  <c r="CF83" i="98"/>
  <c r="BH87" i="98"/>
  <c r="BH110" i="98"/>
  <c r="BH13" i="98"/>
  <c r="BK121" i="98"/>
  <c r="BH20" i="98"/>
  <c r="CF20" i="98"/>
  <c r="BH22" i="98"/>
  <c r="BH32" i="98"/>
  <c r="BH34" i="98"/>
  <c r="BH47" i="98"/>
  <c r="BH74" i="98"/>
  <c r="BM81" i="98"/>
  <c r="BH91" i="98"/>
  <c r="BH100" i="98"/>
  <c r="BH104" i="98"/>
  <c r="BH109" i="98"/>
  <c r="BH117" i="98"/>
  <c r="BI44" i="98"/>
  <c r="BH7" i="98"/>
  <c r="BI18" i="98"/>
  <c r="BJ121" i="98"/>
  <c r="BH33" i="98"/>
  <c r="CF36" i="98"/>
  <c r="CG92" i="98"/>
  <c r="AF79" i="98"/>
  <c r="AF15" i="98" s="1"/>
  <c r="AF16" i="98" s="1"/>
  <c r="BH71" i="98"/>
  <c r="BH76" i="98"/>
  <c r="AC78" i="98"/>
  <c r="AG78" i="98" s="1"/>
  <c r="CF87" i="98"/>
  <c r="CJ94" i="98"/>
  <c r="CK94" i="98" s="1"/>
  <c r="BH97" i="98"/>
  <c r="BI120" i="98"/>
  <c r="BH116" i="98"/>
  <c r="BH17" i="98"/>
  <c r="BL121" i="98"/>
  <c r="BH42" i="98"/>
  <c r="CL94" i="98"/>
  <c r="BM44" i="98"/>
  <c r="BH52" i="98"/>
  <c r="BI81" i="98"/>
  <c r="AI79" i="98"/>
  <c r="AI15" i="98" s="1"/>
  <c r="AI16" i="98" s="1"/>
  <c r="CF73" i="98"/>
  <c r="BH78" i="98"/>
  <c r="BH96" i="98"/>
  <c r="BH105" i="98"/>
  <c r="BM107" i="98"/>
  <c r="CF23" i="98"/>
  <c r="CF40" i="98"/>
  <c r="AJ79" i="98"/>
  <c r="AJ15" i="98" s="1"/>
  <c r="AJ16" i="98" s="1"/>
  <c r="CF78" i="98"/>
  <c r="CF81" i="98"/>
  <c r="BH83" i="98"/>
  <c r="CF86" i="98"/>
  <c r="CF91" i="98"/>
  <c r="CK43" i="98"/>
  <c r="BH10" i="98"/>
  <c r="CF37" i="98"/>
  <c r="BH51" i="98"/>
  <c r="CA92" i="98"/>
  <c r="BH70" i="98"/>
  <c r="AL79" i="98"/>
  <c r="BF107" i="98"/>
  <c r="BH114" i="98"/>
  <c r="BH6" i="98"/>
  <c r="BN121" i="98"/>
  <c r="BF31" i="98"/>
  <c r="CF22" i="98"/>
  <c r="BG44" i="98"/>
  <c r="BH46" i="98"/>
  <c r="BH50" i="98"/>
  <c r="AM79" i="98"/>
  <c r="CF85" i="98"/>
  <c r="BH113" i="98"/>
  <c r="BH118" i="98"/>
  <c r="CF72" i="98"/>
  <c r="BF94" i="98"/>
  <c r="CD92" i="98"/>
  <c r="BI31" i="98"/>
  <c r="CF41" i="98"/>
  <c r="CH94" i="98"/>
  <c r="CE92" i="98"/>
  <c r="BC81" i="98"/>
  <c r="CF88" i="98"/>
  <c r="BH98" i="98"/>
  <c r="N5" i="98"/>
  <c r="BG81" i="98"/>
  <c r="BF81" i="98"/>
  <c r="BH12" i="98"/>
  <c r="BH11" i="98"/>
  <c r="BH8" i="98"/>
  <c r="BF18" i="98"/>
  <c r="BC18" i="98"/>
  <c r="CE43" i="98"/>
  <c r="CF16" i="98"/>
  <c r="BG120" i="98"/>
  <c r="BH112" i="98"/>
  <c r="CE95" i="98"/>
  <c r="BC120" i="98"/>
  <c r="BI94" i="98"/>
  <c r="CG43" i="98"/>
  <c r="CA43" i="98"/>
  <c r="CF32" i="98"/>
  <c r="BH101" i="98"/>
  <c r="BC107" i="98"/>
  <c r="BI107" i="98"/>
  <c r="BD121" i="98"/>
  <c r="BH48" i="98"/>
  <c r="BG57" i="98"/>
  <c r="BC57" i="98"/>
  <c r="BH54" i="98"/>
  <c r="BF57" i="98"/>
  <c r="BI57" i="98"/>
  <c r="CD43" i="98"/>
  <c r="BY94" i="98"/>
  <c r="CB94" i="98"/>
  <c r="BC31" i="98"/>
  <c r="CA95" i="98"/>
  <c r="BA121" i="98"/>
  <c r="CG95" i="98"/>
  <c r="AC10" i="98"/>
  <c r="AG10" i="98" s="1"/>
  <c r="AC12" i="98"/>
  <c r="AK12" i="98" s="1"/>
  <c r="AC7" i="98"/>
  <c r="AG7" i="98" s="1"/>
  <c r="AK23" i="98"/>
  <c r="AC77" i="98"/>
  <c r="AG77" i="98" s="1"/>
  <c r="AE79" i="98"/>
  <c r="AE15" i="98" s="1"/>
  <c r="AE16" i="98" s="1"/>
  <c r="AC73" i="98"/>
  <c r="AG73" i="98" s="1"/>
  <c r="AC8" i="98"/>
  <c r="AG8" i="98" s="1"/>
  <c r="AC11" i="98"/>
  <c r="AK11" i="98" s="1"/>
  <c r="AC14" i="98"/>
  <c r="AG14" i="98" s="1"/>
  <c r="AC13" i="98"/>
  <c r="AK13" i="98" s="1"/>
  <c r="BE31" i="98"/>
  <c r="BE44" i="98"/>
  <c r="BE57" i="98"/>
  <c r="BE18" i="98"/>
  <c r="CC92" i="98"/>
  <c r="BE120" i="98"/>
  <c r="CC43" i="98"/>
  <c r="BE107" i="98"/>
  <c r="AC76" i="98"/>
  <c r="AG76" i="98" s="1"/>
  <c r="AD79" i="98"/>
  <c r="AD15" i="98" s="1"/>
  <c r="AD16" i="98" s="1"/>
  <c r="AC72" i="98"/>
  <c r="AG72" i="98" s="1"/>
  <c r="AH79" i="98"/>
  <c r="AH15" i="98" s="1"/>
  <c r="AH16" i="98" s="1"/>
  <c r="CC95" i="98"/>
  <c r="BE94" i="98"/>
  <c r="AZ121" i="98"/>
  <c r="BG107" i="98"/>
  <c r="BF44" i="98"/>
  <c r="AC74" i="98"/>
  <c r="AK74" i="98" s="1"/>
  <c r="BE81" i="98"/>
  <c r="AG22" i="98"/>
  <c r="BH95" i="98"/>
  <c r="BF120" i="98"/>
  <c r="AK26" i="98"/>
  <c r="BH49" i="98"/>
  <c r="BM18" i="98"/>
  <c r="AK24" i="98"/>
  <c r="AG25" i="98"/>
  <c r="AG86" i="98"/>
  <c r="AC87" i="98"/>
  <c r="CD95" i="98"/>
  <c r="L6" i="98"/>
  <c r="L12" i="98" s="1"/>
  <c r="AG27" i="98"/>
  <c r="BG31" i="98"/>
  <c r="N6" i="98"/>
  <c r="N11" i="98"/>
  <c r="BG18" i="98"/>
  <c r="CF69" i="98"/>
  <c r="BB121" i="98"/>
  <c r="O6" i="98"/>
  <c r="O12" i="98" s="1"/>
  <c r="AC71" i="98"/>
  <c r="AG71" i="98" s="1"/>
  <c r="CF85" i="97"/>
  <c r="CF75" i="97"/>
  <c r="CF72" i="97"/>
  <c r="C143" i="97"/>
  <c r="BN120" i="97"/>
  <c r="BL120" i="97"/>
  <c r="BK120" i="97"/>
  <c r="BJ120" i="97"/>
  <c r="BD120" i="97"/>
  <c r="O4" i="97" s="1"/>
  <c r="BB120" i="97"/>
  <c r="BA120" i="97"/>
  <c r="L4" i="97" s="1"/>
  <c r="AZ120" i="97"/>
  <c r="BM119" i="97"/>
  <c r="BI119" i="97"/>
  <c r="BG119" i="97"/>
  <c r="BF119" i="97"/>
  <c r="BE119" i="97"/>
  <c r="BC119" i="97"/>
  <c r="BM118" i="97"/>
  <c r="BI118" i="97"/>
  <c r="BG118" i="97"/>
  <c r="BF118" i="97"/>
  <c r="BE118" i="97"/>
  <c r="BC118" i="97"/>
  <c r="BM117" i="97"/>
  <c r="BI117" i="97"/>
  <c r="BG117" i="97"/>
  <c r="BF117" i="97"/>
  <c r="BE117" i="97"/>
  <c r="BC117" i="97"/>
  <c r="BM116" i="97"/>
  <c r="BI116" i="97"/>
  <c r="BG116" i="97"/>
  <c r="BF116" i="97"/>
  <c r="BE116" i="97"/>
  <c r="BC116" i="97"/>
  <c r="BM115" i="97"/>
  <c r="BI115" i="97"/>
  <c r="BG115" i="97"/>
  <c r="BF115" i="97"/>
  <c r="BE115" i="97"/>
  <c r="BC115" i="97"/>
  <c r="BM114" i="97"/>
  <c r="BI114" i="97"/>
  <c r="BG114" i="97"/>
  <c r="BF114" i="97"/>
  <c r="BE114" i="97"/>
  <c r="BC114" i="97"/>
  <c r="BM113" i="97"/>
  <c r="BI113" i="97"/>
  <c r="BG113" i="97"/>
  <c r="BF113" i="97"/>
  <c r="BE113" i="97"/>
  <c r="BC113" i="97"/>
  <c r="BM112" i="97"/>
  <c r="BI112" i="97"/>
  <c r="BG112" i="97"/>
  <c r="BF112" i="97"/>
  <c r="BE112" i="97"/>
  <c r="BC112" i="97"/>
  <c r="BM111" i="97"/>
  <c r="BI111" i="97"/>
  <c r="BG111" i="97"/>
  <c r="BF111" i="97"/>
  <c r="BE111" i="97"/>
  <c r="BC111" i="97"/>
  <c r="BM110" i="97"/>
  <c r="BI110" i="97"/>
  <c r="BG110" i="97"/>
  <c r="BF110" i="97"/>
  <c r="BE110" i="97"/>
  <c r="BC110" i="97"/>
  <c r="BM109" i="97"/>
  <c r="BI109" i="97"/>
  <c r="BG109" i="97"/>
  <c r="BF109" i="97"/>
  <c r="BE109" i="97"/>
  <c r="BC109" i="97"/>
  <c r="BM108" i="97"/>
  <c r="BI108" i="97"/>
  <c r="BG108" i="97"/>
  <c r="BF108" i="97"/>
  <c r="BE108" i="97"/>
  <c r="BC108" i="97"/>
  <c r="BN107" i="97"/>
  <c r="BL107" i="97"/>
  <c r="BK107" i="97"/>
  <c r="BJ107" i="97"/>
  <c r="BD107" i="97"/>
  <c r="BB107" i="97"/>
  <c r="BA107" i="97"/>
  <c r="L9" i="97" s="1"/>
  <c r="AZ107" i="97"/>
  <c r="BM106" i="97"/>
  <c r="BI106" i="97"/>
  <c r="BG106" i="97"/>
  <c r="BF106" i="97"/>
  <c r="BE106" i="97"/>
  <c r="BC106" i="97"/>
  <c r="BM105" i="97"/>
  <c r="BI105" i="97"/>
  <c r="BG105" i="97"/>
  <c r="BF105" i="97"/>
  <c r="BE105" i="97"/>
  <c r="BC105" i="97"/>
  <c r="BM104" i="97"/>
  <c r="BI104" i="97"/>
  <c r="BG104" i="97"/>
  <c r="BF104" i="97"/>
  <c r="BE104" i="97"/>
  <c r="BC104" i="97"/>
  <c r="BM103" i="97"/>
  <c r="BI103" i="97"/>
  <c r="BG103" i="97"/>
  <c r="BF103" i="97"/>
  <c r="BE103" i="97"/>
  <c r="BC103" i="97"/>
  <c r="BM102" i="97"/>
  <c r="BI102" i="97"/>
  <c r="BG102" i="97"/>
  <c r="BF102" i="97"/>
  <c r="BE102" i="97"/>
  <c r="BC102" i="97"/>
  <c r="BM101" i="97"/>
  <c r="BI101" i="97"/>
  <c r="BG101" i="97"/>
  <c r="BF101" i="97"/>
  <c r="BE101" i="97"/>
  <c r="BC101" i="97"/>
  <c r="BM100" i="97"/>
  <c r="BI100" i="97"/>
  <c r="BG100" i="97"/>
  <c r="BF100" i="97"/>
  <c r="BE100" i="97"/>
  <c r="BC100" i="97"/>
  <c r="BM99" i="97"/>
  <c r="BI99" i="97"/>
  <c r="BG99" i="97"/>
  <c r="BF99" i="97"/>
  <c r="BE99" i="97"/>
  <c r="BC99" i="97"/>
  <c r="BM98" i="97"/>
  <c r="BI98" i="97"/>
  <c r="BG98" i="97"/>
  <c r="BF98" i="97"/>
  <c r="BE98" i="97"/>
  <c r="BC98" i="97"/>
  <c r="BM97" i="97"/>
  <c r="BI97" i="97"/>
  <c r="BG97" i="97"/>
  <c r="BF97" i="97"/>
  <c r="BE97" i="97"/>
  <c r="BC97" i="97"/>
  <c r="BM96" i="97"/>
  <c r="BI96" i="97"/>
  <c r="BG96" i="97"/>
  <c r="BF96" i="97"/>
  <c r="BE96" i="97"/>
  <c r="BC96" i="97"/>
  <c r="BM95" i="97"/>
  <c r="BI95" i="97"/>
  <c r="BG95" i="97"/>
  <c r="BF95" i="97"/>
  <c r="BE95" i="97"/>
  <c r="BC95" i="97"/>
  <c r="BN94" i="97"/>
  <c r="BL94" i="97"/>
  <c r="BK94" i="97"/>
  <c r="BJ94" i="97"/>
  <c r="BD94" i="97"/>
  <c r="O10" i="97" s="1"/>
  <c r="BB94" i="97"/>
  <c r="N10" i="97" s="1"/>
  <c r="BA94" i="97"/>
  <c r="L10" i="97" s="1"/>
  <c r="AZ94" i="97"/>
  <c r="BM93" i="97"/>
  <c r="BI93" i="97"/>
  <c r="BG93" i="97"/>
  <c r="BF93" i="97"/>
  <c r="BE93" i="97"/>
  <c r="BC93" i="97"/>
  <c r="CL95" i="97"/>
  <c r="CJ95" i="97"/>
  <c r="CI95" i="97"/>
  <c r="CH95" i="97"/>
  <c r="CB95" i="97"/>
  <c r="BZ95" i="97"/>
  <c r="BY95" i="97"/>
  <c r="BX95" i="97"/>
  <c r="BM92" i="97"/>
  <c r="BI92" i="97"/>
  <c r="BG92" i="97"/>
  <c r="BF92" i="97"/>
  <c r="BE92" i="97"/>
  <c r="BC92" i="97"/>
  <c r="BM91" i="97"/>
  <c r="BI91" i="97"/>
  <c r="BG91" i="97"/>
  <c r="BF91" i="97"/>
  <c r="BE91" i="97"/>
  <c r="BC91" i="97"/>
  <c r="BM90" i="97"/>
  <c r="BI90" i="97"/>
  <c r="BG90" i="97"/>
  <c r="BF90" i="97"/>
  <c r="BE90" i="97"/>
  <c r="BC90" i="97"/>
  <c r="CL92" i="97"/>
  <c r="CJ92" i="97"/>
  <c r="CI92" i="97"/>
  <c r="CH92" i="97"/>
  <c r="CB92" i="97"/>
  <c r="BZ92" i="97"/>
  <c r="BY92" i="97"/>
  <c r="BX92" i="97"/>
  <c r="BM89" i="97"/>
  <c r="BI89" i="97"/>
  <c r="BG89" i="97"/>
  <c r="BF89" i="97"/>
  <c r="BE89" i="97"/>
  <c r="BC89" i="97"/>
  <c r="CK91" i="97"/>
  <c r="CG91" i="97"/>
  <c r="CE91" i="97"/>
  <c r="CD91" i="97"/>
  <c r="CC91" i="97"/>
  <c r="CA91" i="97"/>
  <c r="BM88" i="97"/>
  <c r="BI88" i="97"/>
  <c r="BG88" i="97"/>
  <c r="BF88" i="97"/>
  <c r="BE88" i="97"/>
  <c r="BC88" i="97"/>
  <c r="CK90" i="97"/>
  <c r="CG90" i="97"/>
  <c r="CE90" i="97"/>
  <c r="CD90" i="97"/>
  <c r="CC90" i="97"/>
  <c r="CA90" i="97"/>
  <c r="BM87" i="97"/>
  <c r="BI87" i="97"/>
  <c r="BG87" i="97"/>
  <c r="BF87" i="97"/>
  <c r="BE87" i="97"/>
  <c r="BC87" i="97"/>
  <c r="AM87" i="97"/>
  <c r="AL87" i="97"/>
  <c r="AJ87" i="97"/>
  <c r="AJ30" i="97" s="1"/>
  <c r="AJ31" i="97" s="1"/>
  <c r="AI87" i="97"/>
  <c r="AI30" i="97" s="1"/>
  <c r="AI31" i="97" s="1"/>
  <c r="AH87" i="97"/>
  <c r="AH30" i="97" s="1"/>
  <c r="AF87" i="97"/>
  <c r="AE87" i="97"/>
  <c r="AE30" i="97" s="1"/>
  <c r="AE31" i="97" s="1"/>
  <c r="AD87" i="97"/>
  <c r="AD30" i="97" s="1"/>
  <c r="AD31" i="97" s="1"/>
  <c r="CK89" i="97"/>
  <c r="CG89" i="97"/>
  <c r="CE89" i="97"/>
  <c r="CD89" i="97"/>
  <c r="CC89" i="97"/>
  <c r="CA89" i="97"/>
  <c r="BM86" i="97"/>
  <c r="BI86" i="97"/>
  <c r="BG86" i="97"/>
  <c r="BF86" i="97"/>
  <c r="BE86" i="97"/>
  <c r="BC86" i="97"/>
  <c r="AC86" i="97"/>
  <c r="AC87" i="97" s="1"/>
  <c r="AC30" i="97" s="1"/>
  <c r="CK88" i="97"/>
  <c r="CG88" i="97"/>
  <c r="CE88" i="97"/>
  <c r="CD88" i="97"/>
  <c r="CC88" i="97"/>
  <c r="CA88" i="97"/>
  <c r="BM85" i="97"/>
  <c r="BI85" i="97"/>
  <c r="BG85" i="97"/>
  <c r="BF85" i="97"/>
  <c r="BE85" i="97"/>
  <c r="BC85" i="97"/>
  <c r="CK87" i="97"/>
  <c r="CG87" i="97"/>
  <c r="CE87" i="97"/>
  <c r="CD87" i="97"/>
  <c r="CC87" i="97"/>
  <c r="CA87" i="97"/>
  <c r="BM84" i="97"/>
  <c r="BI84" i="97"/>
  <c r="BG84" i="97"/>
  <c r="BF84" i="97"/>
  <c r="BE84" i="97"/>
  <c r="BC84" i="97"/>
  <c r="CK86" i="97"/>
  <c r="CG86" i="97"/>
  <c r="CE86" i="97"/>
  <c r="CD86" i="97"/>
  <c r="CC86" i="97"/>
  <c r="CA86" i="97"/>
  <c r="BM83" i="97"/>
  <c r="BI83" i="97"/>
  <c r="BG83" i="97"/>
  <c r="BF83" i="97"/>
  <c r="BE83" i="97"/>
  <c r="BC83" i="97"/>
  <c r="CK84" i="97"/>
  <c r="CG84" i="97"/>
  <c r="CE84" i="97"/>
  <c r="CD84" i="97"/>
  <c r="CC84" i="97"/>
  <c r="CA84" i="97"/>
  <c r="BM82" i="97"/>
  <c r="BI82" i="97"/>
  <c r="BG82" i="97"/>
  <c r="BF82" i="97"/>
  <c r="BE82" i="97"/>
  <c r="BC82" i="97"/>
  <c r="CK83" i="97"/>
  <c r="CG83" i="97"/>
  <c r="CE83" i="97"/>
  <c r="CD83" i="97"/>
  <c r="CC83" i="97"/>
  <c r="CA83" i="97"/>
  <c r="BN81" i="97"/>
  <c r="BL81" i="97"/>
  <c r="BK81" i="97"/>
  <c r="BJ81" i="97"/>
  <c r="BD81" i="97"/>
  <c r="O6" i="97" s="1"/>
  <c r="BB81" i="97"/>
  <c r="N6" i="97" s="1"/>
  <c r="BA81" i="97"/>
  <c r="L6" i="97" s="1"/>
  <c r="AZ81" i="97"/>
  <c r="CK82" i="97"/>
  <c r="CG82" i="97"/>
  <c r="CE82" i="97"/>
  <c r="CD82" i="97"/>
  <c r="CC82" i="97"/>
  <c r="CA82" i="97"/>
  <c r="BM80" i="97"/>
  <c r="BI80" i="97"/>
  <c r="BG80" i="97"/>
  <c r="BF80" i="97"/>
  <c r="BE80" i="97"/>
  <c r="BC80" i="97"/>
  <c r="CK81" i="97"/>
  <c r="CG81" i="97"/>
  <c r="CE81" i="97"/>
  <c r="CD81" i="97"/>
  <c r="CC81" i="97"/>
  <c r="CA81" i="97"/>
  <c r="BM79" i="97"/>
  <c r="BI79" i="97"/>
  <c r="BG79" i="97"/>
  <c r="BF79" i="97"/>
  <c r="BE79" i="97"/>
  <c r="BC79" i="97"/>
  <c r="CK80" i="97"/>
  <c r="CG80" i="97"/>
  <c r="CE80" i="97"/>
  <c r="CD80" i="97"/>
  <c r="CC80" i="97"/>
  <c r="CA80" i="97"/>
  <c r="BM78" i="97"/>
  <c r="BI78" i="97"/>
  <c r="BG78" i="97"/>
  <c r="BF78" i="97"/>
  <c r="BE78" i="97"/>
  <c r="BC78" i="97"/>
  <c r="AM78" i="97"/>
  <c r="AL78" i="97"/>
  <c r="AJ78" i="97"/>
  <c r="AI78" i="97"/>
  <c r="AH78" i="97"/>
  <c r="AF78" i="97"/>
  <c r="AE78" i="97"/>
  <c r="AD78" i="97"/>
  <c r="CK79" i="97"/>
  <c r="CG79" i="97"/>
  <c r="CE79" i="97"/>
  <c r="CD79" i="97"/>
  <c r="CC79" i="97"/>
  <c r="CA79" i="97"/>
  <c r="BM77" i="97"/>
  <c r="BI77" i="97"/>
  <c r="BG77" i="97"/>
  <c r="BF77" i="97"/>
  <c r="BE77" i="97"/>
  <c r="BC77" i="97"/>
  <c r="AM77" i="97"/>
  <c r="AL77" i="97"/>
  <c r="AJ77" i="97"/>
  <c r="AI77" i="97"/>
  <c r="AH77" i="97"/>
  <c r="AF77" i="97"/>
  <c r="AE77" i="97"/>
  <c r="AD77" i="97"/>
  <c r="CK78" i="97"/>
  <c r="CG78" i="97"/>
  <c r="CE78" i="97"/>
  <c r="CD78" i="97"/>
  <c r="CC78" i="97"/>
  <c r="CA78" i="97"/>
  <c r="BM76" i="97"/>
  <c r="BI76" i="97"/>
  <c r="BG76" i="97"/>
  <c r="BF76" i="97"/>
  <c r="BE76" i="97"/>
  <c r="BC76" i="97"/>
  <c r="AM76" i="97"/>
  <c r="AL76" i="97"/>
  <c r="AJ76" i="97"/>
  <c r="AI76" i="97"/>
  <c r="AH76" i="97"/>
  <c r="AF76" i="97"/>
  <c r="AE76" i="97"/>
  <c r="AD76" i="97"/>
  <c r="CK77" i="97"/>
  <c r="CG77" i="97"/>
  <c r="CE77" i="97"/>
  <c r="CD77" i="97"/>
  <c r="CC77" i="97"/>
  <c r="CA77" i="97"/>
  <c r="BM75" i="97"/>
  <c r="BI75" i="97"/>
  <c r="BG75" i="97"/>
  <c r="BF75" i="97"/>
  <c r="BE75" i="97"/>
  <c r="BC75" i="97"/>
  <c r="AM75" i="97"/>
  <c r="AL75" i="97"/>
  <c r="AJ75" i="97"/>
  <c r="AI75" i="97"/>
  <c r="AH75" i="97"/>
  <c r="AF75" i="97"/>
  <c r="AE75" i="97"/>
  <c r="AD75" i="97"/>
  <c r="CK76" i="97"/>
  <c r="CG76" i="97"/>
  <c r="CE76" i="97"/>
  <c r="CD76" i="97"/>
  <c r="CC76" i="97"/>
  <c r="CA76" i="97"/>
  <c r="BM74" i="97"/>
  <c r="BI74" i="97"/>
  <c r="BG74" i="97"/>
  <c r="BF74" i="97"/>
  <c r="BE74" i="97"/>
  <c r="BC74" i="97"/>
  <c r="AM74" i="97"/>
  <c r="AL74" i="97"/>
  <c r="AJ74" i="97"/>
  <c r="AI74" i="97"/>
  <c r="AH74" i="97"/>
  <c r="AF74" i="97"/>
  <c r="AE74" i="97"/>
  <c r="AD74" i="97"/>
  <c r="CK74" i="97"/>
  <c r="CG74" i="97"/>
  <c r="CE74" i="97"/>
  <c r="CD74" i="97"/>
  <c r="CC74" i="97"/>
  <c r="CA74" i="97"/>
  <c r="BM73" i="97"/>
  <c r="BI73" i="97"/>
  <c r="BG73" i="97"/>
  <c r="BF73" i="97"/>
  <c r="BE73" i="97"/>
  <c r="BC73" i="97"/>
  <c r="AM73" i="97"/>
  <c r="AL73" i="97"/>
  <c r="AJ73" i="97"/>
  <c r="AI73" i="97"/>
  <c r="AH73" i="97"/>
  <c r="AF73" i="97"/>
  <c r="AE73" i="97"/>
  <c r="AD73" i="97"/>
  <c r="CK73" i="97"/>
  <c r="CG73" i="97"/>
  <c r="CE73" i="97"/>
  <c r="CD73" i="97"/>
  <c r="CC73" i="97"/>
  <c r="CA73" i="97"/>
  <c r="BM72" i="97"/>
  <c r="BI72" i="97"/>
  <c r="BG72" i="97"/>
  <c r="BF72" i="97"/>
  <c r="BE72" i="97"/>
  <c r="BC72" i="97"/>
  <c r="AM72" i="97"/>
  <c r="AL72" i="97"/>
  <c r="AJ72" i="97"/>
  <c r="AI72" i="97"/>
  <c r="AH72" i="97"/>
  <c r="AF72" i="97"/>
  <c r="AE72" i="97"/>
  <c r="AD72" i="97"/>
  <c r="CK71" i="97"/>
  <c r="CG71" i="97"/>
  <c r="CE71" i="97"/>
  <c r="CD71" i="97"/>
  <c r="CC71" i="97"/>
  <c r="CA71" i="97"/>
  <c r="BM71" i="97"/>
  <c r="BI71" i="97"/>
  <c r="BG71" i="97"/>
  <c r="BF71" i="97"/>
  <c r="BE71" i="97"/>
  <c r="BC71" i="97"/>
  <c r="AM71" i="97"/>
  <c r="AL71" i="97"/>
  <c r="AJ71" i="97"/>
  <c r="AI71" i="97"/>
  <c r="AH71" i="97"/>
  <c r="AF71" i="97"/>
  <c r="AE71" i="97"/>
  <c r="AD71" i="97"/>
  <c r="CK70" i="97"/>
  <c r="CG70" i="97"/>
  <c r="CE70" i="97"/>
  <c r="CD70" i="97"/>
  <c r="CC70" i="97"/>
  <c r="CA70" i="97"/>
  <c r="BM70" i="97"/>
  <c r="BI70" i="97"/>
  <c r="BG70" i="97"/>
  <c r="BF70" i="97"/>
  <c r="BE70" i="97"/>
  <c r="BC70" i="97"/>
  <c r="CK69" i="97"/>
  <c r="CG69" i="97"/>
  <c r="CE69" i="97"/>
  <c r="CD69" i="97"/>
  <c r="CC69" i="97"/>
  <c r="CA69" i="97"/>
  <c r="BM69" i="97"/>
  <c r="BI69" i="97"/>
  <c r="BG69" i="97"/>
  <c r="BF69" i="97"/>
  <c r="BE69" i="97"/>
  <c r="BC69" i="97"/>
  <c r="C65" i="97"/>
  <c r="BN57" i="97"/>
  <c r="BL57" i="97"/>
  <c r="BK57" i="97"/>
  <c r="BJ57" i="97"/>
  <c r="BD57" i="97"/>
  <c r="O8" i="97" s="1"/>
  <c r="BB57" i="97"/>
  <c r="N8" i="97" s="1"/>
  <c r="BA57" i="97"/>
  <c r="L8" i="97" s="1"/>
  <c r="AZ57" i="97"/>
  <c r="BM56" i="97"/>
  <c r="BI56" i="97"/>
  <c r="BG56" i="97"/>
  <c r="BF56" i="97"/>
  <c r="BE56" i="97"/>
  <c r="BC56" i="97"/>
  <c r="BM55" i="97"/>
  <c r="BI55" i="97"/>
  <c r="BG55" i="97"/>
  <c r="BF55" i="97"/>
  <c r="BE55" i="97"/>
  <c r="BC55" i="97"/>
  <c r="BM54" i="97"/>
  <c r="BI54" i="97"/>
  <c r="BG54" i="97"/>
  <c r="BF54" i="97"/>
  <c r="BE54" i="97"/>
  <c r="BC54" i="97"/>
  <c r="G56" i="97"/>
  <c r="BM53" i="97"/>
  <c r="BI53" i="97"/>
  <c r="BG53" i="97"/>
  <c r="BF53" i="97"/>
  <c r="BE53" i="97"/>
  <c r="BC53" i="97"/>
  <c r="L55" i="97"/>
  <c r="O55" i="97" s="1"/>
  <c r="G55" i="97"/>
  <c r="BM52" i="97"/>
  <c r="BI52" i="97"/>
  <c r="BG52" i="97"/>
  <c r="BF52" i="97"/>
  <c r="BE52" i="97"/>
  <c r="BC52" i="97"/>
  <c r="BM51" i="97"/>
  <c r="BI51" i="97"/>
  <c r="BG51" i="97"/>
  <c r="BF51" i="97"/>
  <c r="BE51" i="97"/>
  <c r="BC51" i="97"/>
  <c r="BM50" i="97"/>
  <c r="BI50" i="97"/>
  <c r="BG50" i="97"/>
  <c r="BF50" i="97"/>
  <c r="BE50" i="97"/>
  <c r="BC50" i="97"/>
  <c r="BM49" i="97"/>
  <c r="BI49" i="97"/>
  <c r="BG49" i="97"/>
  <c r="BF49" i="97"/>
  <c r="BE49" i="97"/>
  <c r="BC49" i="97"/>
  <c r="BM48" i="97"/>
  <c r="BI48" i="97"/>
  <c r="BG48" i="97"/>
  <c r="BF48" i="97"/>
  <c r="BE48" i="97"/>
  <c r="BC48" i="97"/>
  <c r="BM47" i="97"/>
  <c r="BI47" i="97"/>
  <c r="BG47" i="97"/>
  <c r="BF47" i="97"/>
  <c r="BE47" i="97"/>
  <c r="BC47" i="97"/>
  <c r="BM46" i="97"/>
  <c r="BI46" i="97"/>
  <c r="BG46" i="97"/>
  <c r="BF46" i="97"/>
  <c r="BE46" i="97"/>
  <c r="BC46" i="97"/>
  <c r="BM45" i="97"/>
  <c r="BI45" i="97"/>
  <c r="BG45" i="97"/>
  <c r="BF45" i="97"/>
  <c r="BE45" i="97"/>
  <c r="BC45" i="97"/>
  <c r="BN44" i="97"/>
  <c r="BL44" i="97"/>
  <c r="BK44" i="97"/>
  <c r="BJ44" i="97"/>
  <c r="BD44" i="97"/>
  <c r="O7" i="97" s="1"/>
  <c r="BB44" i="97"/>
  <c r="N7" i="97" s="1"/>
  <c r="BA44" i="97"/>
  <c r="L7" i="97" s="1"/>
  <c r="AZ44" i="97"/>
  <c r="CL43" i="97"/>
  <c r="CJ43" i="97"/>
  <c r="CI43" i="97"/>
  <c r="CH43" i="97"/>
  <c r="CB43" i="97"/>
  <c r="BZ43" i="97"/>
  <c r="BY43" i="97"/>
  <c r="BX43" i="97"/>
  <c r="BM43" i="97"/>
  <c r="BI43" i="97"/>
  <c r="BG43" i="97"/>
  <c r="BF43" i="97"/>
  <c r="BE43" i="97"/>
  <c r="BC43" i="97"/>
  <c r="CK42" i="97"/>
  <c r="CG42" i="97"/>
  <c r="CE42" i="97"/>
  <c r="CD42" i="97"/>
  <c r="CC42" i="97"/>
  <c r="CA42" i="97"/>
  <c r="BM42" i="97"/>
  <c r="BI42" i="97"/>
  <c r="BG42" i="97"/>
  <c r="BF42" i="97"/>
  <c r="BE42" i="97"/>
  <c r="BC42" i="97"/>
  <c r="CK41" i="97"/>
  <c r="CG41" i="97"/>
  <c r="CE41" i="97"/>
  <c r="CD41" i="97"/>
  <c r="CC41" i="97"/>
  <c r="CA41" i="97"/>
  <c r="BM41" i="97"/>
  <c r="BI41" i="97"/>
  <c r="BG41" i="97"/>
  <c r="BF41" i="97"/>
  <c r="BE41" i="97"/>
  <c r="BC41" i="97"/>
  <c r="CK40" i="97"/>
  <c r="CG40" i="97"/>
  <c r="CE40" i="97"/>
  <c r="CD40" i="97"/>
  <c r="CC40" i="97"/>
  <c r="CA40" i="97"/>
  <c r="BM40" i="97"/>
  <c r="BI40" i="97"/>
  <c r="BG40" i="97"/>
  <c r="BF40" i="97"/>
  <c r="BH40" i="97" s="1"/>
  <c r="BE40" i="97"/>
  <c r="BC40" i="97"/>
  <c r="CK39" i="97"/>
  <c r="CG39" i="97"/>
  <c r="CE39" i="97"/>
  <c r="CD39" i="97"/>
  <c r="CC39" i="97"/>
  <c r="CA39" i="97"/>
  <c r="BM39" i="97"/>
  <c r="BI39" i="97"/>
  <c r="BG39" i="97"/>
  <c r="BF39" i="97"/>
  <c r="BE39" i="97"/>
  <c r="BC39" i="97"/>
  <c r="CK38" i="97"/>
  <c r="CG38" i="97"/>
  <c r="CE38" i="97"/>
  <c r="CD38" i="97"/>
  <c r="CC38" i="97"/>
  <c r="CA38" i="97"/>
  <c r="BM38" i="97"/>
  <c r="BI38" i="97"/>
  <c r="BG38" i="97"/>
  <c r="BF38" i="97"/>
  <c r="BE38" i="97"/>
  <c r="BC38" i="97"/>
  <c r="CK37" i="97"/>
  <c r="CG37" i="97"/>
  <c r="CE37" i="97"/>
  <c r="CD37" i="97"/>
  <c r="CC37" i="97"/>
  <c r="CA37" i="97"/>
  <c r="BM37" i="97"/>
  <c r="BI37" i="97"/>
  <c r="BG37" i="97"/>
  <c r="BF37" i="97"/>
  <c r="BE37" i="97"/>
  <c r="BC37" i="97"/>
  <c r="CK36" i="97"/>
  <c r="CG36" i="97"/>
  <c r="CE36" i="97"/>
  <c r="CD36" i="97"/>
  <c r="CC36" i="97"/>
  <c r="CA36" i="97"/>
  <c r="BM36" i="97"/>
  <c r="BI36" i="97"/>
  <c r="BG36" i="97"/>
  <c r="BF36" i="97"/>
  <c r="BE36" i="97"/>
  <c r="BC36" i="97"/>
  <c r="CK35" i="97"/>
  <c r="CG35" i="97"/>
  <c r="CE35" i="97"/>
  <c r="CD35" i="97"/>
  <c r="CC35" i="97"/>
  <c r="CA35" i="97"/>
  <c r="BM35" i="97"/>
  <c r="BI35" i="97"/>
  <c r="BG35" i="97"/>
  <c r="BF35" i="97"/>
  <c r="BE35" i="97"/>
  <c r="BC35" i="97"/>
  <c r="CK34" i="97"/>
  <c r="CG34" i="97"/>
  <c r="CE34" i="97"/>
  <c r="CD34" i="97"/>
  <c r="CC34" i="97"/>
  <c r="CA34" i="97"/>
  <c r="BM34" i="97"/>
  <c r="BI34" i="97"/>
  <c r="BG34" i="97"/>
  <c r="BF34" i="97"/>
  <c r="BE34" i="97"/>
  <c r="BC34" i="97"/>
  <c r="CK33" i="97"/>
  <c r="CG33" i="97"/>
  <c r="CE33" i="97"/>
  <c r="CD33" i="97"/>
  <c r="CC33" i="97"/>
  <c r="CA33" i="97"/>
  <c r="BM33" i="97"/>
  <c r="BI33" i="97"/>
  <c r="BG33" i="97"/>
  <c r="BF33" i="97"/>
  <c r="BE33" i="97"/>
  <c r="BC33" i="97"/>
  <c r="CK32" i="97"/>
  <c r="CG32" i="97"/>
  <c r="CE32" i="97"/>
  <c r="CD32" i="97"/>
  <c r="CC32" i="97"/>
  <c r="CA32" i="97"/>
  <c r="BM32" i="97"/>
  <c r="BI32" i="97"/>
  <c r="BG32" i="97"/>
  <c r="BF32" i="97"/>
  <c r="BE32" i="97"/>
  <c r="BC32" i="97"/>
  <c r="CK31" i="97"/>
  <c r="CG31" i="97"/>
  <c r="CE31" i="97"/>
  <c r="CD31" i="97"/>
  <c r="CC31" i="97"/>
  <c r="CA31" i="97"/>
  <c r="BN31" i="97"/>
  <c r="BL31" i="97"/>
  <c r="BK31" i="97"/>
  <c r="BJ31" i="97"/>
  <c r="BD31" i="97"/>
  <c r="O11" i="97" s="1"/>
  <c r="BB31" i="97"/>
  <c r="N11" i="97" s="1"/>
  <c r="BA31" i="97"/>
  <c r="L11" i="97" s="1"/>
  <c r="AZ31" i="97"/>
  <c r="CK30" i="97"/>
  <c r="CG30" i="97"/>
  <c r="CE30" i="97"/>
  <c r="CD30" i="97"/>
  <c r="CC30" i="97"/>
  <c r="CA30" i="97"/>
  <c r="BM30" i="97"/>
  <c r="BI30" i="97"/>
  <c r="BG30" i="97"/>
  <c r="BF30" i="97"/>
  <c r="BE30" i="97"/>
  <c r="BC30" i="97"/>
  <c r="AF30" i="97"/>
  <c r="AF31" i="97" s="1"/>
  <c r="CK29" i="97"/>
  <c r="CG29" i="97"/>
  <c r="CE29" i="97"/>
  <c r="CD29" i="97"/>
  <c r="CC29" i="97"/>
  <c r="CA29" i="97"/>
  <c r="BM29" i="97"/>
  <c r="BI29" i="97"/>
  <c r="BG29" i="97"/>
  <c r="BF29" i="97"/>
  <c r="BE29" i="97"/>
  <c r="BC29" i="97"/>
  <c r="AC29" i="97"/>
  <c r="AG29" i="97" s="1"/>
  <c r="CK28" i="97"/>
  <c r="CG28" i="97"/>
  <c r="CE28" i="97"/>
  <c r="CD28" i="97"/>
  <c r="CC28" i="97"/>
  <c r="CA28" i="97"/>
  <c r="BM28" i="97"/>
  <c r="BI28" i="97"/>
  <c r="BG28" i="97"/>
  <c r="BF28" i="97"/>
  <c r="BE28" i="97"/>
  <c r="BC28" i="97"/>
  <c r="AC28" i="97"/>
  <c r="AK28" i="97" s="1"/>
  <c r="CK27" i="97"/>
  <c r="CG27" i="97"/>
  <c r="CE27" i="97"/>
  <c r="CD27" i="97"/>
  <c r="CC27" i="97"/>
  <c r="CA27" i="97"/>
  <c r="BM27" i="97"/>
  <c r="BI27" i="97"/>
  <c r="BG27" i="97"/>
  <c r="BF27" i="97"/>
  <c r="BE27" i="97"/>
  <c r="BC27" i="97"/>
  <c r="AC27" i="97"/>
  <c r="AK27" i="97" s="1"/>
  <c r="CK26" i="97"/>
  <c r="CG26" i="97"/>
  <c r="CE26" i="97"/>
  <c r="CD26" i="97"/>
  <c r="CC26" i="97"/>
  <c r="CA26" i="97"/>
  <c r="BM26" i="97"/>
  <c r="BI26" i="97"/>
  <c r="BG26" i="97"/>
  <c r="BF26" i="97"/>
  <c r="BE26" i="97"/>
  <c r="BC26" i="97"/>
  <c r="AC25" i="97"/>
  <c r="AK25" i="97" s="1"/>
  <c r="CK25" i="97"/>
  <c r="CG25" i="97"/>
  <c r="CE25" i="97"/>
  <c r="CD25" i="97"/>
  <c r="CC25" i="97"/>
  <c r="CA25" i="97"/>
  <c r="BM25" i="97"/>
  <c r="BI25" i="97"/>
  <c r="BG25" i="97"/>
  <c r="BF25" i="97"/>
  <c r="BE25" i="97"/>
  <c r="BC25" i="97"/>
  <c r="AC24" i="97"/>
  <c r="CK24" i="97"/>
  <c r="CG24" i="97"/>
  <c r="CE24" i="97"/>
  <c r="CD24" i="97"/>
  <c r="CC24" i="97"/>
  <c r="CA24" i="97"/>
  <c r="BM24" i="97"/>
  <c r="BI24" i="97"/>
  <c r="BG24" i="97"/>
  <c r="BF24" i="97"/>
  <c r="BE24" i="97"/>
  <c r="BC24" i="97"/>
  <c r="AC23" i="97"/>
  <c r="AK23" i="97" s="1"/>
  <c r="CK23" i="97"/>
  <c r="CG23" i="97"/>
  <c r="CE23" i="97"/>
  <c r="CD23" i="97"/>
  <c r="CC23" i="97"/>
  <c r="CA23" i="97"/>
  <c r="BM23" i="97"/>
  <c r="BI23" i="97"/>
  <c r="BG23" i="97"/>
  <c r="BF23" i="97"/>
  <c r="BE23" i="97"/>
  <c r="BC23" i="97"/>
  <c r="AC22" i="97"/>
  <c r="AK22" i="97" s="1"/>
  <c r="CK22" i="97"/>
  <c r="CG22" i="97"/>
  <c r="CE22" i="97"/>
  <c r="CD22" i="97"/>
  <c r="CC22" i="97"/>
  <c r="CA22" i="97"/>
  <c r="BM22" i="97"/>
  <c r="BI22" i="97"/>
  <c r="BG22" i="97"/>
  <c r="BF22" i="97"/>
  <c r="BE22" i="97"/>
  <c r="BC22" i="97"/>
  <c r="AC26" i="97"/>
  <c r="AG26" i="97" s="1"/>
  <c r="CK21" i="97"/>
  <c r="CG21" i="97"/>
  <c r="CE21" i="97"/>
  <c r="CD21" i="97"/>
  <c r="CC21" i="97"/>
  <c r="CA21" i="97"/>
  <c r="BM21" i="97"/>
  <c r="BI21" i="97"/>
  <c r="BG21" i="97"/>
  <c r="BF21" i="97"/>
  <c r="BE21" i="97"/>
  <c r="BC21" i="97"/>
  <c r="CK20" i="97"/>
  <c r="CG20" i="97"/>
  <c r="CE20" i="97"/>
  <c r="CD20" i="97"/>
  <c r="CC20" i="97"/>
  <c r="CA20" i="97"/>
  <c r="BM20" i="97"/>
  <c r="BI20" i="97"/>
  <c r="BG20" i="97"/>
  <c r="BF20" i="97"/>
  <c r="BE20" i="97"/>
  <c r="BC20" i="97"/>
  <c r="CK19" i="97"/>
  <c r="CG19" i="97"/>
  <c r="CE19" i="97"/>
  <c r="CD19" i="97"/>
  <c r="CC19" i="97"/>
  <c r="CA19" i="97"/>
  <c r="BM19" i="97"/>
  <c r="BI19" i="97"/>
  <c r="BG19" i="97"/>
  <c r="BF19" i="97"/>
  <c r="BE19" i="97"/>
  <c r="BC19" i="97"/>
  <c r="CK18" i="97"/>
  <c r="CG18" i="97"/>
  <c r="CE18" i="97"/>
  <c r="CD18" i="97"/>
  <c r="CC18" i="97"/>
  <c r="CA18" i="97"/>
  <c r="BN18" i="97"/>
  <c r="BL18" i="97"/>
  <c r="BK18" i="97"/>
  <c r="BJ18" i="97"/>
  <c r="BD18" i="97"/>
  <c r="O5" i="97" s="1"/>
  <c r="BB18" i="97"/>
  <c r="N5" i="97" s="1"/>
  <c r="BA18" i="97"/>
  <c r="L5" i="97" s="1"/>
  <c r="AZ18" i="97"/>
  <c r="CK17" i="97"/>
  <c r="CG17" i="97"/>
  <c r="CE17" i="97"/>
  <c r="CD17" i="97"/>
  <c r="CC17" i="97"/>
  <c r="CA17" i="97"/>
  <c r="BM17" i="97"/>
  <c r="BI17" i="97"/>
  <c r="BG17" i="97"/>
  <c r="BF17" i="97"/>
  <c r="BE17" i="97"/>
  <c r="BC17" i="97"/>
  <c r="CK16" i="97"/>
  <c r="CG16" i="97"/>
  <c r="CE16" i="97"/>
  <c r="CD16" i="97"/>
  <c r="CC16" i="97"/>
  <c r="CA16" i="97"/>
  <c r="BM16" i="97"/>
  <c r="BI16" i="97"/>
  <c r="BG16" i="97"/>
  <c r="BF16" i="97"/>
  <c r="BE16" i="97"/>
  <c r="BC16" i="97"/>
  <c r="CK15" i="97"/>
  <c r="CG15" i="97"/>
  <c r="CE15" i="97"/>
  <c r="CD15" i="97"/>
  <c r="CC15" i="97"/>
  <c r="CA15" i="97"/>
  <c r="BM15" i="97"/>
  <c r="BI15" i="97"/>
  <c r="BG15" i="97"/>
  <c r="BF15" i="97"/>
  <c r="BE15" i="97"/>
  <c r="BC15" i="97"/>
  <c r="CK14" i="97"/>
  <c r="CG14" i="97"/>
  <c r="CE14" i="97"/>
  <c r="CD14" i="97"/>
  <c r="CC14" i="97"/>
  <c r="CA14" i="97"/>
  <c r="BM14" i="97"/>
  <c r="BI14" i="97"/>
  <c r="BG14" i="97"/>
  <c r="BF14" i="97"/>
  <c r="BE14" i="97"/>
  <c r="BC14" i="97"/>
  <c r="AJ14" i="97"/>
  <c r="AI14" i="97"/>
  <c r="AH14" i="97"/>
  <c r="AF14" i="97"/>
  <c r="AE14" i="97"/>
  <c r="AD14" i="97"/>
  <c r="B14" i="97"/>
  <c r="CK13" i="97"/>
  <c r="CG13" i="97"/>
  <c r="CE13" i="97"/>
  <c r="CD13" i="97"/>
  <c r="CC13" i="97"/>
  <c r="CA13" i="97"/>
  <c r="BM13" i="97"/>
  <c r="BI13" i="97"/>
  <c r="BG13" i="97"/>
  <c r="BF13" i="97"/>
  <c r="BE13" i="97"/>
  <c r="BC13" i="97"/>
  <c r="AJ13" i="97"/>
  <c r="AI13" i="97"/>
  <c r="AH13" i="97"/>
  <c r="AF13" i="97"/>
  <c r="AE13" i="97"/>
  <c r="AD13" i="97"/>
  <c r="CK12" i="97"/>
  <c r="CG12" i="97"/>
  <c r="CE12" i="97"/>
  <c r="CD12" i="97"/>
  <c r="CC12" i="97"/>
  <c r="CA12" i="97"/>
  <c r="BM12" i="97"/>
  <c r="BI12" i="97"/>
  <c r="BG12" i="97"/>
  <c r="BF12" i="97"/>
  <c r="BE12" i="97"/>
  <c r="BC12" i="97"/>
  <c r="AJ12" i="97"/>
  <c r="AI12" i="97"/>
  <c r="AH12" i="97"/>
  <c r="AF12" i="97"/>
  <c r="AE12" i="97"/>
  <c r="AD12" i="97"/>
  <c r="M12" i="97"/>
  <c r="I12" i="97"/>
  <c r="H12" i="97"/>
  <c r="G12" i="97"/>
  <c r="CK11" i="97"/>
  <c r="CG11" i="97"/>
  <c r="CE11" i="97"/>
  <c r="CD11" i="97"/>
  <c r="CC11" i="97"/>
  <c r="CA11" i="97"/>
  <c r="BM11" i="97"/>
  <c r="BI11" i="97"/>
  <c r="BG11" i="97"/>
  <c r="BF11" i="97"/>
  <c r="BH11" i="97" s="1"/>
  <c r="BE11" i="97"/>
  <c r="BC11" i="97"/>
  <c r="AJ11" i="97"/>
  <c r="AI11" i="97"/>
  <c r="AH11" i="97"/>
  <c r="AF11" i="97"/>
  <c r="AE11" i="97"/>
  <c r="AD11" i="97"/>
  <c r="J11" i="97"/>
  <c r="K11" i="97" s="1"/>
  <c r="CK10" i="97"/>
  <c r="CG10" i="97"/>
  <c r="CE10" i="97"/>
  <c r="CD10" i="97"/>
  <c r="CC10" i="97"/>
  <c r="CA10" i="97"/>
  <c r="BM10" i="97"/>
  <c r="BI10" i="97"/>
  <c r="BG10" i="97"/>
  <c r="BF10" i="97"/>
  <c r="BE10" i="97"/>
  <c r="BC10" i="97"/>
  <c r="AJ10" i="97"/>
  <c r="AI10" i="97"/>
  <c r="AH10" i="97"/>
  <c r="AF10" i="97"/>
  <c r="AE10" i="97"/>
  <c r="AD10" i="97"/>
  <c r="J10" i="97"/>
  <c r="K10" i="97" s="1"/>
  <c r="CK9" i="97"/>
  <c r="CG9" i="97"/>
  <c r="CE9" i="97"/>
  <c r="CD9" i="97"/>
  <c r="CC9" i="97"/>
  <c r="CA9" i="97"/>
  <c r="BM9" i="97"/>
  <c r="BI9" i="97"/>
  <c r="BG9" i="97"/>
  <c r="BF9" i="97"/>
  <c r="BE9" i="97"/>
  <c r="BC9" i="97"/>
  <c r="AJ9" i="97"/>
  <c r="AI9" i="97"/>
  <c r="AH9" i="97"/>
  <c r="AF9" i="97"/>
  <c r="AE9" i="97"/>
  <c r="AD9" i="97"/>
  <c r="O9" i="97"/>
  <c r="N9" i="97"/>
  <c r="J9" i="97"/>
  <c r="K9" i="97" s="1"/>
  <c r="CK8" i="97"/>
  <c r="CG8" i="97"/>
  <c r="CE8" i="97"/>
  <c r="CD8" i="97"/>
  <c r="CC8" i="97"/>
  <c r="CA8" i="97"/>
  <c r="BM8" i="97"/>
  <c r="BI8" i="97"/>
  <c r="BG8" i="97"/>
  <c r="BF8" i="97"/>
  <c r="BE8" i="97"/>
  <c r="BC8" i="97"/>
  <c r="AJ8" i="97"/>
  <c r="AI8" i="97"/>
  <c r="AH8" i="97"/>
  <c r="AF8" i="97"/>
  <c r="AE8" i="97"/>
  <c r="AD8" i="97"/>
  <c r="J8" i="97"/>
  <c r="K8" i="97" s="1"/>
  <c r="CK7" i="97"/>
  <c r="CG7" i="97"/>
  <c r="CE7" i="97"/>
  <c r="CD7" i="97"/>
  <c r="CC7" i="97"/>
  <c r="CA7" i="97"/>
  <c r="BM7" i="97"/>
  <c r="BI7" i="97"/>
  <c r="BG7" i="97"/>
  <c r="BF7" i="97"/>
  <c r="BE7" i="97"/>
  <c r="BC7" i="97"/>
  <c r="AJ7" i="97"/>
  <c r="AI7" i="97"/>
  <c r="AH7" i="97"/>
  <c r="AF7" i="97"/>
  <c r="AE7" i="97"/>
  <c r="AD7" i="97"/>
  <c r="J7" i="97"/>
  <c r="K7" i="97" s="1"/>
  <c r="CK6" i="97"/>
  <c r="CG6" i="97"/>
  <c r="CE6" i="97"/>
  <c r="CD6" i="97"/>
  <c r="CC6" i="97"/>
  <c r="CA6" i="97"/>
  <c r="BM6" i="97"/>
  <c r="BI6" i="97"/>
  <c r="BG6" i="97"/>
  <c r="BF6" i="97"/>
  <c r="BE6" i="97"/>
  <c r="BC6" i="97"/>
  <c r="J6" i="97"/>
  <c r="K6" i="97" s="1"/>
  <c r="J5" i="97"/>
  <c r="K5" i="97" s="1"/>
  <c r="N4" i="97"/>
  <c r="J4" i="97"/>
  <c r="K4" i="97" s="1"/>
  <c r="L162" i="96"/>
  <c r="L161" i="96"/>
  <c r="L160" i="96"/>
  <c r="L159" i="96"/>
  <c r="L158" i="96"/>
  <c r="L157" i="96"/>
  <c r="L156" i="96"/>
  <c r="L155" i="96"/>
  <c r="L154" i="96"/>
  <c r="L153" i="96"/>
  <c r="L152" i="96"/>
  <c r="L151" i="96"/>
  <c r="L150" i="96"/>
  <c r="L149" i="96"/>
  <c r="L148" i="96"/>
  <c r="L147" i="96"/>
  <c r="L146" i="96"/>
  <c r="L145" i="96"/>
  <c r="AN87" i="96"/>
  <c r="AM87" i="96"/>
  <c r="AK87" i="96"/>
  <c r="AJ87" i="96"/>
  <c r="AI87" i="96"/>
  <c r="AF87" i="96"/>
  <c r="AE87" i="96"/>
  <c r="AD87" i="96"/>
  <c r="CL83" i="96"/>
  <c r="CH83" i="96"/>
  <c r="CF83" i="96"/>
  <c r="CE83" i="96"/>
  <c r="CD83" i="96"/>
  <c r="CB83" i="96"/>
  <c r="AC86" i="96"/>
  <c r="AL86" i="96" s="1"/>
  <c r="C143" i="96"/>
  <c r="BO120" i="96"/>
  <c r="BM120" i="96"/>
  <c r="BL120" i="96"/>
  <c r="BK120" i="96"/>
  <c r="BE120" i="96"/>
  <c r="O4" i="96" s="1"/>
  <c r="BC120" i="96"/>
  <c r="N4" i="96" s="1"/>
  <c r="BB120" i="96"/>
  <c r="L4" i="96" s="1"/>
  <c r="BA120" i="96"/>
  <c r="BN119" i="96"/>
  <c r="BJ119" i="96"/>
  <c r="BH119" i="96"/>
  <c r="BG119" i="96"/>
  <c r="BF119" i="96"/>
  <c r="BD119" i="96"/>
  <c r="BN118" i="96"/>
  <c r="BJ118" i="96"/>
  <c r="BH118" i="96"/>
  <c r="BG118" i="96"/>
  <c r="BF118" i="96"/>
  <c r="BD118" i="96"/>
  <c r="BN117" i="96"/>
  <c r="BJ117" i="96"/>
  <c r="BH117" i="96"/>
  <c r="BG117" i="96"/>
  <c r="BF117" i="96"/>
  <c r="BD117" i="96"/>
  <c r="BN116" i="96"/>
  <c r="BJ116" i="96"/>
  <c r="BH116" i="96"/>
  <c r="BG116" i="96"/>
  <c r="BF116" i="96"/>
  <c r="BD116" i="96"/>
  <c r="BN115" i="96"/>
  <c r="BJ115" i="96"/>
  <c r="BH115" i="96"/>
  <c r="BG115" i="96"/>
  <c r="BF115" i="96"/>
  <c r="BD115" i="96"/>
  <c r="BN114" i="96"/>
  <c r="BJ114" i="96"/>
  <c r="BH114" i="96"/>
  <c r="BG114" i="96"/>
  <c r="BF114" i="96"/>
  <c r="BD114" i="96"/>
  <c r="BN113" i="96"/>
  <c r="BJ113" i="96"/>
  <c r="BH113" i="96"/>
  <c r="BG113" i="96"/>
  <c r="BF113" i="96"/>
  <c r="BD113" i="96"/>
  <c r="BN112" i="96"/>
  <c r="BJ112" i="96"/>
  <c r="BH112" i="96"/>
  <c r="BG112" i="96"/>
  <c r="BF112" i="96"/>
  <c r="BD112" i="96"/>
  <c r="BN111" i="96"/>
  <c r="BJ111" i="96"/>
  <c r="BH111" i="96"/>
  <c r="BG111" i="96"/>
  <c r="BF111" i="96"/>
  <c r="BD111" i="96"/>
  <c r="BN110" i="96"/>
  <c r="BJ110" i="96"/>
  <c r="BH110" i="96"/>
  <c r="BG110" i="96"/>
  <c r="BF110" i="96"/>
  <c r="BD110" i="96"/>
  <c r="BN109" i="96"/>
  <c r="BJ109" i="96"/>
  <c r="BH109" i="96"/>
  <c r="BG109" i="96"/>
  <c r="BF109" i="96"/>
  <c r="BD109" i="96"/>
  <c r="BN108" i="96"/>
  <c r="BJ108" i="96"/>
  <c r="BH108" i="96"/>
  <c r="BG108" i="96"/>
  <c r="BF108" i="96"/>
  <c r="BD108" i="96"/>
  <c r="BO107" i="96"/>
  <c r="BM107" i="96"/>
  <c r="BL107" i="96"/>
  <c r="BK107" i="96"/>
  <c r="BE107" i="96"/>
  <c r="BC107" i="96"/>
  <c r="N9" i="96" s="1"/>
  <c r="BB107" i="96"/>
  <c r="L9" i="96" s="1"/>
  <c r="BA107" i="96"/>
  <c r="BN106" i="96"/>
  <c r="BJ106" i="96"/>
  <c r="BH106" i="96"/>
  <c r="BG106" i="96"/>
  <c r="BF106" i="96"/>
  <c r="BD106" i="96"/>
  <c r="BN105" i="96"/>
  <c r="BJ105" i="96"/>
  <c r="BH105" i="96"/>
  <c r="BG105" i="96"/>
  <c r="BI105" i="96" s="1"/>
  <c r="BF105" i="96"/>
  <c r="BD105" i="96"/>
  <c r="BN104" i="96"/>
  <c r="BJ104" i="96"/>
  <c r="BH104" i="96"/>
  <c r="BG104" i="96"/>
  <c r="BF104" i="96"/>
  <c r="BD104" i="96"/>
  <c r="BN103" i="96"/>
  <c r="BJ103" i="96"/>
  <c r="BH103" i="96"/>
  <c r="BG103" i="96"/>
  <c r="BF103" i="96"/>
  <c r="BD103" i="96"/>
  <c r="BN102" i="96"/>
  <c r="BJ102" i="96"/>
  <c r="BH102" i="96"/>
  <c r="BG102" i="96"/>
  <c r="BF102" i="96"/>
  <c r="BD102" i="96"/>
  <c r="BN101" i="96"/>
  <c r="BJ101" i="96"/>
  <c r="BH101" i="96"/>
  <c r="BG101" i="96"/>
  <c r="BF101" i="96"/>
  <c r="BD101" i="96"/>
  <c r="BN100" i="96"/>
  <c r="BJ100" i="96"/>
  <c r="BH100" i="96"/>
  <c r="BG100" i="96"/>
  <c r="BF100" i="96"/>
  <c r="BD100" i="96"/>
  <c r="BN99" i="96"/>
  <c r="BJ99" i="96"/>
  <c r="BH99" i="96"/>
  <c r="BG99" i="96"/>
  <c r="BF99" i="96"/>
  <c r="BD99" i="96"/>
  <c r="BN98" i="96"/>
  <c r="BJ98" i="96"/>
  <c r="BH98" i="96"/>
  <c r="BG98" i="96"/>
  <c r="BF98" i="96"/>
  <c r="BD98" i="96"/>
  <c r="BN97" i="96"/>
  <c r="BJ97" i="96"/>
  <c r="BH97" i="96"/>
  <c r="BG97" i="96"/>
  <c r="BI97" i="96" s="1"/>
  <c r="BF97" i="96"/>
  <c r="BD97" i="96"/>
  <c r="BN96" i="96"/>
  <c r="BJ96" i="96"/>
  <c r="BH96" i="96"/>
  <c r="BG96" i="96"/>
  <c r="BF96" i="96"/>
  <c r="BD96" i="96"/>
  <c r="BN95" i="96"/>
  <c r="BJ95" i="96"/>
  <c r="BH95" i="96"/>
  <c r="BG95" i="96"/>
  <c r="BF95" i="96"/>
  <c r="BD95" i="96"/>
  <c r="BO94" i="96"/>
  <c r="BM94" i="96"/>
  <c r="BL94" i="96"/>
  <c r="BK94" i="96"/>
  <c r="BE94" i="96"/>
  <c r="O10" i="96" s="1"/>
  <c r="BC94" i="96"/>
  <c r="N10" i="96" s="1"/>
  <c r="BB94" i="96"/>
  <c r="L10" i="96" s="1"/>
  <c r="BA94" i="96"/>
  <c r="BN93" i="96"/>
  <c r="BJ93" i="96"/>
  <c r="BH93" i="96"/>
  <c r="BG93" i="96"/>
  <c r="BF93" i="96"/>
  <c r="BD93" i="96"/>
  <c r="BN92" i="96"/>
  <c r="BJ92" i="96"/>
  <c r="BH92" i="96"/>
  <c r="BG92" i="96"/>
  <c r="BF92" i="96"/>
  <c r="BD92" i="96"/>
  <c r="CM92" i="96"/>
  <c r="CK92" i="96"/>
  <c r="CJ92" i="96"/>
  <c r="CI92" i="96"/>
  <c r="CC92" i="96"/>
  <c r="CA92" i="96"/>
  <c r="BZ92" i="96"/>
  <c r="BY92" i="96"/>
  <c r="BN91" i="96"/>
  <c r="BJ91" i="96"/>
  <c r="BH91" i="96"/>
  <c r="BG91" i="96"/>
  <c r="BF91" i="96"/>
  <c r="BD91" i="96"/>
  <c r="BN90" i="96"/>
  <c r="BJ90" i="96"/>
  <c r="BH90" i="96"/>
  <c r="BG90" i="96"/>
  <c r="BF90" i="96"/>
  <c r="BD90" i="96"/>
  <c r="BN89" i="96"/>
  <c r="BJ89" i="96"/>
  <c r="BH89" i="96"/>
  <c r="BG89" i="96"/>
  <c r="BF89" i="96"/>
  <c r="BD89" i="96"/>
  <c r="CM89" i="96"/>
  <c r="CK89" i="96"/>
  <c r="CJ89" i="96"/>
  <c r="CI89" i="96"/>
  <c r="CC89" i="96"/>
  <c r="CA89" i="96"/>
  <c r="BZ89" i="96"/>
  <c r="BY89" i="96"/>
  <c r="BN88" i="96"/>
  <c r="BJ88" i="96"/>
  <c r="BH88" i="96"/>
  <c r="BG88" i="96"/>
  <c r="BF88" i="96"/>
  <c r="BD88" i="96"/>
  <c r="CL88" i="96"/>
  <c r="CH88" i="96"/>
  <c r="CF88" i="96"/>
  <c r="CE88" i="96"/>
  <c r="CD88" i="96"/>
  <c r="CB88" i="96"/>
  <c r="BN87" i="96"/>
  <c r="BJ87" i="96"/>
  <c r="BH87" i="96"/>
  <c r="BG87" i="96"/>
  <c r="BF87" i="96"/>
  <c r="BD87" i="96"/>
  <c r="CL87" i="96"/>
  <c r="CH87" i="96"/>
  <c r="CF87" i="96"/>
  <c r="CE87" i="96"/>
  <c r="CD87" i="96"/>
  <c r="CB87" i="96"/>
  <c r="BN86" i="96"/>
  <c r="BJ86" i="96"/>
  <c r="BH86" i="96"/>
  <c r="BG86" i="96"/>
  <c r="BF86" i="96"/>
  <c r="BD86" i="96"/>
  <c r="CL86" i="96"/>
  <c r="CH86" i="96"/>
  <c r="CF86" i="96"/>
  <c r="CE86" i="96"/>
  <c r="CD86" i="96"/>
  <c r="CB86" i="96"/>
  <c r="BN85" i="96"/>
  <c r="BJ85" i="96"/>
  <c r="BH85" i="96"/>
  <c r="BG85" i="96"/>
  <c r="BF85" i="96"/>
  <c r="BD85" i="96"/>
  <c r="CL85" i="96"/>
  <c r="CH85" i="96"/>
  <c r="CF85" i="96"/>
  <c r="CE85" i="96"/>
  <c r="CD85" i="96"/>
  <c r="CB85" i="96"/>
  <c r="BN84" i="96"/>
  <c r="BJ84" i="96"/>
  <c r="BH84" i="96"/>
  <c r="BG84" i="96"/>
  <c r="BF84" i="96"/>
  <c r="BD84" i="96"/>
  <c r="CL84" i="96"/>
  <c r="CH84" i="96"/>
  <c r="CF84" i="96"/>
  <c r="CE84" i="96"/>
  <c r="CD84" i="96"/>
  <c r="CB84" i="96"/>
  <c r="BN83" i="96"/>
  <c r="BJ83" i="96"/>
  <c r="BH83" i="96"/>
  <c r="BG83" i="96"/>
  <c r="BF83" i="96"/>
  <c r="BD83" i="96"/>
  <c r="CL82" i="96"/>
  <c r="CH82" i="96"/>
  <c r="CF82" i="96"/>
  <c r="CE82" i="96"/>
  <c r="CD82" i="96"/>
  <c r="CB82" i="96"/>
  <c r="BN82" i="96"/>
  <c r="BJ82" i="96"/>
  <c r="BH82" i="96"/>
  <c r="BG82" i="96"/>
  <c r="BF82" i="96"/>
  <c r="BD82" i="96"/>
  <c r="CL81" i="96"/>
  <c r="CH81" i="96"/>
  <c r="CF81" i="96"/>
  <c r="CE81" i="96"/>
  <c r="CD81" i="96"/>
  <c r="CB81" i="96"/>
  <c r="BO81" i="96"/>
  <c r="BM81" i="96"/>
  <c r="BL81" i="96"/>
  <c r="BK81" i="96"/>
  <c r="BE81" i="96"/>
  <c r="O6" i="96" s="1"/>
  <c r="BC81" i="96"/>
  <c r="N6" i="96" s="1"/>
  <c r="BB81" i="96"/>
  <c r="L6" i="96" s="1"/>
  <c r="BA81" i="96"/>
  <c r="CL80" i="96"/>
  <c r="CH80" i="96"/>
  <c r="CF80" i="96"/>
  <c r="CE80" i="96"/>
  <c r="CD80" i="96"/>
  <c r="CB80" i="96"/>
  <c r="BN80" i="96"/>
  <c r="BJ80" i="96"/>
  <c r="BH80" i="96"/>
  <c r="BG80" i="96"/>
  <c r="BF80" i="96"/>
  <c r="BD80" i="96"/>
  <c r="CL79" i="96"/>
  <c r="CH79" i="96"/>
  <c r="CF79" i="96"/>
  <c r="CE79" i="96"/>
  <c r="CD79" i="96"/>
  <c r="CB79" i="96"/>
  <c r="BN79" i="96"/>
  <c r="BJ79" i="96"/>
  <c r="BH79" i="96"/>
  <c r="BG79" i="96"/>
  <c r="BF79" i="96"/>
  <c r="BD79" i="96"/>
  <c r="CL78" i="96"/>
  <c r="CH78" i="96"/>
  <c r="CF78" i="96"/>
  <c r="CE78" i="96"/>
  <c r="CD78" i="96"/>
  <c r="CB78" i="96"/>
  <c r="BN78" i="96"/>
  <c r="BJ78" i="96"/>
  <c r="BH78" i="96"/>
  <c r="BG78" i="96"/>
  <c r="BF78" i="96"/>
  <c r="BD78" i="96"/>
  <c r="AN78" i="96"/>
  <c r="AM78" i="96"/>
  <c r="AK78" i="96"/>
  <c r="AJ78" i="96"/>
  <c r="AI78" i="96"/>
  <c r="AF78" i="96"/>
  <c r="AE78" i="96"/>
  <c r="AD78" i="96"/>
  <c r="CL77" i="96"/>
  <c r="CH77" i="96"/>
  <c r="CF77" i="96"/>
  <c r="CE77" i="96"/>
  <c r="CD77" i="96"/>
  <c r="CB77" i="96"/>
  <c r="BN77" i="96"/>
  <c r="BJ77" i="96"/>
  <c r="BH77" i="96"/>
  <c r="BG77" i="96"/>
  <c r="BF77" i="96"/>
  <c r="BD77" i="96"/>
  <c r="AN77" i="96"/>
  <c r="AM77" i="96"/>
  <c r="AK77" i="96"/>
  <c r="AJ77" i="96"/>
  <c r="AI77" i="96"/>
  <c r="AF77" i="96"/>
  <c r="AE77" i="96"/>
  <c r="AD77" i="96"/>
  <c r="CL76" i="96"/>
  <c r="CH76" i="96"/>
  <c r="CF76" i="96"/>
  <c r="CE76" i="96"/>
  <c r="CD76" i="96"/>
  <c r="CB76" i="96"/>
  <c r="BN76" i="96"/>
  <c r="BJ76" i="96"/>
  <c r="BH76" i="96"/>
  <c r="BG76" i="96"/>
  <c r="BF76" i="96"/>
  <c r="BD76" i="96"/>
  <c r="AN76" i="96"/>
  <c r="AM76" i="96"/>
  <c r="AK76" i="96"/>
  <c r="AJ76" i="96"/>
  <c r="AI76" i="96"/>
  <c r="AF76" i="96"/>
  <c r="AE76" i="96"/>
  <c r="AD76" i="96"/>
  <c r="CL75" i="96"/>
  <c r="CH75" i="96"/>
  <c r="CF75" i="96"/>
  <c r="CE75" i="96"/>
  <c r="CD75" i="96"/>
  <c r="CB75" i="96"/>
  <c r="BN75" i="96"/>
  <c r="BJ75" i="96"/>
  <c r="BH75" i="96"/>
  <c r="BG75" i="96"/>
  <c r="BF75" i="96"/>
  <c r="BD75" i="96"/>
  <c r="AN75" i="96"/>
  <c r="AM75" i="96"/>
  <c r="AK75" i="96"/>
  <c r="AJ75" i="96"/>
  <c r="AI75" i="96"/>
  <c r="AF75" i="96"/>
  <c r="AE75" i="96"/>
  <c r="AD75" i="96"/>
  <c r="CL74" i="96"/>
  <c r="CH74" i="96"/>
  <c r="CF74" i="96"/>
  <c r="CE74" i="96"/>
  <c r="CD74" i="96"/>
  <c r="CB74" i="96"/>
  <c r="BN74" i="96"/>
  <c r="BJ74" i="96"/>
  <c r="BH74" i="96"/>
  <c r="BG74" i="96"/>
  <c r="BI74" i="96" s="1"/>
  <c r="BF74" i="96"/>
  <c r="BD74" i="96"/>
  <c r="AN74" i="96"/>
  <c r="AM74" i="96"/>
  <c r="AK74" i="96"/>
  <c r="AJ74" i="96"/>
  <c r="AI74" i="96"/>
  <c r="AF74" i="96"/>
  <c r="AE74" i="96"/>
  <c r="AD74" i="96"/>
  <c r="CL73" i="96"/>
  <c r="CH73" i="96"/>
  <c r="CF73" i="96"/>
  <c r="CE73" i="96"/>
  <c r="CD73" i="96"/>
  <c r="CB73" i="96"/>
  <c r="BN73" i="96"/>
  <c r="BJ73" i="96"/>
  <c r="BH73" i="96"/>
  <c r="BG73" i="96"/>
  <c r="BF73" i="96"/>
  <c r="BD73" i="96"/>
  <c r="AN73" i="96"/>
  <c r="AM73" i="96"/>
  <c r="AK73" i="96"/>
  <c r="AJ73" i="96"/>
  <c r="AI73" i="96"/>
  <c r="AF73" i="96"/>
  <c r="AE73" i="96"/>
  <c r="AD73" i="96"/>
  <c r="CL72" i="96"/>
  <c r="CH72" i="96"/>
  <c r="CF72" i="96"/>
  <c r="CE72" i="96"/>
  <c r="CD72" i="96"/>
  <c r="CB72" i="96"/>
  <c r="BN72" i="96"/>
  <c r="BJ72" i="96"/>
  <c r="BH72" i="96"/>
  <c r="BG72" i="96"/>
  <c r="BF72" i="96"/>
  <c r="BD72" i="96"/>
  <c r="CL71" i="96"/>
  <c r="CH71" i="96"/>
  <c r="CF71" i="96"/>
  <c r="CE71" i="96"/>
  <c r="CD71" i="96"/>
  <c r="CB71" i="96"/>
  <c r="BN71" i="96"/>
  <c r="BJ71" i="96"/>
  <c r="BH71" i="96"/>
  <c r="BI71" i="96" s="1"/>
  <c r="BG71" i="96"/>
  <c r="BF71" i="96"/>
  <c r="BD71" i="96"/>
  <c r="AN71" i="96"/>
  <c r="AM71" i="96"/>
  <c r="AK71" i="96"/>
  <c r="AJ71" i="96"/>
  <c r="AI71" i="96"/>
  <c r="AF71" i="96"/>
  <c r="AE71" i="96"/>
  <c r="AD71" i="96"/>
  <c r="CL70" i="96"/>
  <c r="CH70" i="96"/>
  <c r="CF70" i="96"/>
  <c r="CE70" i="96"/>
  <c r="CD70" i="96"/>
  <c r="CB70" i="96"/>
  <c r="BN70" i="96"/>
  <c r="BJ70" i="96"/>
  <c r="BH70" i="96"/>
  <c r="BG70" i="96"/>
  <c r="BF70" i="96"/>
  <c r="BD70" i="96"/>
  <c r="CL69" i="96"/>
  <c r="CH69" i="96"/>
  <c r="CF69" i="96"/>
  <c r="CE69" i="96"/>
  <c r="CD69" i="96"/>
  <c r="CB69" i="96"/>
  <c r="BN69" i="96"/>
  <c r="BJ69" i="96"/>
  <c r="BH69" i="96"/>
  <c r="BG69" i="96"/>
  <c r="BF69" i="96"/>
  <c r="BD69" i="96"/>
  <c r="C65" i="96"/>
  <c r="BO57" i="96"/>
  <c r="BM57" i="96"/>
  <c r="BL57" i="96"/>
  <c r="BK57" i="96"/>
  <c r="BE57" i="96"/>
  <c r="BC57" i="96"/>
  <c r="BB57" i="96"/>
  <c r="L8" i="96" s="1"/>
  <c r="BA57" i="96"/>
  <c r="BN56" i="96"/>
  <c r="BJ56" i="96"/>
  <c r="BH56" i="96"/>
  <c r="BG56" i="96"/>
  <c r="BF56" i="96"/>
  <c r="BD56" i="96"/>
  <c r="BN55" i="96"/>
  <c r="BJ55" i="96"/>
  <c r="BH55" i="96"/>
  <c r="BG55" i="96"/>
  <c r="BF55" i="96"/>
  <c r="BD55" i="96"/>
  <c r="BN54" i="96"/>
  <c r="BJ54" i="96"/>
  <c r="BH54" i="96"/>
  <c r="BG54" i="96"/>
  <c r="BF54" i="96"/>
  <c r="BD54" i="96"/>
  <c r="BN53" i="96"/>
  <c r="BJ53" i="96"/>
  <c r="BH53" i="96"/>
  <c r="BG53" i="96"/>
  <c r="BF53" i="96"/>
  <c r="BD53" i="96"/>
  <c r="BN52" i="96"/>
  <c r="BJ52" i="96"/>
  <c r="BH52" i="96"/>
  <c r="BG52" i="96"/>
  <c r="BF52" i="96"/>
  <c r="BD52" i="96"/>
  <c r="BN51" i="96"/>
  <c r="BJ51" i="96"/>
  <c r="BH51" i="96"/>
  <c r="BG51" i="96"/>
  <c r="BF51" i="96"/>
  <c r="BD51" i="96"/>
  <c r="BN50" i="96"/>
  <c r="BJ50" i="96"/>
  <c r="BH50" i="96"/>
  <c r="BG50" i="96"/>
  <c r="BF50" i="96"/>
  <c r="BD50" i="96"/>
  <c r="BN49" i="96"/>
  <c r="BJ49" i="96"/>
  <c r="BH49" i="96"/>
  <c r="BG49" i="96"/>
  <c r="BF49" i="96"/>
  <c r="BD49" i="96"/>
  <c r="BN48" i="96"/>
  <c r="BJ48" i="96"/>
  <c r="BH48" i="96"/>
  <c r="BG48" i="96"/>
  <c r="BF48" i="96"/>
  <c r="BD48" i="96"/>
  <c r="BN47" i="96"/>
  <c r="BJ47" i="96"/>
  <c r="BH47" i="96"/>
  <c r="BG47" i="96"/>
  <c r="BF47" i="96"/>
  <c r="BD47" i="96"/>
  <c r="BN46" i="96"/>
  <c r="BJ46" i="96"/>
  <c r="BH46" i="96"/>
  <c r="BG46" i="96"/>
  <c r="BF46" i="96"/>
  <c r="BD46" i="96"/>
  <c r="G54" i="96"/>
  <c r="BN45" i="96"/>
  <c r="BJ45" i="96"/>
  <c r="BH45" i="96"/>
  <c r="BG45" i="96"/>
  <c r="BF45" i="96"/>
  <c r="BD45" i="96"/>
  <c r="L53" i="96"/>
  <c r="O53" i="96" s="1"/>
  <c r="G53" i="96"/>
  <c r="BO44" i="96"/>
  <c r="BM44" i="96"/>
  <c r="BL44" i="96"/>
  <c r="BK44" i="96"/>
  <c r="BE44" i="96"/>
  <c r="O7" i="96" s="1"/>
  <c r="BC44" i="96"/>
  <c r="N7" i="96" s="1"/>
  <c r="BB44" i="96"/>
  <c r="L7" i="96" s="1"/>
  <c r="BA44" i="96"/>
  <c r="CM43" i="96"/>
  <c r="CM91" i="96" s="1"/>
  <c r="CK43" i="96"/>
  <c r="CJ43" i="96"/>
  <c r="CI43" i="96"/>
  <c r="CC43" i="96"/>
  <c r="CA43" i="96"/>
  <c r="BZ43" i="96"/>
  <c r="BY43" i="96"/>
  <c r="BN43" i="96"/>
  <c r="BJ43" i="96"/>
  <c r="BH43" i="96"/>
  <c r="BG43" i="96"/>
  <c r="BF43" i="96"/>
  <c r="BD43" i="96"/>
  <c r="CL42" i="96"/>
  <c r="CH42" i="96"/>
  <c r="CF42" i="96"/>
  <c r="CE42" i="96"/>
  <c r="CD42" i="96"/>
  <c r="CB42" i="96"/>
  <c r="BN42" i="96"/>
  <c r="BJ42" i="96"/>
  <c r="BH42" i="96"/>
  <c r="BG42" i="96"/>
  <c r="BF42" i="96"/>
  <c r="BD42" i="96"/>
  <c r="CL41" i="96"/>
  <c r="CH41" i="96"/>
  <c r="CF41" i="96"/>
  <c r="CE41" i="96"/>
  <c r="CD41" i="96"/>
  <c r="CB41" i="96"/>
  <c r="BN41" i="96"/>
  <c r="BJ41" i="96"/>
  <c r="BH41" i="96"/>
  <c r="BG41" i="96"/>
  <c r="BF41" i="96"/>
  <c r="BD41" i="96"/>
  <c r="CL40" i="96"/>
  <c r="CH40" i="96"/>
  <c r="CF40" i="96"/>
  <c r="CE40" i="96"/>
  <c r="CD40" i="96"/>
  <c r="CB40" i="96"/>
  <c r="BN40" i="96"/>
  <c r="BJ40" i="96"/>
  <c r="BH40" i="96"/>
  <c r="BG40" i="96"/>
  <c r="BF40" i="96"/>
  <c r="BD40" i="96"/>
  <c r="CL39" i="96"/>
  <c r="CH39" i="96"/>
  <c r="CF39" i="96"/>
  <c r="CE39" i="96"/>
  <c r="CD39" i="96"/>
  <c r="CB39" i="96"/>
  <c r="BN39" i="96"/>
  <c r="BJ39" i="96"/>
  <c r="BH39" i="96"/>
  <c r="BG39" i="96"/>
  <c r="BF39" i="96"/>
  <c r="BD39" i="96"/>
  <c r="CL38" i="96"/>
  <c r="CH38" i="96"/>
  <c r="CF38" i="96"/>
  <c r="CE38" i="96"/>
  <c r="CD38" i="96"/>
  <c r="CB38" i="96"/>
  <c r="BN38" i="96"/>
  <c r="BJ38" i="96"/>
  <c r="BH38" i="96"/>
  <c r="BG38" i="96"/>
  <c r="BF38" i="96"/>
  <c r="BD38" i="96"/>
  <c r="CL37" i="96"/>
  <c r="CH37" i="96"/>
  <c r="CF37" i="96"/>
  <c r="CE37" i="96"/>
  <c r="CD37" i="96"/>
  <c r="CB37" i="96"/>
  <c r="BN37" i="96"/>
  <c r="BJ37" i="96"/>
  <c r="BH37" i="96"/>
  <c r="BG37" i="96"/>
  <c r="BF37" i="96"/>
  <c r="BD37" i="96"/>
  <c r="CL36" i="96"/>
  <c r="CH36" i="96"/>
  <c r="CF36" i="96"/>
  <c r="CE36" i="96"/>
  <c r="CD36" i="96"/>
  <c r="CB36" i="96"/>
  <c r="BN36" i="96"/>
  <c r="BJ36" i="96"/>
  <c r="BH36" i="96"/>
  <c r="BG36" i="96"/>
  <c r="BF36" i="96"/>
  <c r="BD36" i="96"/>
  <c r="CL35" i="96"/>
  <c r="CH35" i="96"/>
  <c r="CF35" i="96"/>
  <c r="CE35" i="96"/>
  <c r="CD35" i="96"/>
  <c r="CB35" i="96"/>
  <c r="BN35" i="96"/>
  <c r="BJ35" i="96"/>
  <c r="BH35" i="96"/>
  <c r="BG35" i="96"/>
  <c r="BF35" i="96"/>
  <c r="BD35" i="96"/>
  <c r="CL34" i="96"/>
  <c r="CH34" i="96"/>
  <c r="CF34" i="96"/>
  <c r="CE34" i="96"/>
  <c r="CD34" i="96"/>
  <c r="CB34" i="96"/>
  <c r="BN34" i="96"/>
  <c r="BJ34" i="96"/>
  <c r="BH34" i="96"/>
  <c r="BG34" i="96"/>
  <c r="BF34" i="96"/>
  <c r="BD34" i="96"/>
  <c r="CL33" i="96"/>
  <c r="CH33" i="96"/>
  <c r="CF33" i="96"/>
  <c r="CE33" i="96"/>
  <c r="CD33" i="96"/>
  <c r="CB33" i="96"/>
  <c r="BN33" i="96"/>
  <c r="BJ33" i="96"/>
  <c r="BH33" i="96"/>
  <c r="BG33" i="96"/>
  <c r="BF33" i="96"/>
  <c r="BD33" i="96"/>
  <c r="CL32" i="96"/>
  <c r="CH32" i="96"/>
  <c r="CF32" i="96"/>
  <c r="CE32" i="96"/>
  <c r="CD32" i="96"/>
  <c r="CB32" i="96"/>
  <c r="BN32" i="96"/>
  <c r="BJ32" i="96"/>
  <c r="BH32" i="96"/>
  <c r="BG32" i="96"/>
  <c r="BF32" i="96"/>
  <c r="BD32" i="96"/>
  <c r="CL31" i="96"/>
  <c r="CH31" i="96"/>
  <c r="CF31" i="96"/>
  <c r="CE31" i="96"/>
  <c r="CD31" i="96"/>
  <c r="CB31" i="96"/>
  <c r="BO31" i="96"/>
  <c r="BM31" i="96"/>
  <c r="BL31" i="96"/>
  <c r="BK31" i="96"/>
  <c r="BE31" i="96"/>
  <c r="O11" i="96" s="1"/>
  <c r="BC31" i="96"/>
  <c r="N11" i="96" s="1"/>
  <c r="BB31" i="96"/>
  <c r="BA31" i="96"/>
  <c r="CL30" i="96"/>
  <c r="CH30" i="96"/>
  <c r="CF30" i="96"/>
  <c r="CE30" i="96"/>
  <c r="CD30" i="96"/>
  <c r="CB30" i="96"/>
  <c r="BN30" i="96"/>
  <c r="BJ30" i="96"/>
  <c r="BH30" i="96"/>
  <c r="BG30" i="96"/>
  <c r="BF30" i="96"/>
  <c r="BD30" i="96"/>
  <c r="CL29" i="96"/>
  <c r="CH29" i="96"/>
  <c r="CF29" i="96"/>
  <c r="CE29" i="96"/>
  <c r="CD29" i="96"/>
  <c r="CB29" i="96"/>
  <c r="BN29" i="96"/>
  <c r="BJ29" i="96"/>
  <c r="BH29" i="96"/>
  <c r="BG29" i="96"/>
  <c r="BF29" i="96"/>
  <c r="BD29" i="96"/>
  <c r="AC29" i="96"/>
  <c r="AL29" i="96" s="1"/>
  <c r="CL28" i="96"/>
  <c r="CH28" i="96"/>
  <c r="CF28" i="96"/>
  <c r="CE28" i="96"/>
  <c r="CD28" i="96"/>
  <c r="CB28" i="96"/>
  <c r="BN28" i="96"/>
  <c r="BJ28" i="96"/>
  <c r="BH28" i="96"/>
  <c r="BG28" i="96"/>
  <c r="BF28" i="96"/>
  <c r="BD28" i="96"/>
  <c r="AC28" i="96"/>
  <c r="AG28" i="96" s="1"/>
  <c r="CL27" i="96"/>
  <c r="CH27" i="96"/>
  <c r="CF27" i="96"/>
  <c r="CE27" i="96"/>
  <c r="CD27" i="96"/>
  <c r="CB27" i="96"/>
  <c r="BN27" i="96"/>
  <c r="BJ27" i="96"/>
  <c r="BH27" i="96"/>
  <c r="BG27" i="96"/>
  <c r="BF27" i="96"/>
  <c r="BD27" i="96"/>
  <c r="AC27" i="96"/>
  <c r="AL27" i="96" s="1"/>
  <c r="CL26" i="96"/>
  <c r="CH26" i="96"/>
  <c r="CF26" i="96"/>
  <c r="CE26" i="96"/>
  <c r="CD26" i="96"/>
  <c r="CB26" i="96"/>
  <c r="BN26" i="96"/>
  <c r="BJ26" i="96"/>
  <c r="BH26" i="96"/>
  <c r="BG26" i="96"/>
  <c r="BF26" i="96"/>
  <c r="BD26" i="96"/>
  <c r="AC24" i="96"/>
  <c r="AG24" i="96" s="1"/>
  <c r="CL25" i="96"/>
  <c r="CH25" i="96"/>
  <c r="CF25" i="96"/>
  <c r="CE25" i="96"/>
  <c r="CD25" i="96"/>
  <c r="CB25" i="96"/>
  <c r="BN25" i="96"/>
  <c r="BJ25" i="96"/>
  <c r="BH25" i="96"/>
  <c r="BG25" i="96"/>
  <c r="BF25" i="96"/>
  <c r="BD25" i="96"/>
  <c r="AC26" i="96"/>
  <c r="AL26" i="96" s="1"/>
  <c r="CL24" i="96"/>
  <c r="CH24" i="96"/>
  <c r="CF24" i="96"/>
  <c r="CE24" i="96"/>
  <c r="CD24" i="96"/>
  <c r="CB24" i="96"/>
  <c r="BN24" i="96"/>
  <c r="BJ24" i="96"/>
  <c r="BH24" i="96"/>
  <c r="BG24" i="96"/>
  <c r="BF24" i="96"/>
  <c r="BD24" i="96"/>
  <c r="AC23" i="96"/>
  <c r="AG23" i="96" s="1"/>
  <c r="CL23" i="96"/>
  <c r="CH23" i="96"/>
  <c r="CF23" i="96"/>
  <c r="CE23" i="96"/>
  <c r="CD23" i="96"/>
  <c r="CB23" i="96"/>
  <c r="BN23" i="96"/>
  <c r="BJ23" i="96"/>
  <c r="BH23" i="96"/>
  <c r="BG23" i="96"/>
  <c r="BF23" i="96"/>
  <c r="BD23" i="96"/>
  <c r="AC22" i="96"/>
  <c r="AL22" i="96" s="1"/>
  <c r="CL22" i="96"/>
  <c r="CH22" i="96"/>
  <c r="CF22" i="96"/>
  <c r="CE22" i="96"/>
  <c r="CD22" i="96"/>
  <c r="CB22" i="96"/>
  <c r="BN22" i="96"/>
  <c r="BJ22" i="96"/>
  <c r="BH22" i="96"/>
  <c r="BG22" i="96"/>
  <c r="BF22" i="96"/>
  <c r="BD22" i="96"/>
  <c r="AC25" i="96"/>
  <c r="CL21" i="96"/>
  <c r="CH21" i="96"/>
  <c r="CF21" i="96"/>
  <c r="CE21" i="96"/>
  <c r="CD21" i="96"/>
  <c r="CB21" i="96"/>
  <c r="BN21" i="96"/>
  <c r="BJ21" i="96"/>
  <c r="BH21" i="96"/>
  <c r="BG21" i="96"/>
  <c r="BF21" i="96"/>
  <c r="BD21" i="96"/>
  <c r="CL20" i="96"/>
  <c r="CH20" i="96"/>
  <c r="CF20" i="96"/>
  <c r="CE20" i="96"/>
  <c r="CD20" i="96"/>
  <c r="CB20" i="96"/>
  <c r="BN20" i="96"/>
  <c r="BJ20" i="96"/>
  <c r="BH20" i="96"/>
  <c r="BG20" i="96"/>
  <c r="BF20" i="96"/>
  <c r="BD20" i="96"/>
  <c r="CL19" i="96"/>
  <c r="CH19" i="96"/>
  <c r="CF19" i="96"/>
  <c r="CE19" i="96"/>
  <c r="CD19" i="96"/>
  <c r="CB19" i="96"/>
  <c r="BN19" i="96"/>
  <c r="BJ19" i="96"/>
  <c r="BH19" i="96"/>
  <c r="BG19" i="96"/>
  <c r="BF19" i="96"/>
  <c r="BD19" i="96"/>
  <c r="CL18" i="96"/>
  <c r="CH18" i="96"/>
  <c r="CF18" i="96"/>
  <c r="CE18" i="96"/>
  <c r="CD18" i="96"/>
  <c r="CB18" i="96"/>
  <c r="BO18" i="96"/>
  <c r="BM18" i="96"/>
  <c r="BL18" i="96"/>
  <c r="BK18" i="96"/>
  <c r="BE18" i="96"/>
  <c r="O5" i="96" s="1"/>
  <c r="BC18" i="96"/>
  <c r="N5" i="96" s="1"/>
  <c r="BB18" i="96"/>
  <c r="L5" i="96" s="1"/>
  <c r="BA18" i="96"/>
  <c r="CL17" i="96"/>
  <c r="CH17" i="96"/>
  <c r="CF17" i="96"/>
  <c r="CE17" i="96"/>
  <c r="CD17" i="96"/>
  <c r="CB17" i="96"/>
  <c r="BN17" i="96"/>
  <c r="BJ17" i="96"/>
  <c r="BH17" i="96"/>
  <c r="BG17" i="96"/>
  <c r="BF17" i="96"/>
  <c r="BD17" i="96"/>
  <c r="CL16" i="96"/>
  <c r="CH16" i="96"/>
  <c r="CF16" i="96"/>
  <c r="CE16" i="96"/>
  <c r="CD16" i="96"/>
  <c r="CB16" i="96"/>
  <c r="BN16" i="96"/>
  <c r="BJ16" i="96"/>
  <c r="BH16" i="96"/>
  <c r="BG16" i="96"/>
  <c r="BI16" i="96" s="1"/>
  <c r="BF16" i="96"/>
  <c r="BD16" i="96"/>
  <c r="CL15" i="96"/>
  <c r="CH15" i="96"/>
  <c r="CF15" i="96"/>
  <c r="CE15" i="96"/>
  <c r="CD15" i="96"/>
  <c r="CB15" i="96"/>
  <c r="BN15" i="96"/>
  <c r="BJ15" i="96"/>
  <c r="BH15" i="96"/>
  <c r="BG15" i="96"/>
  <c r="BF15" i="96"/>
  <c r="BD15" i="96"/>
  <c r="CL14" i="96"/>
  <c r="CH14" i="96"/>
  <c r="CF14" i="96"/>
  <c r="CE14" i="96"/>
  <c r="CD14" i="96"/>
  <c r="CB14" i="96"/>
  <c r="BN14" i="96"/>
  <c r="BJ14" i="96"/>
  <c r="BH14" i="96"/>
  <c r="BG14" i="96"/>
  <c r="BF14" i="96"/>
  <c r="BD14" i="96"/>
  <c r="AK14" i="96"/>
  <c r="AJ14" i="96"/>
  <c r="AI14" i="96"/>
  <c r="AF14" i="96"/>
  <c r="AE14" i="96"/>
  <c r="AD14" i="96"/>
  <c r="B14" i="96"/>
  <c r="CL13" i="96"/>
  <c r="CH13" i="96"/>
  <c r="CF13" i="96"/>
  <c r="CE13" i="96"/>
  <c r="CD13" i="96"/>
  <c r="CB13" i="96"/>
  <c r="BN13" i="96"/>
  <c r="BJ13" i="96"/>
  <c r="BH13" i="96"/>
  <c r="BG13" i="96"/>
  <c r="BF13" i="96"/>
  <c r="BD13" i="96"/>
  <c r="AK13" i="96"/>
  <c r="AJ13" i="96"/>
  <c r="AI13" i="96"/>
  <c r="AF13" i="96"/>
  <c r="AE13" i="96"/>
  <c r="AD13" i="96"/>
  <c r="CL12" i="96"/>
  <c r="CH12" i="96"/>
  <c r="CF12" i="96"/>
  <c r="CE12" i="96"/>
  <c r="CD12" i="96"/>
  <c r="CB12" i="96"/>
  <c r="BN12" i="96"/>
  <c r="BJ12" i="96"/>
  <c r="BH12" i="96"/>
  <c r="BG12" i="96"/>
  <c r="BF12" i="96"/>
  <c r="BD12" i="96"/>
  <c r="AK12" i="96"/>
  <c r="AJ12" i="96"/>
  <c r="AI12" i="96"/>
  <c r="AF12" i="96"/>
  <c r="AE12" i="96"/>
  <c r="AD12" i="96"/>
  <c r="M12" i="96"/>
  <c r="I12" i="96"/>
  <c r="H12" i="96"/>
  <c r="G12" i="96"/>
  <c r="CL11" i="96"/>
  <c r="CH11" i="96"/>
  <c r="CF11" i="96"/>
  <c r="CE11" i="96"/>
  <c r="CD11" i="96"/>
  <c r="CB11" i="96"/>
  <c r="BN11" i="96"/>
  <c r="BJ11" i="96"/>
  <c r="BH11" i="96"/>
  <c r="BG11" i="96"/>
  <c r="BF11" i="96"/>
  <c r="BD11" i="96"/>
  <c r="AK11" i="96"/>
  <c r="AJ11" i="96"/>
  <c r="AI11" i="96"/>
  <c r="AF11" i="96"/>
  <c r="AE11" i="96"/>
  <c r="AD11" i="96"/>
  <c r="J11" i="96"/>
  <c r="K11" i="96" s="1"/>
  <c r="CL10" i="96"/>
  <c r="CH10" i="96"/>
  <c r="CF10" i="96"/>
  <c r="CE10" i="96"/>
  <c r="CD10" i="96"/>
  <c r="CB10" i="96"/>
  <c r="CG10" i="96" s="1"/>
  <c r="BN10" i="96"/>
  <c r="BJ10" i="96"/>
  <c r="BH10" i="96"/>
  <c r="BG10" i="96"/>
  <c r="BF10" i="96"/>
  <c r="BD10" i="96"/>
  <c r="AK10" i="96"/>
  <c r="AJ10" i="96"/>
  <c r="AI10" i="96"/>
  <c r="AF10" i="96"/>
  <c r="AE10" i="96"/>
  <c r="AD10" i="96"/>
  <c r="J10" i="96"/>
  <c r="K10" i="96" s="1"/>
  <c r="CL9" i="96"/>
  <c r="CH9" i="96"/>
  <c r="CF9" i="96"/>
  <c r="CE9" i="96"/>
  <c r="CD9" i="96"/>
  <c r="CB9" i="96"/>
  <c r="BN9" i="96"/>
  <c r="BJ9" i="96"/>
  <c r="BH9" i="96"/>
  <c r="BG9" i="96"/>
  <c r="BF9" i="96"/>
  <c r="BD9" i="96"/>
  <c r="AK9" i="96"/>
  <c r="AJ9" i="96"/>
  <c r="AI9" i="96"/>
  <c r="AF9" i="96"/>
  <c r="AE9" i="96"/>
  <c r="AD9" i="96"/>
  <c r="O9" i="96"/>
  <c r="J9" i="96"/>
  <c r="K9" i="96" s="1"/>
  <c r="CL8" i="96"/>
  <c r="CH8" i="96"/>
  <c r="CF8" i="96"/>
  <c r="CE8" i="96"/>
  <c r="CD8" i="96"/>
  <c r="CB8" i="96"/>
  <c r="BN8" i="96"/>
  <c r="BJ8" i="96"/>
  <c r="BH8" i="96"/>
  <c r="BG8" i="96"/>
  <c r="BF8" i="96"/>
  <c r="BD8" i="96"/>
  <c r="AK8" i="96"/>
  <c r="AJ8" i="96"/>
  <c r="AI8" i="96"/>
  <c r="AF8" i="96"/>
  <c r="AE8" i="96"/>
  <c r="AD8" i="96"/>
  <c r="O8" i="96"/>
  <c r="N8" i="96"/>
  <c r="J8" i="96"/>
  <c r="K8" i="96" s="1"/>
  <c r="CL7" i="96"/>
  <c r="CH7" i="96"/>
  <c r="CF7" i="96"/>
  <c r="CE7" i="96"/>
  <c r="CD7" i="96"/>
  <c r="CB7" i="96"/>
  <c r="BN7" i="96"/>
  <c r="BJ7" i="96"/>
  <c r="BH7" i="96"/>
  <c r="BG7" i="96"/>
  <c r="BF7" i="96"/>
  <c r="BD7" i="96"/>
  <c r="AK7" i="96"/>
  <c r="AJ7" i="96"/>
  <c r="AI7" i="96"/>
  <c r="AF7" i="96"/>
  <c r="AE7" i="96"/>
  <c r="AD7" i="96"/>
  <c r="J7" i="96"/>
  <c r="K7" i="96" s="1"/>
  <c r="CL6" i="96"/>
  <c r="CH6" i="96"/>
  <c r="CF6" i="96"/>
  <c r="CE6" i="96"/>
  <c r="CD6" i="96"/>
  <c r="CB6" i="96"/>
  <c r="BN6" i="96"/>
  <c r="BJ6" i="96"/>
  <c r="BH6" i="96"/>
  <c r="BG6" i="96"/>
  <c r="BF6" i="96"/>
  <c r="BD6" i="96"/>
  <c r="J5" i="96"/>
  <c r="K5" i="96" s="1"/>
  <c r="J4" i="96"/>
  <c r="K4" i="96" s="1"/>
  <c r="J6" i="96"/>
  <c r="K6" i="96" s="1"/>
  <c r="L149" i="95"/>
  <c r="L148" i="95"/>
  <c r="L147" i="95"/>
  <c r="L146" i="95"/>
  <c r="L145" i="95"/>
  <c r="CA94" i="98" l="1"/>
  <c r="AK78" i="98"/>
  <c r="AK77" i="98"/>
  <c r="AK9" i="98"/>
  <c r="BH31" i="98"/>
  <c r="AK75" i="98"/>
  <c r="CD94" i="98"/>
  <c r="BH94" i="98"/>
  <c r="AK73" i="98"/>
  <c r="BM121" i="98"/>
  <c r="BH107" i="98"/>
  <c r="BH81" i="98"/>
  <c r="AG12" i="98"/>
  <c r="BH57" i="98"/>
  <c r="BH44" i="98"/>
  <c r="CE94" i="98"/>
  <c r="CF94" i="98" s="1"/>
  <c r="AK10" i="98"/>
  <c r="AK76" i="98"/>
  <c r="CF43" i="98"/>
  <c r="CF95" i="98"/>
  <c r="BF121" i="98"/>
  <c r="CG94" i="98"/>
  <c r="CF92" i="98"/>
  <c r="AG13" i="98"/>
  <c r="AK72" i="98"/>
  <c r="BI121" i="98"/>
  <c r="BC121" i="98"/>
  <c r="N12" i="98"/>
  <c r="AK7" i="98"/>
  <c r="AG11" i="98"/>
  <c r="AK8" i="98"/>
  <c r="AK14" i="98"/>
  <c r="BE121" i="98"/>
  <c r="AG74" i="98"/>
  <c r="AC30" i="98"/>
  <c r="AK87" i="98"/>
  <c r="BH120" i="98"/>
  <c r="BH18" i="98"/>
  <c r="BG121" i="98"/>
  <c r="BX94" i="98"/>
  <c r="AC79" i="98"/>
  <c r="CC94" i="98" s="1"/>
  <c r="AK71" i="98"/>
  <c r="BH111" i="97"/>
  <c r="BH115" i="97"/>
  <c r="BH119" i="97"/>
  <c r="BH101" i="97"/>
  <c r="BH105" i="97"/>
  <c r="BH110" i="97"/>
  <c r="CF14" i="97"/>
  <c r="BH27" i="97"/>
  <c r="BH103" i="97"/>
  <c r="CF37" i="97"/>
  <c r="CF7" i="97"/>
  <c r="CF9" i="97"/>
  <c r="BH20" i="97"/>
  <c r="BH25" i="97"/>
  <c r="BH45" i="97"/>
  <c r="BH49" i="97"/>
  <c r="BM81" i="97"/>
  <c r="BH102" i="97"/>
  <c r="BH52" i="97"/>
  <c r="BH118" i="97"/>
  <c r="BH56" i="97"/>
  <c r="CF17" i="97"/>
  <c r="BM57" i="97"/>
  <c r="CF34" i="97"/>
  <c r="CF42" i="97"/>
  <c r="BM94" i="97"/>
  <c r="CF19" i="97"/>
  <c r="CF28" i="97"/>
  <c r="CF71" i="97"/>
  <c r="BH95" i="97"/>
  <c r="BH19" i="97"/>
  <c r="BH21" i="97"/>
  <c r="BH106" i="97"/>
  <c r="BH41" i="97"/>
  <c r="CF35" i="97"/>
  <c r="CF41" i="97"/>
  <c r="BH96" i="97"/>
  <c r="BH104" i="97"/>
  <c r="BH109" i="97"/>
  <c r="CF8" i="97"/>
  <c r="CF15" i="97"/>
  <c r="CF29" i="97"/>
  <c r="BF44" i="97"/>
  <c r="CF33" i="97"/>
  <c r="BH36" i="97"/>
  <c r="BH43" i="97"/>
  <c r="BH76" i="97"/>
  <c r="BH80" i="97"/>
  <c r="AK30" i="97"/>
  <c r="BK121" i="97"/>
  <c r="BM107" i="97"/>
  <c r="BH9" i="97"/>
  <c r="BH15" i="97"/>
  <c r="BH17" i="97"/>
  <c r="BM18" i="97"/>
  <c r="BH33" i="97"/>
  <c r="CF36" i="97"/>
  <c r="BH37" i="97"/>
  <c r="BH46" i="97"/>
  <c r="BH86" i="97"/>
  <c r="BH114" i="97"/>
  <c r="BM120" i="97"/>
  <c r="BN121" i="97"/>
  <c r="CF38" i="97"/>
  <c r="CF11" i="97"/>
  <c r="CF13" i="97"/>
  <c r="BH24" i="97"/>
  <c r="CF25" i="97"/>
  <c r="BM31" i="97"/>
  <c r="CF39" i="97"/>
  <c r="BM44" i="97"/>
  <c r="BH6" i="97"/>
  <c r="CF21" i="97"/>
  <c r="CF22" i="97"/>
  <c r="AK24" i="97"/>
  <c r="AG24" i="97"/>
  <c r="BH26" i="97"/>
  <c r="CF30" i="97"/>
  <c r="BH87" i="97"/>
  <c r="BH89" i="97"/>
  <c r="BH93" i="97"/>
  <c r="BH98" i="97"/>
  <c r="BY94" i="97"/>
  <c r="BH79" i="97"/>
  <c r="BH88" i="97"/>
  <c r="AC76" i="97"/>
  <c r="AG76" i="97" s="1"/>
  <c r="AC78" i="97"/>
  <c r="AG78" i="97" s="1"/>
  <c r="CF70" i="97"/>
  <c r="AC75" i="97"/>
  <c r="AG75" i="97" s="1"/>
  <c r="BH92" i="97"/>
  <c r="BH90" i="97"/>
  <c r="BC94" i="97"/>
  <c r="AL79" i="97"/>
  <c r="BH74" i="97"/>
  <c r="AM79" i="97"/>
  <c r="AC73" i="97"/>
  <c r="AG73" i="97" s="1"/>
  <c r="BH78" i="97"/>
  <c r="AF79" i="97"/>
  <c r="AF15" i="97" s="1"/>
  <c r="AF16" i="97" s="1"/>
  <c r="BH71" i="97"/>
  <c r="BG31" i="97"/>
  <c r="BH23" i="97"/>
  <c r="BH99" i="97"/>
  <c r="BH97" i="97"/>
  <c r="BH12" i="97"/>
  <c r="BB121" i="97"/>
  <c r="BH73" i="97"/>
  <c r="CF27" i="97"/>
  <c r="BH112" i="97"/>
  <c r="BH116" i="97"/>
  <c r="BH117" i="97"/>
  <c r="CA95" i="97"/>
  <c r="BC120" i="97"/>
  <c r="CF16" i="97"/>
  <c r="BC44" i="97"/>
  <c r="CF76" i="97"/>
  <c r="CF84" i="97"/>
  <c r="CF77" i="97"/>
  <c r="CF79" i="97"/>
  <c r="CF91" i="97"/>
  <c r="CF74" i="97"/>
  <c r="CF86" i="97"/>
  <c r="CF88" i="97"/>
  <c r="CF73" i="97"/>
  <c r="CC92" i="97"/>
  <c r="BI18" i="97"/>
  <c r="BH10" i="97"/>
  <c r="BH13" i="97"/>
  <c r="BH22" i="97"/>
  <c r="CF24" i="97"/>
  <c r="BE44" i="97"/>
  <c r="BH35" i="97"/>
  <c r="BH47" i="97"/>
  <c r="BH53" i="97"/>
  <c r="CA92" i="97"/>
  <c r="BH70" i="97"/>
  <c r="AJ79" i="97"/>
  <c r="AJ15" i="97" s="1"/>
  <c r="AJ16" i="97" s="1"/>
  <c r="BH75" i="97"/>
  <c r="AC77" i="97"/>
  <c r="AK77" i="97" s="1"/>
  <c r="CF80" i="97"/>
  <c r="CF82" i="97"/>
  <c r="BH83" i="97"/>
  <c r="BH85" i="97"/>
  <c r="CL94" i="97"/>
  <c r="BI107" i="97"/>
  <c r="BE120" i="97"/>
  <c r="L12" i="97"/>
  <c r="N12" i="97"/>
  <c r="CA43" i="97"/>
  <c r="AZ121" i="97"/>
  <c r="BH28" i="97"/>
  <c r="BC31" i="97"/>
  <c r="BH42" i="97"/>
  <c r="BX94" i="97"/>
  <c r="BH51" i="97"/>
  <c r="BC57" i="97"/>
  <c r="CD92" i="97"/>
  <c r="BH72" i="97"/>
  <c r="BF94" i="97"/>
  <c r="CF89" i="97"/>
  <c r="BH91" i="97"/>
  <c r="CK95" i="97"/>
  <c r="BC107" i="97"/>
  <c r="BH108" i="97"/>
  <c r="CC95" i="97"/>
  <c r="CC43" i="97"/>
  <c r="BH8" i="97"/>
  <c r="BH14" i="97"/>
  <c r="BH16" i="97"/>
  <c r="BA121" i="97"/>
  <c r="BH30" i="97"/>
  <c r="BH32" i="97"/>
  <c r="CF32" i="97"/>
  <c r="BH39" i="97"/>
  <c r="BE57" i="97"/>
  <c r="BG57" i="97"/>
  <c r="BH50" i="97"/>
  <c r="BE81" i="97"/>
  <c r="CE92" i="97"/>
  <c r="BH77" i="97"/>
  <c r="BC81" i="97"/>
  <c r="BG94" i="97"/>
  <c r="BZ94" i="97"/>
  <c r="BG120" i="97"/>
  <c r="BH113" i="97"/>
  <c r="BF18" i="97"/>
  <c r="CF10" i="97"/>
  <c r="BI31" i="97"/>
  <c r="BG44" i="97"/>
  <c r="CF40" i="97"/>
  <c r="BH69" i="97"/>
  <c r="CG92" i="97"/>
  <c r="AE79" i="97"/>
  <c r="AE15" i="97" s="1"/>
  <c r="AE16" i="97" s="1"/>
  <c r="CF81" i="97"/>
  <c r="BH82" i="97"/>
  <c r="BH84" i="97"/>
  <c r="CF90" i="97"/>
  <c r="CB94" i="97"/>
  <c r="BI120" i="97"/>
  <c r="BE18" i="97"/>
  <c r="CE43" i="97"/>
  <c r="O12" i="97"/>
  <c r="BI44" i="97"/>
  <c r="BG81" i="97"/>
  <c r="CK92" i="97"/>
  <c r="BI94" i="97"/>
  <c r="CF87" i="97"/>
  <c r="CH94" i="97"/>
  <c r="BE107" i="97"/>
  <c r="BH100" i="97"/>
  <c r="CG43" i="97"/>
  <c r="BJ121" i="97"/>
  <c r="CD43" i="97"/>
  <c r="CF31" i="97"/>
  <c r="BI57" i="97"/>
  <c r="BH55" i="97"/>
  <c r="BI81" i="97"/>
  <c r="CI94" i="97"/>
  <c r="BG18" i="97"/>
  <c r="CF6" i="97"/>
  <c r="CF12" i="97"/>
  <c r="CF18" i="97"/>
  <c r="CF20" i="97"/>
  <c r="BE31" i="97"/>
  <c r="CF23" i="97"/>
  <c r="CF26" i="97"/>
  <c r="BH29" i="97"/>
  <c r="BH38" i="97"/>
  <c r="BH48" i="97"/>
  <c r="BH54" i="97"/>
  <c r="AI79" i="97"/>
  <c r="AI15" i="97" s="1"/>
  <c r="AI16" i="97" s="1"/>
  <c r="CF78" i="97"/>
  <c r="CF83" i="97"/>
  <c r="BE94" i="97"/>
  <c r="CJ94" i="97"/>
  <c r="BG107" i="97"/>
  <c r="AK29" i="97"/>
  <c r="AG27" i="97"/>
  <c r="AC14" i="97"/>
  <c r="AK14" i="97" s="1"/>
  <c r="AC10" i="97"/>
  <c r="AK10" i="97" s="1"/>
  <c r="AC8" i="97"/>
  <c r="AK8" i="97" s="1"/>
  <c r="AC11" i="97"/>
  <c r="AK11" i="97" s="1"/>
  <c r="AC13" i="97"/>
  <c r="AK13" i="97" s="1"/>
  <c r="AG23" i="97"/>
  <c r="AC9" i="97"/>
  <c r="AK9" i="97" s="1"/>
  <c r="AC7" i="97"/>
  <c r="AK7" i="97" s="1"/>
  <c r="AC12" i="97"/>
  <c r="AG12" i="97" s="1"/>
  <c r="AK75" i="97"/>
  <c r="AG30" i="97"/>
  <c r="AD79" i="97"/>
  <c r="AD15" i="97" s="1"/>
  <c r="AD16" i="97" s="1"/>
  <c r="AG86" i="97"/>
  <c r="AK86" i="97"/>
  <c r="AC31" i="97"/>
  <c r="AC72" i="97"/>
  <c r="AG72" i="97" s="1"/>
  <c r="AK87" i="97"/>
  <c r="AK26" i="97"/>
  <c r="AG22" i="97"/>
  <c r="BF57" i="97"/>
  <c r="BH7" i="97"/>
  <c r="BC18" i="97"/>
  <c r="AH31" i="97"/>
  <c r="CK43" i="97"/>
  <c r="AC74" i="97"/>
  <c r="AG74" i="97" s="1"/>
  <c r="CD95" i="97"/>
  <c r="AH79" i="97"/>
  <c r="BF81" i="97"/>
  <c r="CE95" i="97"/>
  <c r="BF107" i="97"/>
  <c r="BD121" i="97"/>
  <c r="BL121" i="97"/>
  <c r="AG25" i="97"/>
  <c r="BF31" i="97"/>
  <c r="BH34" i="97"/>
  <c r="CG95" i="97"/>
  <c r="AG28" i="97"/>
  <c r="CF69" i="97"/>
  <c r="BF120" i="97"/>
  <c r="AC71" i="97"/>
  <c r="BI23" i="96"/>
  <c r="CG15" i="96"/>
  <c r="CG32" i="96"/>
  <c r="CG34" i="96"/>
  <c r="CG38" i="96"/>
  <c r="CG40" i="96"/>
  <c r="CG42" i="96"/>
  <c r="BI86" i="96"/>
  <c r="BI102" i="96"/>
  <c r="BI33" i="96"/>
  <c r="AG86" i="96"/>
  <c r="BI115" i="96"/>
  <c r="BN107" i="96"/>
  <c r="BI35" i="96"/>
  <c r="BH81" i="96"/>
  <c r="BG44" i="96"/>
  <c r="CG41" i="96"/>
  <c r="BI83" i="96"/>
  <c r="BI95" i="96"/>
  <c r="BI99" i="96"/>
  <c r="BI103" i="96"/>
  <c r="BI112" i="96"/>
  <c r="BI55" i="96"/>
  <c r="BN81" i="96"/>
  <c r="BI93" i="96"/>
  <c r="BI46" i="96"/>
  <c r="CG14" i="96"/>
  <c r="BN44" i="96"/>
  <c r="BI75" i="96"/>
  <c r="BI8" i="96"/>
  <c r="BI14" i="96"/>
  <c r="CG19" i="96"/>
  <c r="BI70" i="96"/>
  <c r="CG83" i="96"/>
  <c r="BI37" i="96"/>
  <c r="BI39" i="96"/>
  <c r="BI41" i="96"/>
  <c r="BI43" i="96"/>
  <c r="BI77" i="96"/>
  <c r="BI91" i="96"/>
  <c r="BI22" i="96"/>
  <c r="BI25" i="96"/>
  <c r="BI73" i="96"/>
  <c r="BI72" i="96"/>
  <c r="CG86" i="96"/>
  <c r="BJ44" i="96"/>
  <c r="CH43" i="96"/>
  <c r="CG72" i="96"/>
  <c r="BI89" i="96"/>
  <c r="CG23" i="96"/>
  <c r="CG31" i="96"/>
  <c r="CG74" i="96"/>
  <c r="BI28" i="96"/>
  <c r="BI13" i="96"/>
  <c r="BJ94" i="96"/>
  <c r="BI47" i="96"/>
  <c r="CG75" i="96"/>
  <c r="BI117" i="96"/>
  <c r="BI21" i="96"/>
  <c r="BI119" i="96"/>
  <c r="CL43" i="96"/>
  <c r="CG11" i="96"/>
  <c r="BD81" i="96"/>
  <c r="BN120" i="96"/>
  <c r="AC87" i="96"/>
  <c r="CG7" i="96"/>
  <c r="CG26" i="96"/>
  <c r="BI96" i="96"/>
  <c r="BI118" i="96"/>
  <c r="BK121" i="96"/>
  <c r="BI20" i="96"/>
  <c r="CG21" i="96"/>
  <c r="CG24" i="96"/>
  <c r="CG69" i="96"/>
  <c r="CG71" i="96"/>
  <c r="CG82" i="96"/>
  <c r="CG85" i="96"/>
  <c r="BI87" i="96"/>
  <c r="BJ18" i="96"/>
  <c r="BL121" i="96"/>
  <c r="CG18" i="96"/>
  <c r="CG39" i="96"/>
  <c r="CG70" i="96"/>
  <c r="CG88" i="96"/>
  <c r="CG8" i="96"/>
  <c r="BI17" i="96"/>
  <c r="BM121" i="96"/>
  <c r="CG25" i="96"/>
  <c r="BI7" i="96"/>
  <c r="CG13" i="96"/>
  <c r="BO121" i="96"/>
  <c r="BI27" i="96"/>
  <c r="CG80" i="96"/>
  <c r="BI111" i="96"/>
  <c r="CG6" i="96"/>
  <c r="CG16" i="96"/>
  <c r="BH31" i="96"/>
  <c r="BI50" i="96"/>
  <c r="BI54" i="96"/>
  <c r="CG9" i="96"/>
  <c r="BI15" i="96"/>
  <c r="CG28" i="96"/>
  <c r="CG33" i="96"/>
  <c r="BI34" i="96"/>
  <c r="CG35" i="96"/>
  <c r="BI36" i="96"/>
  <c r="CG37" i="96"/>
  <c r="BI38" i="96"/>
  <c r="BJ57" i="96"/>
  <c r="BI49" i="96"/>
  <c r="BI76" i="96"/>
  <c r="BI78" i="96"/>
  <c r="BI80" i="96"/>
  <c r="BI90" i="96"/>
  <c r="CL92" i="96"/>
  <c r="BG107" i="96"/>
  <c r="BI100" i="96"/>
  <c r="BI110" i="96"/>
  <c r="BI114" i="96"/>
  <c r="BI26" i="96"/>
  <c r="BI29" i="96"/>
  <c r="BI40" i="96"/>
  <c r="BI42" i="96"/>
  <c r="BH107" i="96"/>
  <c r="BI104" i="96"/>
  <c r="BI109" i="96"/>
  <c r="BI113" i="96"/>
  <c r="BI48" i="96"/>
  <c r="BI52" i="96"/>
  <c r="BG81" i="96"/>
  <c r="BI10" i="96"/>
  <c r="CG20" i="96"/>
  <c r="BD44" i="96"/>
  <c r="BI88" i="96"/>
  <c r="BJ107" i="96"/>
  <c r="BD107" i="96"/>
  <c r="BI9" i="96"/>
  <c r="CG22" i="96"/>
  <c r="BN31" i="96"/>
  <c r="BI51" i="96"/>
  <c r="BN57" i="96"/>
  <c r="CG78" i="96"/>
  <c r="BI79" i="96"/>
  <c r="CJ91" i="96"/>
  <c r="BI92" i="96"/>
  <c r="BN94" i="96"/>
  <c r="BI98" i="96"/>
  <c r="BI116" i="96"/>
  <c r="CG29" i="96"/>
  <c r="BI30" i="96"/>
  <c r="CK91" i="96"/>
  <c r="BJ120" i="96"/>
  <c r="BI12" i="96"/>
  <c r="CG12" i="96"/>
  <c r="CG17" i="96"/>
  <c r="CG30" i="96"/>
  <c r="BI101" i="96"/>
  <c r="BI106" i="96"/>
  <c r="BI11" i="96"/>
  <c r="BI6" i="96"/>
  <c r="BG18" i="96"/>
  <c r="CG27" i="96"/>
  <c r="BH120" i="96"/>
  <c r="BI108" i="96"/>
  <c r="BD120" i="96"/>
  <c r="CF43" i="96"/>
  <c r="BH94" i="96"/>
  <c r="BI85" i="96"/>
  <c r="BD94" i="96"/>
  <c r="BI84" i="96"/>
  <c r="BC121" i="96"/>
  <c r="BD31" i="96"/>
  <c r="L11" i="96"/>
  <c r="L12" i="96" s="1"/>
  <c r="BG31" i="96"/>
  <c r="BB121" i="96"/>
  <c r="CE43" i="96"/>
  <c r="CG36" i="96"/>
  <c r="BZ91" i="96"/>
  <c r="CB43" i="96"/>
  <c r="BI53" i="96"/>
  <c r="BH57" i="96"/>
  <c r="N12" i="96"/>
  <c r="BI56" i="96"/>
  <c r="CB92" i="96"/>
  <c r="BD57" i="96"/>
  <c r="CE92" i="96"/>
  <c r="BE121" i="96"/>
  <c r="BJ81" i="96"/>
  <c r="BJ31" i="96"/>
  <c r="O12" i="96"/>
  <c r="AL28" i="96"/>
  <c r="AG29" i="96"/>
  <c r="AC7" i="96"/>
  <c r="AL7" i="96" s="1"/>
  <c r="AG26" i="96"/>
  <c r="AC10" i="96"/>
  <c r="AL10" i="96" s="1"/>
  <c r="AC9" i="96"/>
  <c r="AL9" i="96" s="1"/>
  <c r="AL23" i="96"/>
  <c r="AC8" i="96"/>
  <c r="AG8" i="96" s="1"/>
  <c r="AC11" i="96"/>
  <c r="AG11" i="96" s="1"/>
  <c r="AC14" i="96"/>
  <c r="AG14" i="96" s="1"/>
  <c r="AC13" i="96"/>
  <c r="AL13" i="96" s="1"/>
  <c r="AC12" i="96"/>
  <c r="AG12" i="96" s="1"/>
  <c r="CD43" i="96"/>
  <c r="CI91" i="96"/>
  <c r="CG77" i="96"/>
  <c r="CG79" i="96"/>
  <c r="CE89" i="96"/>
  <c r="CF89" i="96"/>
  <c r="CH89" i="96"/>
  <c r="CG76" i="96"/>
  <c r="CG81" i="96"/>
  <c r="CG84" i="96"/>
  <c r="CG87" i="96"/>
  <c r="CL89" i="96"/>
  <c r="CG73" i="96"/>
  <c r="BF81" i="96"/>
  <c r="AC77" i="96"/>
  <c r="AG77" i="96" s="1"/>
  <c r="AC75" i="96"/>
  <c r="AL75" i="96" s="1"/>
  <c r="AC73" i="96"/>
  <c r="AG73" i="96" s="1"/>
  <c r="AC76" i="96"/>
  <c r="AL76" i="96" s="1"/>
  <c r="AC78" i="96"/>
  <c r="AL78" i="96" s="1"/>
  <c r="AC71" i="96"/>
  <c r="BF94" i="96"/>
  <c r="BF31" i="96"/>
  <c r="BF44" i="96"/>
  <c r="BF18" i="96"/>
  <c r="BF107" i="96"/>
  <c r="CD89" i="96"/>
  <c r="BA121" i="96"/>
  <c r="BF57" i="96"/>
  <c r="CD92" i="96"/>
  <c r="AL24" i="96"/>
  <c r="AG27" i="96"/>
  <c r="BI69" i="96"/>
  <c r="CF92" i="96"/>
  <c r="BH18" i="96"/>
  <c r="BI32" i="96"/>
  <c r="CB89" i="96"/>
  <c r="BF120" i="96"/>
  <c r="CH92" i="96"/>
  <c r="BG120" i="96"/>
  <c r="AG25" i="96"/>
  <c r="BI24" i="96"/>
  <c r="BI45" i="96"/>
  <c r="AC74" i="96"/>
  <c r="AL74" i="96" s="1"/>
  <c r="BG57" i="96"/>
  <c r="BI19" i="96"/>
  <c r="AL25" i="96"/>
  <c r="AG22" i="96"/>
  <c r="BH44" i="96"/>
  <c r="BG94" i="96"/>
  <c r="BD18" i="96"/>
  <c r="BI82" i="96"/>
  <c r="BN18" i="96"/>
  <c r="CC91" i="95"/>
  <c r="CA91" i="95"/>
  <c r="BZ91" i="95"/>
  <c r="BY91" i="95"/>
  <c r="CM91" i="95"/>
  <c r="CK91" i="95"/>
  <c r="CJ91" i="95"/>
  <c r="CI91" i="95"/>
  <c r="CC88" i="95"/>
  <c r="CA88" i="95"/>
  <c r="BZ88" i="95"/>
  <c r="BY88" i="95"/>
  <c r="CM88" i="95"/>
  <c r="CK88" i="95"/>
  <c r="CJ88" i="95"/>
  <c r="CI88" i="95"/>
  <c r="CH87" i="95"/>
  <c r="CF87" i="95"/>
  <c r="CE87" i="95"/>
  <c r="CD87" i="95"/>
  <c r="CB87" i="95"/>
  <c r="CH86" i="95"/>
  <c r="CF86" i="95"/>
  <c r="CE86" i="95"/>
  <c r="CD86" i="95"/>
  <c r="CB86" i="95"/>
  <c r="CH85" i="95"/>
  <c r="CF85" i="95"/>
  <c r="CE85" i="95"/>
  <c r="CD85" i="95"/>
  <c r="CB85" i="95"/>
  <c r="CH84" i="95"/>
  <c r="CF84" i="95"/>
  <c r="CE84" i="95"/>
  <c r="CD84" i="95"/>
  <c r="CB84" i="95"/>
  <c r="CH83" i="95"/>
  <c r="CF83" i="95"/>
  <c r="CE83" i="95"/>
  <c r="CD83" i="95"/>
  <c r="CB83" i="95"/>
  <c r="CH82" i="95"/>
  <c r="CF82" i="95"/>
  <c r="CE82" i="95"/>
  <c r="CD82" i="95"/>
  <c r="CB82" i="95"/>
  <c r="CH81" i="95"/>
  <c r="CF81" i="95"/>
  <c r="CE81" i="95"/>
  <c r="CD81" i="95"/>
  <c r="CB81" i="95"/>
  <c r="CH80" i="95"/>
  <c r="CF80" i="95"/>
  <c r="CE80" i="95"/>
  <c r="CD80" i="95"/>
  <c r="CB80" i="95"/>
  <c r="CH79" i="95"/>
  <c r="CF79" i="95"/>
  <c r="CE79" i="95"/>
  <c r="CD79" i="95"/>
  <c r="CB79" i="95"/>
  <c r="CH78" i="95"/>
  <c r="CF78" i="95"/>
  <c r="CE78" i="95"/>
  <c r="CD78" i="95"/>
  <c r="CB78" i="95"/>
  <c r="CH77" i="95"/>
  <c r="CF77" i="95"/>
  <c r="CE77" i="95"/>
  <c r="CD77" i="95"/>
  <c r="CB77" i="95"/>
  <c r="CH76" i="95"/>
  <c r="CF76" i="95"/>
  <c r="CE76" i="95"/>
  <c r="CD76" i="95"/>
  <c r="CB76" i="95"/>
  <c r="CH75" i="95"/>
  <c r="CF75" i="95"/>
  <c r="CE75" i="95"/>
  <c r="CD75" i="95"/>
  <c r="CB75" i="95"/>
  <c r="CH74" i="95"/>
  <c r="CF74" i="95"/>
  <c r="CE74" i="95"/>
  <c r="CD74" i="95"/>
  <c r="CB74" i="95"/>
  <c r="CH73" i="95"/>
  <c r="CF73" i="95"/>
  <c r="CE73" i="95"/>
  <c r="CD73" i="95"/>
  <c r="CB73" i="95"/>
  <c r="CH72" i="95"/>
  <c r="CF72" i="95"/>
  <c r="CE72" i="95"/>
  <c r="CD72" i="95"/>
  <c r="CB72" i="95"/>
  <c r="CH71" i="95"/>
  <c r="CF71" i="95"/>
  <c r="CE71" i="95"/>
  <c r="CD71" i="95"/>
  <c r="CB71" i="95"/>
  <c r="CH70" i="95"/>
  <c r="CF70" i="95"/>
  <c r="CE70" i="95"/>
  <c r="CD70" i="95"/>
  <c r="CB70" i="95"/>
  <c r="CH69" i="95"/>
  <c r="CF69" i="95"/>
  <c r="CE69" i="95"/>
  <c r="CD69" i="95"/>
  <c r="CB69" i="95"/>
  <c r="CL87" i="95"/>
  <c r="CL86" i="95"/>
  <c r="CL85" i="95"/>
  <c r="CL84" i="95"/>
  <c r="CL83" i="95"/>
  <c r="CL82" i="95"/>
  <c r="CL81" i="95"/>
  <c r="CL80" i="95"/>
  <c r="CL79" i="95"/>
  <c r="CL78" i="95"/>
  <c r="CC43" i="95"/>
  <c r="CA43" i="95"/>
  <c r="BZ43" i="95"/>
  <c r="BY43" i="95"/>
  <c r="CH42" i="95"/>
  <c r="CF42" i="95"/>
  <c r="CE42" i="95"/>
  <c r="CD42" i="95"/>
  <c r="CB42" i="95"/>
  <c r="CH41" i="95"/>
  <c r="CF41" i="95"/>
  <c r="CE41" i="95"/>
  <c r="CD41" i="95"/>
  <c r="CB41" i="95"/>
  <c r="CH40" i="95"/>
  <c r="CF40" i="95"/>
  <c r="CE40" i="95"/>
  <c r="CD40" i="95"/>
  <c r="CB40" i="95"/>
  <c r="CH39" i="95"/>
  <c r="CF39" i="95"/>
  <c r="CE39" i="95"/>
  <c r="CD39" i="95"/>
  <c r="CB39" i="95"/>
  <c r="CH38" i="95"/>
  <c r="CF38" i="95"/>
  <c r="CE38" i="95"/>
  <c r="CD38" i="95"/>
  <c r="CB38" i="95"/>
  <c r="CH37" i="95"/>
  <c r="CF37" i="95"/>
  <c r="CE37" i="95"/>
  <c r="CD37" i="95"/>
  <c r="CB37" i="95"/>
  <c r="CH36" i="95"/>
  <c r="CF36" i="95"/>
  <c r="CE36" i="95"/>
  <c r="CD36" i="95"/>
  <c r="CB36" i="95"/>
  <c r="CH35" i="95"/>
  <c r="CF35" i="95"/>
  <c r="CE35" i="95"/>
  <c r="CD35" i="95"/>
  <c r="CB35" i="95"/>
  <c r="CH34" i="95"/>
  <c r="CF34" i="95"/>
  <c r="CE34" i="95"/>
  <c r="CD34" i="95"/>
  <c r="CB34" i="95"/>
  <c r="CH33" i="95"/>
  <c r="CF33" i="95"/>
  <c r="CE33" i="95"/>
  <c r="CD33" i="95"/>
  <c r="CB33" i="95"/>
  <c r="CH32" i="95"/>
  <c r="CF32" i="95"/>
  <c r="CE32" i="95"/>
  <c r="CD32" i="95"/>
  <c r="CB32" i="95"/>
  <c r="CH31" i="95"/>
  <c r="CF31" i="95"/>
  <c r="CE31" i="95"/>
  <c r="CD31" i="95"/>
  <c r="CB31" i="95"/>
  <c r="CH30" i="95"/>
  <c r="CF30" i="95"/>
  <c r="CE30" i="95"/>
  <c r="CD30" i="95"/>
  <c r="CB30" i="95"/>
  <c r="CH29" i="95"/>
  <c r="CF29" i="95"/>
  <c r="CE29" i="95"/>
  <c r="CD29" i="95"/>
  <c r="CB29" i="95"/>
  <c r="CH28" i="95"/>
  <c r="CF28" i="95"/>
  <c r="CE28" i="95"/>
  <c r="CD28" i="95"/>
  <c r="CB28" i="95"/>
  <c r="CH27" i="95"/>
  <c r="CF27" i="95"/>
  <c r="CE27" i="95"/>
  <c r="CD27" i="95"/>
  <c r="CB27" i="95"/>
  <c r="CH26" i="95"/>
  <c r="CF26" i="95"/>
  <c r="CE26" i="95"/>
  <c r="CD26" i="95"/>
  <c r="CB26" i="95"/>
  <c r="CH25" i="95"/>
  <c r="CF25" i="95"/>
  <c r="CE25" i="95"/>
  <c r="CD25" i="95"/>
  <c r="CB25" i="95"/>
  <c r="CH24" i="95"/>
  <c r="CF24" i="95"/>
  <c r="CE24" i="95"/>
  <c r="CD24" i="95"/>
  <c r="CB24" i="95"/>
  <c r="CH23" i="95"/>
  <c r="CF23" i="95"/>
  <c r="CE23" i="95"/>
  <c r="CD23" i="95"/>
  <c r="CB23" i="95"/>
  <c r="CH22" i="95"/>
  <c r="CF22" i="95"/>
  <c r="CE22" i="95"/>
  <c r="CD22" i="95"/>
  <c r="CB22" i="95"/>
  <c r="CH21" i="95"/>
  <c r="CF21" i="95"/>
  <c r="CE21" i="95"/>
  <c r="CD21" i="95"/>
  <c r="CB21" i="95"/>
  <c r="CH20" i="95"/>
  <c r="CF20" i="95"/>
  <c r="CE20" i="95"/>
  <c r="CD20" i="95"/>
  <c r="CB20" i="95"/>
  <c r="CH19" i="95"/>
  <c r="CF19" i="95"/>
  <c r="CE19" i="95"/>
  <c r="CD19" i="95"/>
  <c r="CB19" i="95"/>
  <c r="CH18" i="95"/>
  <c r="CF18" i="95"/>
  <c r="CE18" i="95"/>
  <c r="CD18" i="95"/>
  <c r="CB18" i="95"/>
  <c r="CH17" i="95"/>
  <c r="CF17" i="95"/>
  <c r="CE17" i="95"/>
  <c r="CD17" i="95"/>
  <c r="CB17" i="95"/>
  <c r="CH16" i="95"/>
  <c r="CF16" i="95"/>
  <c r="CE16" i="95"/>
  <c r="CD16" i="95"/>
  <c r="CB16" i="95"/>
  <c r="CH15" i="95"/>
  <c r="CF15" i="95"/>
  <c r="CE15" i="95"/>
  <c r="CD15" i="95"/>
  <c r="CB15" i="95"/>
  <c r="CH14" i="95"/>
  <c r="CF14" i="95"/>
  <c r="CE14" i="95"/>
  <c r="CD14" i="95"/>
  <c r="CB14" i="95"/>
  <c r="CH13" i="95"/>
  <c r="CF13" i="95"/>
  <c r="CE13" i="95"/>
  <c r="CD13" i="95"/>
  <c r="CB13" i="95"/>
  <c r="CH12" i="95"/>
  <c r="CF12" i="95"/>
  <c r="CE12" i="95"/>
  <c r="CD12" i="95"/>
  <c r="CB12" i="95"/>
  <c r="CH11" i="95"/>
  <c r="CF11" i="95"/>
  <c r="CE11" i="95"/>
  <c r="CD11" i="95"/>
  <c r="CB11" i="95"/>
  <c r="CH10" i="95"/>
  <c r="CF10" i="95"/>
  <c r="CE10" i="95"/>
  <c r="CD10" i="95"/>
  <c r="CB10" i="95"/>
  <c r="CH9" i="95"/>
  <c r="CF9" i="95"/>
  <c r="CE9" i="95"/>
  <c r="CD9" i="95"/>
  <c r="CB9" i="95"/>
  <c r="CH8" i="95"/>
  <c r="CF8" i="95"/>
  <c r="CE8" i="95"/>
  <c r="CD8" i="95"/>
  <c r="CB8" i="95"/>
  <c r="CH7" i="95"/>
  <c r="CF7" i="95"/>
  <c r="CE7" i="95"/>
  <c r="CD7" i="95"/>
  <c r="CB7" i="95"/>
  <c r="CH6" i="95"/>
  <c r="CF6" i="95"/>
  <c r="CE6" i="95"/>
  <c r="CD6" i="95"/>
  <c r="CB6" i="95"/>
  <c r="CM43" i="95"/>
  <c r="CK43" i="95"/>
  <c r="CJ43" i="95"/>
  <c r="CI43" i="95"/>
  <c r="BE120" i="95"/>
  <c r="O5" i="95" s="1"/>
  <c r="BC120" i="95"/>
  <c r="N5" i="95" s="1"/>
  <c r="BB120" i="95"/>
  <c r="BA120" i="95"/>
  <c r="BJ119" i="95"/>
  <c r="BH119" i="95"/>
  <c r="BG119" i="95"/>
  <c r="BF119" i="95"/>
  <c r="BD119" i="95"/>
  <c r="BJ118" i="95"/>
  <c r="BH118" i="95"/>
  <c r="BG118" i="95"/>
  <c r="BF118" i="95"/>
  <c r="BD118" i="95"/>
  <c r="BJ117" i="95"/>
  <c r="BH117" i="95"/>
  <c r="BG117" i="95"/>
  <c r="BF117" i="95"/>
  <c r="BD117" i="95"/>
  <c r="BJ116" i="95"/>
  <c r="BH116" i="95"/>
  <c r="BG116" i="95"/>
  <c r="BF116" i="95"/>
  <c r="BD116" i="95"/>
  <c r="BJ115" i="95"/>
  <c r="BH115" i="95"/>
  <c r="BG115" i="95"/>
  <c r="BF115" i="95"/>
  <c r="BD115" i="95"/>
  <c r="BJ114" i="95"/>
  <c r="BH114" i="95"/>
  <c r="BG114" i="95"/>
  <c r="BF114" i="95"/>
  <c r="BD114" i="95"/>
  <c r="BJ113" i="95"/>
  <c r="BH113" i="95"/>
  <c r="BG113" i="95"/>
  <c r="BF113" i="95"/>
  <c r="BD113" i="95"/>
  <c r="BJ112" i="95"/>
  <c r="BH112" i="95"/>
  <c r="BG112" i="95"/>
  <c r="BF112" i="95"/>
  <c r="BD112" i="95"/>
  <c r="BJ111" i="95"/>
  <c r="BH111" i="95"/>
  <c r="BG111" i="95"/>
  <c r="BF111" i="95"/>
  <c r="BD111" i="95"/>
  <c r="BJ110" i="95"/>
  <c r="BH110" i="95"/>
  <c r="BG110" i="95"/>
  <c r="BF110" i="95"/>
  <c r="BD110" i="95"/>
  <c r="BJ109" i="95"/>
  <c r="BH109" i="95"/>
  <c r="BG109" i="95"/>
  <c r="BF109" i="95"/>
  <c r="BD109" i="95"/>
  <c r="BJ108" i="95"/>
  <c r="BH108" i="95"/>
  <c r="BG108" i="95"/>
  <c r="BF108" i="95"/>
  <c r="BD108" i="95"/>
  <c r="BE107" i="95"/>
  <c r="O9" i="95" s="1"/>
  <c r="BC107" i="95"/>
  <c r="N9" i="95" s="1"/>
  <c r="BB107" i="95"/>
  <c r="L9" i="95" s="1"/>
  <c r="BA107" i="95"/>
  <c r="BJ106" i="95"/>
  <c r="BH106" i="95"/>
  <c r="BG106" i="95"/>
  <c r="BF106" i="95"/>
  <c r="BD106" i="95"/>
  <c r="BJ105" i="95"/>
  <c r="BH105" i="95"/>
  <c r="BG105" i="95"/>
  <c r="BF105" i="95"/>
  <c r="BD105" i="95"/>
  <c r="BJ104" i="95"/>
  <c r="BH104" i="95"/>
  <c r="BG104" i="95"/>
  <c r="BF104" i="95"/>
  <c r="BD104" i="95"/>
  <c r="BJ103" i="95"/>
  <c r="BH103" i="95"/>
  <c r="BG103" i="95"/>
  <c r="BF103" i="95"/>
  <c r="BD103" i="95"/>
  <c r="BJ102" i="95"/>
  <c r="BH102" i="95"/>
  <c r="BG102" i="95"/>
  <c r="BF102" i="95"/>
  <c r="BD102" i="95"/>
  <c r="BJ101" i="95"/>
  <c r="BH101" i="95"/>
  <c r="BG101" i="95"/>
  <c r="BF101" i="95"/>
  <c r="BD101" i="95"/>
  <c r="BJ100" i="95"/>
  <c r="BH100" i="95"/>
  <c r="BG100" i="95"/>
  <c r="BF100" i="95"/>
  <c r="BD100" i="95"/>
  <c r="BJ99" i="95"/>
  <c r="BH99" i="95"/>
  <c r="BG99" i="95"/>
  <c r="BF99" i="95"/>
  <c r="BD99" i="95"/>
  <c r="BJ98" i="95"/>
  <c r="BH98" i="95"/>
  <c r="BG98" i="95"/>
  <c r="BF98" i="95"/>
  <c r="BD98" i="95"/>
  <c r="BJ97" i="95"/>
  <c r="BH97" i="95"/>
  <c r="BG97" i="95"/>
  <c r="BF97" i="95"/>
  <c r="BD97" i="95"/>
  <c r="BJ96" i="95"/>
  <c r="BH96" i="95"/>
  <c r="BG96" i="95"/>
  <c r="BF96" i="95"/>
  <c r="BD96" i="95"/>
  <c r="BJ95" i="95"/>
  <c r="BH95" i="95"/>
  <c r="BG95" i="95"/>
  <c r="BF95" i="95"/>
  <c r="BD95" i="95"/>
  <c r="BE94" i="95"/>
  <c r="O10" i="95" s="1"/>
  <c r="BC94" i="95"/>
  <c r="N10" i="95" s="1"/>
  <c r="BB94" i="95"/>
  <c r="L10" i="95" s="1"/>
  <c r="BA94" i="95"/>
  <c r="BJ93" i="95"/>
  <c r="BH93" i="95"/>
  <c r="BG93" i="95"/>
  <c r="BF93" i="95"/>
  <c r="BD93" i="95"/>
  <c r="BJ92" i="95"/>
  <c r="BH92" i="95"/>
  <c r="BG92" i="95"/>
  <c r="BF92" i="95"/>
  <c r="BD92" i="95"/>
  <c r="BJ91" i="95"/>
  <c r="BH91" i="95"/>
  <c r="BG91" i="95"/>
  <c r="BF91" i="95"/>
  <c r="BD91" i="95"/>
  <c r="BJ90" i="95"/>
  <c r="BH90" i="95"/>
  <c r="BG90" i="95"/>
  <c r="BF90" i="95"/>
  <c r="BD90" i="95"/>
  <c r="BJ89" i="95"/>
  <c r="BH89" i="95"/>
  <c r="BG89" i="95"/>
  <c r="BF89" i="95"/>
  <c r="BD89" i="95"/>
  <c r="BJ88" i="95"/>
  <c r="BH88" i="95"/>
  <c r="BG88" i="95"/>
  <c r="BF88" i="95"/>
  <c r="BD88" i="95"/>
  <c r="BJ87" i="95"/>
  <c r="BH87" i="95"/>
  <c r="BG87" i="95"/>
  <c r="BF87" i="95"/>
  <c r="BD87" i="95"/>
  <c r="BJ86" i="95"/>
  <c r="BH86" i="95"/>
  <c r="BG86" i="95"/>
  <c r="BF86" i="95"/>
  <c r="BD86" i="95"/>
  <c r="BJ85" i="95"/>
  <c r="BH85" i="95"/>
  <c r="BG85" i="95"/>
  <c r="BF85" i="95"/>
  <c r="BD85" i="95"/>
  <c r="BJ84" i="95"/>
  <c r="BH84" i="95"/>
  <c r="BG84" i="95"/>
  <c r="BF84" i="95"/>
  <c r="BD84" i="95"/>
  <c r="BJ83" i="95"/>
  <c r="BH83" i="95"/>
  <c r="BG83" i="95"/>
  <c r="BF83" i="95"/>
  <c r="BD83" i="95"/>
  <c r="BJ82" i="95"/>
  <c r="BH82" i="95"/>
  <c r="BG82" i="95"/>
  <c r="BF82" i="95"/>
  <c r="BD82" i="95"/>
  <c r="BE81" i="95"/>
  <c r="O4" i="95" s="1"/>
  <c r="BC81" i="95"/>
  <c r="N4" i="95" s="1"/>
  <c r="BB81" i="95"/>
  <c r="L4" i="95" s="1"/>
  <c r="BA81" i="95"/>
  <c r="BJ80" i="95"/>
  <c r="BH80" i="95"/>
  <c r="BG80" i="95"/>
  <c r="BF80" i="95"/>
  <c r="BD80" i="95"/>
  <c r="BJ79" i="95"/>
  <c r="BH79" i="95"/>
  <c r="BG79" i="95"/>
  <c r="BF79" i="95"/>
  <c r="BD79" i="95"/>
  <c r="BJ78" i="95"/>
  <c r="BH78" i="95"/>
  <c r="BG78" i="95"/>
  <c r="BF78" i="95"/>
  <c r="BD78" i="95"/>
  <c r="BJ77" i="95"/>
  <c r="BH77" i="95"/>
  <c r="BG77" i="95"/>
  <c r="BF77" i="95"/>
  <c r="BD77" i="95"/>
  <c r="BJ76" i="95"/>
  <c r="BH76" i="95"/>
  <c r="BG76" i="95"/>
  <c r="BF76" i="95"/>
  <c r="BD76" i="95"/>
  <c r="BJ75" i="95"/>
  <c r="BH75" i="95"/>
  <c r="BG75" i="95"/>
  <c r="BF75" i="95"/>
  <c r="BD75" i="95"/>
  <c r="BJ74" i="95"/>
  <c r="BH74" i="95"/>
  <c r="BG74" i="95"/>
  <c r="BF74" i="95"/>
  <c r="BD74" i="95"/>
  <c r="BJ73" i="95"/>
  <c r="BH73" i="95"/>
  <c r="BG73" i="95"/>
  <c r="BF73" i="95"/>
  <c r="BD73" i="95"/>
  <c r="BJ72" i="95"/>
  <c r="BH72" i="95"/>
  <c r="BG72" i="95"/>
  <c r="BF72" i="95"/>
  <c r="BD72" i="95"/>
  <c r="BJ71" i="95"/>
  <c r="BH71" i="95"/>
  <c r="BG71" i="95"/>
  <c r="BF71" i="95"/>
  <c r="BD71" i="95"/>
  <c r="BJ70" i="95"/>
  <c r="BH70" i="95"/>
  <c r="BG70" i="95"/>
  <c r="BF70" i="95"/>
  <c r="BD70" i="95"/>
  <c r="BJ69" i="95"/>
  <c r="BH69" i="95"/>
  <c r="BG69" i="95"/>
  <c r="BF69" i="95"/>
  <c r="BD69" i="95"/>
  <c r="BO120" i="95"/>
  <c r="BM120" i="95"/>
  <c r="BL120" i="95"/>
  <c r="BK120" i="95"/>
  <c r="BN119" i="95"/>
  <c r="BN118" i="95"/>
  <c r="BN117" i="95"/>
  <c r="BN116" i="95"/>
  <c r="BN115" i="95"/>
  <c r="BN114" i="95"/>
  <c r="BN113" i="95"/>
  <c r="BN112" i="95"/>
  <c r="BN111" i="95"/>
  <c r="BN110" i="95"/>
  <c r="BN109" i="95"/>
  <c r="BN108" i="95"/>
  <c r="BO107" i="95"/>
  <c r="BM107" i="95"/>
  <c r="BL107" i="95"/>
  <c r="BK107" i="95"/>
  <c r="BN106" i="95"/>
  <c r="BN105" i="95"/>
  <c r="BN104" i="95"/>
  <c r="BN103" i="95"/>
  <c r="BN102" i="95"/>
  <c r="BN101" i="95"/>
  <c r="BN100" i="95"/>
  <c r="BN99" i="95"/>
  <c r="BN98" i="95"/>
  <c r="BN97" i="95"/>
  <c r="BN96" i="95"/>
  <c r="BN95" i="95"/>
  <c r="BO94" i="95"/>
  <c r="BM94" i="95"/>
  <c r="BL94" i="95"/>
  <c r="BK94" i="95"/>
  <c r="BN93" i="95"/>
  <c r="BN92" i="95"/>
  <c r="BN91" i="95"/>
  <c r="BN90" i="95"/>
  <c r="BN89" i="95"/>
  <c r="BN88" i="95"/>
  <c r="BN87" i="95"/>
  <c r="BN86" i="95"/>
  <c r="BN85" i="95"/>
  <c r="BN84" i="95"/>
  <c r="BN83" i="95"/>
  <c r="BN82" i="95"/>
  <c r="BO81" i="95"/>
  <c r="BM81" i="95"/>
  <c r="BL81" i="95"/>
  <c r="BK81" i="95"/>
  <c r="BN80" i="95"/>
  <c r="BN79" i="95"/>
  <c r="BN78" i="95"/>
  <c r="BN77" i="95"/>
  <c r="BN76" i="95"/>
  <c r="BN75" i="95"/>
  <c r="BN74" i="95"/>
  <c r="BN73" i="95"/>
  <c r="BN72" i="95"/>
  <c r="BN71" i="95"/>
  <c r="BN70" i="95"/>
  <c r="BN69" i="95"/>
  <c r="BJ56" i="95"/>
  <c r="BH56" i="95"/>
  <c r="BG56" i="95"/>
  <c r="BF56" i="95"/>
  <c r="BD56" i="95"/>
  <c r="BJ55" i="95"/>
  <c r="BH55" i="95"/>
  <c r="BG55" i="95"/>
  <c r="BF55" i="95"/>
  <c r="BD55" i="95"/>
  <c r="BJ54" i="95"/>
  <c r="BH54" i="95"/>
  <c r="BG54" i="95"/>
  <c r="BF54" i="95"/>
  <c r="BD54" i="95"/>
  <c r="BJ53" i="95"/>
  <c r="BH53" i="95"/>
  <c r="BG53" i="95"/>
  <c r="BF53" i="95"/>
  <c r="BD53" i="95"/>
  <c r="BJ52" i="95"/>
  <c r="BH52" i="95"/>
  <c r="BG52" i="95"/>
  <c r="BF52" i="95"/>
  <c r="BD52" i="95"/>
  <c r="BJ51" i="95"/>
  <c r="BH51" i="95"/>
  <c r="BG51" i="95"/>
  <c r="BF51" i="95"/>
  <c r="BD51" i="95"/>
  <c r="BJ50" i="95"/>
  <c r="BH50" i="95"/>
  <c r="BG50" i="95"/>
  <c r="BF50" i="95"/>
  <c r="BD50" i="95"/>
  <c r="BJ49" i="95"/>
  <c r="BH49" i="95"/>
  <c r="BG49" i="95"/>
  <c r="BF49" i="95"/>
  <c r="BD49" i="95"/>
  <c r="BJ48" i="95"/>
  <c r="BH48" i="95"/>
  <c r="BG48" i="95"/>
  <c r="BF48" i="95"/>
  <c r="BD48" i="95"/>
  <c r="BJ47" i="95"/>
  <c r="BH47" i="95"/>
  <c r="BG47" i="95"/>
  <c r="BF47" i="95"/>
  <c r="BD47" i="95"/>
  <c r="BJ46" i="95"/>
  <c r="BH46" i="95"/>
  <c r="BG46" i="95"/>
  <c r="BF46" i="95"/>
  <c r="BD46" i="95"/>
  <c r="BJ45" i="95"/>
  <c r="BH45" i="95"/>
  <c r="BG45" i="95"/>
  <c r="BF45" i="95"/>
  <c r="BD45" i="95"/>
  <c r="BJ43" i="95"/>
  <c r="BH43" i="95"/>
  <c r="BG43" i="95"/>
  <c r="BF43" i="95"/>
  <c r="BD43" i="95"/>
  <c r="BJ42" i="95"/>
  <c r="BH42" i="95"/>
  <c r="BG42" i="95"/>
  <c r="BF42" i="95"/>
  <c r="BD42" i="95"/>
  <c r="BJ41" i="95"/>
  <c r="BH41" i="95"/>
  <c r="BG41" i="95"/>
  <c r="BF41" i="95"/>
  <c r="BD41" i="95"/>
  <c r="BJ40" i="95"/>
  <c r="BH40" i="95"/>
  <c r="BG40" i="95"/>
  <c r="BF40" i="95"/>
  <c r="BD40" i="95"/>
  <c r="BJ39" i="95"/>
  <c r="BH39" i="95"/>
  <c r="BG39" i="95"/>
  <c r="BF39" i="95"/>
  <c r="BD39" i="95"/>
  <c r="BJ38" i="95"/>
  <c r="BH38" i="95"/>
  <c r="BG38" i="95"/>
  <c r="BF38" i="95"/>
  <c r="BD38" i="95"/>
  <c r="BJ37" i="95"/>
  <c r="BH37" i="95"/>
  <c r="BG37" i="95"/>
  <c r="BF37" i="95"/>
  <c r="BD37" i="95"/>
  <c r="BJ36" i="95"/>
  <c r="BH36" i="95"/>
  <c r="BG36" i="95"/>
  <c r="BF36" i="95"/>
  <c r="BD36" i="95"/>
  <c r="BJ35" i="95"/>
  <c r="BH35" i="95"/>
  <c r="BG35" i="95"/>
  <c r="BF35" i="95"/>
  <c r="BD35" i="95"/>
  <c r="BJ34" i="95"/>
  <c r="BH34" i="95"/>
  <c r="BG34" i="95"/>
  <c r="BF34" i="95"/>
  <c r="BD34" i="95"/>
  <c r="BJ33" i="95"/>
  <c r="BH33" i="95"/>
  <c r="BG33" i="95"/>
  <c r="BF33" i="95"/>
  <c r="BD33" i="95"/>
  <c r="BJ32" i="95"/>
  <c r="BH32" i="95"/>
  <c r="BG32" i="95"/>
  <c r="BF32" i="95"/>
  <c r="BD32" i="95"/>
  <c r="BJ30" i="95"/>
  <c r="BH30" i="95"/>
  <c r="BG30" i="95"/>
  <c r="BF30" i="95"/>
  <c r="BD30" i="95"/>
  <c r="BJ29" i="95"/>
  <c r="BH29" i="95"/>
  <c r="BG29" i="95"/>
  <c r="BF29" i="95"/>
  <c r="BD29" i="95"/>
  <c r="BJ28" i="95"/>
  <c r="BH28" i="95"/>
  <c r="BG28" i="95"/>
  <c r="BF28" i="95"/>
  <c r="BD28" i="95"/>
  <c r="BJ27" i="95"/>
  <c r="BH27" i="95"/>
  <c r="BG27" i="95"/>
  <c r="BF27" i="95"/>
  <c r="BD27" i="95"/>
  <c r="BJ26" i="95"/>
  <c r="BH26" i="95"/>
  <c r="BG26" i="95"/>
  <c r="BF26" i="95"/>
  <c r="BD26" i="95"/>
  <c r="BJ25" i="95"/>
  <c r="BH25" i="95"/>
  <c r="BG25" i="95"/>
  <c r="BF25" i="95"/>
  <c r="BD25" i="95"/>
  <c r="BJ24" i="95"/>
  <c r="BH24" i="95"/>
  <c r="BG24" i="95"/>
  <c r="BF24" i="95"/>
  <c r="BD24" i="95"/>
  <c r="BJ23" i="95"/>
  <c r="BH23" i="95"/>
  <c r="BG23" i="95"/>
  <c r="BF23" i="95"/>
  <c r="BD23" i="95"/>
  <c r="BJ22" i="95"/>
  <c r="BH22" i="95"/>
  <c r="BG22" i="95"/>
  <c r="BF22" i="95"/>
  <c r="BD22" i="95"/>
  <c r="BJ21" i="95"/>
  <c r="BH21" i="95"/>
  <c r="BG21" i="95"/>
  <c r="BF21" i="95"/>
  <c r="BD21" i="95"/>
  <c r="BJ20" i="95"/>
  <c r="BH20" i="95"/>
  <c r="BG20" i="95"/>
  <c r="BF20" i="95"/>
  <c r="BD20" i="95"/>
  <c r="BJ19" i="95"/>
  <c r="BH19" i="95"/>
  <c r="BG19" i="95"/>
  <c r="BF19" i="95"/>
  <c r="BD19" i="95"/>
  <c r="BJ17" i="95"/>
  <c r="BH17" i="95"/>
  <c r="BG17" i="95"/>
  <c r="BF17" i="95"/>
  <c r="BD17" i="95"/>
  <c r="BJ16" i="95"/>
  <c r="BH16" i="95"/>
  <c r="BG16" i="95"/>
  <c r="BF16" i="95"/>
  <c r="BD16" i="95"/>
  <c r="BJ15" i="95"/>
  <c r="BH15" i="95"/>
  <c r="BG15" i="95"/>
  <c r="BF15" i="95"/>
  <c r="BD15" i="95"/>
  <c r="BJ14" i="95"/>
  <c r="BH14" i="95"/>
  <c r="BG14" i="95"/>
  <c r="BF14" i="95"/>
  <c r="BD14" i="95"/>
  <c r="BJ13" i="95"/>
  <c r="BH13" i="95"/>
  <c r="BG13" i="95"/>
  <c r="BF13" i="95"/>
  <c r="BD13" i="95"/>
  <c r="BJ12" i="95"/>
  <c r="BH12" i="95"/>
  <c r="BG12" i="95"/>
  <c r="BF12" i="95"/>
  <c r="BD12" i="95"/>
  <c r="BJ11" i="95"/>
  <c r="BH11" i="95"/>
  <c r="BG11" i="95"/>
  <c r="BF11" i="95"/>
  <c r="BD11" i="95"/>
  <c r="BJ10" i="95"/>
  <c r="BH10" i="95"/>
  <c r="BG10" i="95"/>
  <c r="BF10" i="95"/>
  <c r="BD10" i="95"/>
  <c r="BJ9" i="95"/>
  <c r="BH9" i="95"/>
  <c r="BG9" i="95"/>
  <c r="BF9" i="95"/>
  <c r="BD9" i="95"/>
  <c r="BJ8" i="95"/>
  <c r="BH8" i="95"/>
  <c r="BG8" i="95"/>
  <c r="BF8" i="95"/>
  <c r="BD8" i="95"/>
  <c r="BJ7" i="95"/>
  <c r="BH7" i="95"/>
  <c r="BG7" i="95"/>
  <c r="BF7" i="95"/>
  <c r="BD7" i="95"/>
  <c r="BJ6" i="95"/>
  <c r="BH6" i="95"/>
  <c r="BG6" i="95"/>
  <c r="BF6" i="95"/>
  <c r="BO57" i="95"/>
  <c r="BM57" i="95"/>
  <c r="BL57" i="95"/>
  <c r="BK57" i="95"/>
  <c r="BN56" i="95"/>
  <c r="BN55" i="95"/>
  <c r="BN54" i="95"/>
  <c r="BN53" i="95"/>
  <c r="BN52" i="95"/>
  <c r="BN51" i="95"/>
  <c r="BN50" i="95"/>
  <c r="BN49" i="95"/>
  <c r="BN48" i="95"/>
  <c r="BN47" i="95"/>
  <c r="BN46" i="95"/>
  <c r="BN45" i="95"/>
  <c r="BO44" i="95"/>
  <c r="BM44" i="95"/>
  <c r="BL44" i="95"/>
  <c r="BK44" i="95"/>
  <c r="BN43" i="95"/>
  <c r="BN42" i="95"/>
  <c r="BN41" i="95"/>
  <c r="BN40" i="95"/>
  <c r="BN39" i="95"/>
  <c r="BN38" i="95"/>
  <c r="BN37" i="95"/>
  <c r="BN36" i="95"/>
  <c r="BN35" i="95"/>
  <c r="BN34" i="95"/>
  <c r="BN33" i="95"/>
  <c r="BN32" i="95"/>
  <c r="BO31" i="95"/>
  <c r="BM31" i="95"/>
  <c r="BL31" i="95"/>
  <c r="BK31" i="95"/>
  <c r="BN30" i="95"/>
  <c r="BN29" i="95"/>
  <c r="BN28" i="95"/>
  <c r="BN27" i="95"/>
  <c r="BN26" i="95"/>
  <c r="BN25" i="95"/>
  <c r="BN24" i="95"/>
  <c r="BN23" i="95"/>
  <c r="BN22" i="95"/>
  <c r="BN21" i="95"/>
  <c r="BN20" i="95"/>
  <c r="BN19" i="95"/>
  <c r="BO18" i="95"/>
  <c r="BM18" i="95"/>
  <c r="BL18" i="95"/>
  <c r="BK18" i="95"/>
  <c r="BN17" i="95"/>
  <c r="BN16" i="95"/>
  <c r="BN15" i="95"/>
  <c r="BN14" i="95"/>
  <c r="BN13" i="95"/>
  <c r="BN12" i="95"/>
  <c r="BN11" i="95"/>
  <c r="BN10" i="95"/>
  <c r="BN9" i="95"/>
  <c r="BN8" i="95"/>
  <c r="BN7" i="95"/>
  <c r="BN6" i="95"/>
  <c r="AN78" i="95"/>
  <c r="AM78" i="95"/>
  <c r="AK78" i="95"/>
  <c r="AJ78" i="95"/>
  <c r="AI78" i="95"/>
  <c r="AF78" i="95"/>
  <c r="AE78" i="95"/>
  <c r="AD78" i="95"/>
  <c r="AN77" i="95"/>
  <c r="AM77" i="95"/>
  <c r="AK77" i="95"/>
  <c r="AJ77" i="95"/>
  <c r="AI77" i="95"/>
  <c r="AF77" i="95"/>
  <c r="AE77" i="95"/>
  <c r="AD77" i="95"/>
  <c r="AN76" i="95"/>
  <c r="AM76" i="95"/>
  <c r="AK76" i="95"/>
  <c r="AJ76" i="95"/>
  <c r="AI76" i="95"/>
  <c r="AF76" i="95"/>
  <c r="AE76" i="95"/>
  <c r="AD76" i="95"/>
  <c r="AN75" i="95"/>
  <c r="AM75" i="95"/>
  <c r="AK75" i="95"/>
  <c r="AJ75" i="95"/>
  <c r="AI75" i="95"/>
  <c r="AF75" i="95"/>
  <c r="AE75" i="95"/>
  <c r="AD75" i="95"/>
  <c r="AN74" i="95"/>
  <c r="AM74" i="95"/>
  <c r="AK74" i="95"/>
  <c r="AJ74" i="95"/>
  <c r="AI74" i="95"/>
  <c r="AF74" i="95"/>
  <c r="AE74" i="95"/>
  <c r="AD74" i="95"/>
  <c r="AN73" i="95"/>
  <c r="AM73" i="95"/>
  <c r="AK73" i="95"/>
  <c r="AJ73" i="95"/>
  <c r="AI73" i="95"/>
  <c r="AF73" i="95"/>
  <c r="AE73" i="95"/>
  <c r="AD73" i="95"/>
  <c r="AN72" i="95"/>
  <c r="AM72" i="95"/>
  <c r="AK72" i="95"/>
  <c r="AJ72" i="95"/>
  <c r="AI72" i="95"/>
  <c r="AF72" i="95"/>
  <c r="AE72" i="95"/>
  <c r="AD72" i="95"/>
  <c r="AN71" i="95"/>
  <c r="AM71" i="95"/>
  <c r="AK71" i="95"/>
  <c r="AJ71" i="95"/>
  <c r="AI71" i="95"/>
  <c r="AF71" i="95"/>
  <c r="AE71" i="95"/>
  <c r="AD71" i="95"/>
  <c r="AN88" i="95"/>
  <c r="AM88" i="95"/>
  <c r="AK88" i="95"/>
  <c r="AK30" i="95" s="1"/>
  <c r="AK31" i="95" s="1"/>
  <c r="AJ88" i="95"/>
  <c r="AJ30" i="95" s="1"/>
  <c r="AJ31" i="95" s="1"/>
  <c r="AI88" i="95"/>
  <c r="AF88" i="95"/>
  <c r="AF30" i="95" s="1"/>
  <c r="AF31" i="95" s="1"/>
  <c r="AE88" i="95"/>
  <c r="AE30" i="95" s="1"/>
  <c r="AE31" i="95" s="1"/>
  <c r="AD88" i="95"/>
  <c r="AD30" i="95" s="1"/>
  <c r="AD31" i="95" s="1"/>
  <c r="AC88" i="95"/>
  <c r="AC30" i="95" s="1"/>
  <c r="AK14" i="95"/>
  <c r="AJ14" i="95"/>
  <c r="AI14" i="95"/>
  <c r="AF14" i="95"/>
  <c r="AE14" i="95"/>
  <c r="AD14" i="95"/>
  <c r="AK13" i="95"/>
  <c r="AJ13" i="95"/>
  <c r="AI13" i="95"/>
  <c r="AF13" i="95"/>
  <c r="AE13" i="95"/>
  <c r="AD13" i="95"/>
  <c r="AK11" i="95"/>
  <c r="AJ11" i="95"/>
  <c r="AI11" i="95"/>
  <c r="AF11" i="95"/>
  <c r="AE11" i="95"/>
  <c r="AD11" i="95"/>
  <c r="AK12" i="95"/>
  <c r="AJ12" i="95"/>
  <c r="AI12" i="95"/>
  <c r="AF12" i="95"/>
  <c r="AE12" i="95"/>
  <c r="AD12" i="95"/>
  <c r="AK9" i="95"/>
  <c r="AJ9" i="95"/>
  <c r="AI9" i="95"/>
  <c r="AF9" i="95"/>
  <c r="AE9" i="95"/>
  <c r="AD9" i="95"/>
  <c r="AK10" i="95"/>
  <c r="AJ10" i="95"/>
  <c r="AI10" i="95"/>
  <c r="AF10" i="95"/>
  <c r="AE10" i="95"/>
  <c r="AD10" i="95"/>
  <c r="AK8" i="95"/>
  <c r="AJ8" i="95"/>
  <c r="AI8" i="95"/>
  <c r="AF8" i="95"/>
  <c r="AE8" i="95"/>
  <c r="AD8" i="95"/>
  <c r="AK7" i="95"/>
  <c r="AJ7" i="95"/>
  <c r="AI7" i="95"/>
  <c r="AF7" i="95"/>
  <c r="AE7" i="95"/>
  <c r="AD7" i="95"/>
  <c r="AC29" i="95"/>
  <c r="AG29" i="95" s="1"/>
  <c r="AC28" i="95"/>
  <c r="AL28" i="95" s="1"/>
  <c r="AC24" i="95"/>
  <c r="AG24" i="95" s="1"/>
  <c r="AC27" i="95"/>
  <c r="AL27" i="95" s="1"/>
  <c r="AC23" i="95"/>
  <c r="AL23" i="95" s="1"/>
  <c r="AC25" i="95"/>
  <c r="AL25" i="95" s="1"/>
  <c r="AC26" i="95"/>
  <c r="AL26" i="95" s="1"/>
  <c r="AC22" i="95"/>
  <c r="AG22" i="95" s="1"/>
  <c r="AG15" i="95"/>
  <c r="CL77" i="95"/>
  <c r="CL76" i="95"/>
  <c r="CL75" i="95"/>
  <c r="CL74" i="95"/>
  <c r="CG74" i="95" s="1"/>
  <c r="CL73" i="95"/>
  <c r="CG73" i="95" s="1"/>
  <c r="CL72" i="95"/>
  <c r="CL71" i="95"/>
  <c r="CL70" i="95"/>
  <c r="CG70" i="95" s="1"/>
  <c r="CL69" i="95"/>
  <c r="CL42" i="95"/>
  <c r="CL41" i="95"/>
  <c r="CL23" i="95"/>
  <c r="CG23" i="95" s="1"/>
  <c r="CL40" i="95"/>
  <c r="CL22" i="95"/>
  <c r="CL39" i="95"/>
  <c r="CL21" i="95"/>
  <c r="CL38" i="95"/>
  <c r="CL20" i="95"/>
  <c r="CL37" i="95"/>
  <c r="CL19" i="95"/>
  <c r="CL36" i="95"/>
  <c r="CL18" i="95"/>
  <c r="CG18" i="95" s="1"/>
  <c r="CL35" i="95"/>
  <c r="CL17" i="95"/>
  <c r="CL34" i="95"/>
  <c r="CG34" i="95" s="1"/>
  <c r="CL16" i="95"/>
  <c r="CL33" i="95"/>
  <c r="CL15" i="95"/>
  <c r="CG15" i="95" s="1"/>
  <c r="CL32" i="95"/>
  <c r="CL14" i="95"/>
  <c r="CL31" i="95"/>
  <c r="CG31" i="95" s="1"/>
  <c r="CL13" i="95"/>
  <c r="CL30" i="95"/>
  <c r="CL12" i="95"/>
  <c r="CL29" i="95"/>
  <c r="CL11" i="95"/>
  <c r="CL28" i="95"/>
  <c r="CL10" i="95"/>
  <c r="CL27" i="95"/>
  <c r="CL9" i="95"/>
  <c r="CL26" i="95"/>
  <c r="CG26" i="95" s="1"/>
  <c r="CL8" i="95"/>
  <c r="CL25" i="95"/>
  <c r="CL7" i="95"/>
  <c r="CG7" i="95" s="1"/>
  <c r="CL24" i="95"/>
  <c r="CL6" i="95"/>
  <c r="BE57" i="95"/>
  <c r="O8" i="95" s="1"/>
  <c r="BC57" i="95"/>
  <c r="N8" i="95" s="1"/>
  <c r="BB57" i="95"/>
  <c r="L8" i="95" s="1"/>
  <c r="BA57" i="95"/>
  <c r="BE44" i="95"/>
  <c r="O7" i="95" s="1"/>
  <c r="BC44" i="95"/>
  <c r="N7" i="95" s="1"/>
  <c r="BB44" i="95"/>
  <c r="L7" i="95" s="1"/>
  <c r="BA44" i="95"/>
  <c r="BE31" i="95"/>
  <c r="O11" i="95" s="1"/>
  <c r="BC31" i="95"/>
  <c r="N11" i="95" s="1"/>
  <c r="BB31" i="95"/>
  <c r="L11" i="95" s="1"/>
  <c r="BA31" i="95"/>
  <c r="BE18" i="95"/>
  <c r="O6" i="95" s="1"/>
  <c r="BC18" i="95"/>
  <c r="N6" i="95" s="1"/>
  <c r="BB18" i="95"/>
  <c r="L6" i="95" s="1"/>
  <c r="BA18" i="95"/>
  <c r="BD6" i="95"/>
  <c r="C143" i="95"/>
  <c r="C65" i="95"/>
  <c r="G46" i="95"/>
  <c r="L45" i="95"/>
  <c r="O45" i="95" s="1"/>
  <c r="G45" i="95"/>
  <c r="B14" i="95"/>
  <c r="M12" i="95"/>
  <c r="I12" i="95"/>
  <c r="H12" i="95"/>
  <c r="G12" i="95"/>
  <c r="J7" i="95"/>
  <c r="K7" i="95" s="1"/>
  <c r="J5" i="95"/>
  <c r="K5" i="95" s="1"/>
  <c r="J11" i="95"/>
  <c r="K11" i="95" s="1"/>
  <c r="J9" i="95"/>
  <c r="K9" i="95" s="1"/>
  <c r="J10" i="95"/>
  <c r="K10" i="95" s="1"/>
  <c r="J8" i="95"/>
  <c r="K8" i="95" s="1"/>
  <c r="J6" i="95"/>
  <c r="K6" i="95" s="1"/>
  <c r="J4" i="95"/>
  <c r="K4" i="95" s="1"/>
  <c r="M102" i="94"/>
  <c r="M101" i="94"/>
  <c r="M100" i="94"/>
  <c r="M99" i="94"/>
  <c r="M98" i="94"/>
  <c r="M97" i="94"/>
  <c r="M96" i="94"/>
  <c r="M95" i="94"/>
  <c r="M94" i="94"/>
  <c r="M93" i="94"/>
  <c r="M92" i="94"/>
  <c r="M91" i="94"/>
  <c r="M90" i="94"/>
  <c r="M89" i="94"/>
  <c r="M88" i="94"/>
  <c r="M87" i="94"/>
  <c r="M86" i="94"/>
  <c r="M85" i="94"/>
  <c r="M84" i="94"/>
  <c r="M83" i="94"/>
  <c r="M82" i="94"/>
  <c r="M81" i="94"/>
  <c r="M80" i="94"/>
  <c r="BH121" i="98" l="1"/>
  <c r="AC15" i="98"/>
  <c r="AK79" i="98"/>
  <c r="AK15" i="98" s="1"/>
  <c r="AK30" i="98"/>
  <c r="AG30" i="98"/>
  <c r="AC31" i="98"/>
  <c r="AK31" i="98" s="1"/>
  <c r="BH44" i="97"/>
  <c r="AK78" i="97"/>
  <c r="BM121" i="97"/>
  <c r="AK76" i="97"/>
  <c r="BH81" i="97"/>
  <c r="BH31" i="97"/>
  <c r="CA94" i="97"/>
  <c r="AG8" i="97"/>
  <c r="AK73" i="97"/>
  <c r="BH57" i="97"/>
  <c r="BH107" i="97"/>
  <c r="BH18" i="97"/>
  <c r="BH120" i="97"/>
  <c r="CF43" i="97"/>
  <c r="CE94" i="97"/>
  <c r="CF92" i="97"/>
  <c r="CK94" i="97"/>
  <c r="BE121" i="97"/>
  <c r="AG77" i="97"/>
  <c r="AK72" i="97"/>
  <c r="CG94" i="97"/>
  <c r="BG121" i="97"/>
  <c r="BC121" i="97"/>
  <c r="BH94" i="97"/>
  <c r="CD94" i="97"/>
  <c r="BI121" i="97"/>
  <c r="AG14" i="97"/>
  <c r="AG10" i="97"/>
  <c r="AG11" i="97"/>
  <c r="AG9" i="97"/>
  <c r="AG13" i="97"/>
  <c r="AG7" i="97"/>
  <c r="AK12" i="97"/>
  <c r="AK31" i="97"/>
  <c r="AK74" i="97"/>
  <c r="AH15" i="97"/>
  <c r="AH16" i="97" s="1"/>
  <c r="BF121" i="97"/>
  <c r="AC79" i="97"/>
  <c r="AG71" i="97"/>
  <c r="AK71" i="97"/>
  <c r="CF95" i="97"/>
  <c r="BI81" i="96"/>
  <c r="BI44" i="96"/>
  <c r="BI107" i="96"/>
  <c r="CL91" i="96"/>
  <c r="BI94" i="96"/>
  <c r="CG43" i="96"/>
  <c r="AG9" i="96"/>
  <c r="BI31" i="96"/>
  <c r="CG92" i="96"/>
  <c r="BJ121" i="96"/>
  <c r="CE91" i="96"/>
  <c r="BN121" i="96"/>
  <c r="BI57" i="96"/>
  <c r="CG89" i="96"/>
  <c r="BG121" i="96"/>
  <c r="BD121" i="96"/>
  <c r="AG7" i="96"/>
  <c r="AG10" i="96"/>
  <c r="AL11" i="96"/>
  <c r="AL8" i="96"/>
  <c r="AL12" i="96"/>
  <c r="AL14" i="96"/>
  <c r="AG13" i="96"/>
  <c r="AG71" i="96"/>
  <c r="AG75" i="96"/>
  <c r="AL77" i="96"/>
  <c r="AL73" i="96"/>
  <c r="AL71" i="96"/>
  <c r="AG76" i="96"/>
  <c r="AG78" i="96"/>
  <c r="AG74" i="96"/>
  <c r="BF121" i="96"/>
  <c r="BI120" i="96"/>
  <c r="BI18" i="96"/>
  <c r="BH121" i="96"/>
  <c r="BI28" i="95"/>
  <c r="BI13" i="95"/>
  <c r="BI22" i="95"/>
  <c r="BI30" i="95"/>
  <c r="BI56" i="95"/>
  <c r="CG82" i="95"/>
  <c r="CG77" i="95"/>
  <c r="BI86" i="95"/>
  <c r="BI21" i="95"/>
  <c r="BI26" i="95"/>
  <c r="BZ90" i="95"/>
  <c r="CG81" i="95"/>
  <c r="BI91" i="95"/>
  <c r="BI96" i="95"/>
  <c r="CG27" i="95"/>
  <c r="CG35" i="95"/>
  <c r="BI38" i="95"/>
  <c r="CG78" i="95"/>
  <c r="CG86" i="95"/>
  <c r="CG11" i="95"/>
  <c r="CM90" i="95"/>
  <c r="CG30" i="95"/>
  <c r="CG38" i="95"/>
  <c r="BI10" i="95"/>
  <c r="BI27" i="95"/>
  <c r="CG79" i="95"/>
  <c r="CG14" i="95"/>
  <c r="CG22" i="95"/>
  <c r="CG85" i="95"/>
  <c r="CG17" i="95"/>
  <c r="CL88" i="95"/>
  <c r="BI113" i="95"/>
  <c r="CG80" i="95"/>
  <c r="CC90" i="95"/>
  <c r="BI53" i="95"/>
  <c r="BI89" i="95"/>
  <c r="CI90" i="95"/>
  <c r="CG39" i="95"/>
  <c r="BI29" i="95"/>
  <c r="BI50" i="95"/>
  <c r="CG8" i="95"/>
  <c r="CD88" i="95"/>
  <c r="CJ90" i="95"/>
  <c r="CL91" i="95"/>
  <c r="CE88" i="95"/>
  <c r="BI14" i="95"/>
  <c r="BI55" i="95"/>
  <c r="BI72" i="95"/>
  <c r="BI101" i="95"/>
  <c r="CH88" i="95"/>
  <c r="CG84" i="95"/>
  <c r="BI8" i="95"/>
  <c r="BI25" i="95"/>
  <c r="BI34" i="95"/>
  <c r="BI54" i="95"/>
  <c r="BI106" i="95"/>
  <c r="CK90" i="95"/>
  <c r="CG20" i="95"/>
  <c r="CG42" i="95"/>
  <c r="CF43" i="95"/>
  <c r="CL43" i="95"/>
  <c r="BI20" i="95"/>
  <c r="BI23" i="95"/>
  <c r="BI32" i="95"/>
  <c r="BI35" i="95"/>
  <c r="CG33" i="95"/>
  <c r="CG69" i="95"/>
  <c r="CG71" i="95"/>
  <c r="CG87" i="95"/>
  <c r="BH18" i="95"/>
  <c r="CG29" i="95"/>
  <c r="CG83" i="95"/>
  <c r="CF88" i="95"/>
  <c r="BI77" i="95"/>
  <c r="BI114" i="95"/>
  <c r="BI119" i="95"/>
  <c r="CG10" i="95"/>
  <c r="CG13" i="95"/>
  <c r="CG32" i="95"/>
  <c r="CE43" i="95"/>
  <c r="CG76" i="95"/>
  <c r="CG36" i="95"/>
  <c r="BN44" i="95"/>
  <c r="BN57" i="95"/>
  <c r="BH31" i="95"/>
  <c r="BG57" i="95"/>
  <c r="CG16" i="95"/>
  <c r="CG19" i="95"/>
  <c r="CG25" i="95"/>
  <c r="CG41" i="95"/>
  <c r="BI15" i="95"/>
  <c r="BI24" i="95"/>
  <c r="BI33" i="95"/>
  <c r="BJ44" i="95"/>
  <c r="BI36" i="95"/>
  <c r="BI39" i="95"/>
  <c r="BI42" i="95"/>
  <c r="CG28" i="95"/>
  <c r="CG72" i="95"/>
  <c r="CB88" i="95"/>
  <c r="BI9" i="95"/>
  <c r="BN107" i="95"/>
  <c r="CH91" i="95"/>
  <c r="BI110" i="95"/>
  <c r="CG6" i="95"/>
  <c r="CG9" i="95"/>
  <c r="CG12" i="95"/>
  <c r="CG21" i="95"/>
  <c r="CG37" i="95"/>
  <c r="CG75" i="95"/>
  <c r="AI30" i="95"/>
  <c r="AI31" i="95" s="1"/>
  <c r="BJ31" i="95"/>
  <c r="CH43" i="95"/>
  <c r="CG24" i="95"/>
  <c r="CG40" i="95"/>
  <c r="BI99" i="95"/>
  <c r="BI90" i="95"/>
  <c r="BD94" i="95"/>
  <c r="BG94" i="95"/>
  <c r="CA90" i="95"/>
  <c r="CF91" i="95"/>
  <c r="BI19" i="95"/>
  <c r="CE91" i="95"/>
  <c r="BI47" i="95"/>
  <c r="BH57" i="95"/>
  <c r="CB43" i="95"/>
  <c r="BD120" i="95"/>
  <c r="BI117" i="95"/>
  <c r="CB91" i="95"/>
  <c r="L5" i="95"/>
  <c r="L12" i="95" s="1"/>
  <c r="BI76" i="95"/>
  <c r="BY90" i="95"/>
  <c r="BF57" i="95"/>
  <c r="BF81" i="95"/>
  <c r="CD91" i="95"/>
  <c r="CD43" i="95"/>
  <c r="AL24" i="95"/>
  <c r="AG28" i="95"/>
  <c r="AC13" i="95"/>
  <c r="AL13" i="95" s="1"/>
  <c r="AC12" i="95"/>
  <c r="AG12" i="95" s="1"/>
  <c r="AC9" i="95"/>
  <c r="AL9" i="95" s="1"/>
  <c r="BI11" i="95"/>
  <c r="BH44" i="95"/>
  <c r="BI80" i="95"/>
  <c r="BI116" i="95"/>
  <c r="BG44" i="95"/>
  <c r="BF18" i="95"/>
  <c r="BI16" i="95"/>
  <c r="BF44" i="95"/>
  <c r="BI41" i="95"/>
  <c r="BI45" i="95"/>
  <c r="BI48" i="95"/>
  <c r="BI102" i="95"/>
  <c r="BF31" i="95"/>
  <c r="BI51" i="95"/>
  <c r="BI71" i="95"/>
  <c r="BA121" i="95"/>
  <c r="BI82" i="95"/>
  <c r="BI93" i="95"/>
  <c r="BI104" i="95"/>
  <c r="BI109" i="95"/>
  <c r="BI112" i="95"/>
  <c r="BI118" i="95"/>
  <c r="BD57" i="95"/>
  <c r="AG25" i="95"/>
  <c r="AL29" i="95"/>
  <c r="AE16" i="95"/>
  <c r="BI7" i="95"/>
  <c r="BL121" i="95"/>
  <c r="BB121" i="95"/>
  <c r="BI12" i="95"/>
  <c r="BI37" i="95"/>
  <c r="BI40" i="95"/>
  <c r="BI43" i="95"/>
  <c r="BN120" i="95"/>
  <c r="BI73" i="95"/>
  <c r="BD81" i="95"/>
  <c r="BI98" i="95"/>
  <c r="BI111" i="95"/>
  <c r="AC76" i="95"/>
  <c r="AL76" i="95" s="1"/>
  <c r="AC78" i="95"/>
  <c r="AG78" i="95" s="1"/>
  <c r="BO121" i="95"/>
  <c r="BE121" i="95"/>
  <c r="BJ107" i="95"/>
  <c r="BG120" i="95"/>
  <c r="AC71" i="95"/>
  <c r="AG71" i="95" s="1"/>
  <c r="BG31" i="95"/>
  <c r="BI17" i="95"/>
  <c r="BI46" i="95"/>
  <c r="BJ57" i="95"/>
  <c r="BI49" i="95"/>
  <c r="BI52" i="95"/>
  <c r="BI75" i="95"/>
  <c r="BI100" i="95"/>
  <c r="BK121" i="95"/>
  <c r="BH81" i="95"/>
  <c r="BI83" i="95"/>
  <c r="BI92" i="95"/>
  <c r="BI97" i="95"/>
  <c r="BI103" i="95"/>
  <c r="BF120" i="95"/>
  <c r="BI115" i="95"/>
  <c r="BC121" i="95"/>
  <c r="BN81" i="95"/>
  <c r="BN94" i="95"/>
  <c r="BI74" i="95"/>
  <c r="BI85" i="95"/>
  <c r="BH120" i="95"/>
  <c r="BJ81" i="95"/>
  <c r="BI79" i="95"/>
  <c r="BI88" i="95"/>
  <c r="BI105" i="95"/>
  <c r="BJ120" i="95"/>
  <c r="BF94" i="95"/>
  <c r="BI70" i="95"/>
  <c r="BJ94" i="95"/>
  <c r="BI87" i="95"/>
  <c r="BG107" i="95"/>
  <c r="BD107" i="95"/>
  <c r="BH94" i="95"/>
  <c r="BH107" i="95"/>
  <c r="BG81" i="95"/>
  <c r="BI78" i="95"/>
  <c r="BF107" i="95"/>
  <c r="BI95" i="95"/>
  <c r="BI84" i="95"/>
  <c r="BI108" i="95"/>
  <c r="BI69" i="95"/>
  <c r="BM121" i="95"/>
  <c r="BG18" i="95"/>
  <c r="BJ18" i="95"/>
  <c r="BI6" i="95"/>
  <c r="AJ16" i="95"/>
  <c r="AF16" i="95"/>
  <c r="AK16" i="95"/>
  <c r="AC75" i="95"/>
  <c r="AG75" i="95" s="1"/>
  <c r="AC11" i="95"/>
  <c r="AL11" i="95" s="1"/>
  <c r="AC10" i="95"/>
  <c r="AL10" i="95" s="1"/>
  <c r="AC73" i="95"/>
  <c r="AG73" i="95" s="1"/>
  <c r="AC74" i="95"/>
  <c r="AL74" i="95" s="1"/>
  <c r="BN18" i="95"/>
  <c r="BN31" i="95"/>
  <c r="BD18" i="95"/>
  <c r="BD31" i="95"/>
  <c r="BD44" i="95"/>
  <c r="AC77" i="95"/>
  <c r="AG77" i="95" s="1"/>
  <c r="AC72" i="95"/>
  <c r="AL72" i="95" s="1"/>
  <c r="AI16" i="95"/>
  <c r="AD16" i="95"/>
  <c r="AC7" i="95"/>
  <c r="AL7" i="95" s="1"/>
  <c r="AC8" i="95"/>
  <c r="AL8" i="95" s="1"/>
  <c r="AC14" i="95"/>
  <c r="AG14" i="95" s="1"/>
  <c r="AG23" i="95"/>
  <c r="AG26" i="95"/>
  <c r="AG27" i="95"/>
  <c r="AL22" i="95"/>
  <c r="AC31" i="95"/>
  <c r="AL15" i="95"/>
  <c r="O12" i="95"/>
  <c r="AN126" i="94"/>
  <c r="AM126" i="94"/>
  <c r="AK126" i="94"/>
  <c r="AJ126" i="94"/>
  <c r="AI126" i="94"/>
  <c r="AF126" i="94"/>
  <c r="AF11" i="94" s="1"/>
  <c r="AF12" i="94" s="1"/>
  <c r="AE126" i="94"/>
  <c r="AE11" i="94" s="1"/>
  <c r="AE12" i="94" s="1"/>
  <c r="AD126" i="94"/>
  <c r="AC125" i="94"/>
  <c r="AG125" i="94" s="1"/>
  <c r="AC124" i="94"/>
  <c r="AG124" i="94" s="1"/>
  <c r="AC123" i="94"/>
  <c r="AL123" i="94" s="1"/>
  <c r="AC122" i="94"/>
  <c r="AG122" i="94" s="1"/>
  <c r="AC121" i="94"/>
  <c r="AL121" i="94" s="1"/>
  <c r="AC120" i="94"/>
  <c r="AL120" i="94" s="1"/>
  <c r="AC119" i="94"/>
  <c r="AL119" i="94" s="1"/>
  <c r="AC118" i="94"/>
  <c r="AG118" i="94" s="1"/>
  <c r="AQ112" i="94"/>
  <c r="AO112" i="94"/>
  <c r="AN112" i="94"/>
  <c r="AM112" i="94"/>
  <c r="AQ110" i="94"/>
  <c r="AO110" i="94"/>
  <c r="AN110" i="94"/>
  <c r="AM110" i="94"/>
  <c r="AP109" i="94"/>
  <c r="AP108" i="94"/>
  <c r="AC108" i="94"/>
  <c r="AP107" i="94"/>
  <c r="AC107" i="94"/>
  <c r="AP106" i="94"/>
  <c r="AC106" i="94"/>
  <c r="AP105" i="94"/>
  <c r="AC105" i="94"/>
  <c r="AP104" i="94"/>
  <c r="AC104" i="94"/>
  <c r="AP103" i="94"/>
  <c r="AC103" i="94"/>
  <c r="AP102" i="94"/>
  <c r="AC102" i="94"/>
  <c r="AP101" i="94"/>
  <c r="AC101" i="94"/>
  <c r="AP100" i="94"/>
  <c r="AC100" i="94"/>
  <c r="AQ97" i="94"/>
  <c r="AO97" i="94"/>
  <c r="AN97" i="94"/>
  <c r="AM97" i="94"/>
  <c r="AP96" i="94"/>
  <c r="AP95" i="94"/>
  <c r="AC95" i="94"/>
  <c r="AP94" i="94"/>
  <c r="AC94" i="94"/>
  <c r="AP93" i="94"/>
  <c r="AC93" i="94"/>
  <c r="AP92" i="94"/>
  <c r="AC92" i="94"/>
  <c r="AP91" i="94"/>
  <c r="AC91" i="94"/>
  <c r="AP90" i="94"/>
  <c r="AC90" i="94"/>
  <c r="AP89" i="94"/>
  <c r="AC89" i="94"/>
  <c r="AP88" i="94"/>
  <c r="AC88" i="94"/>
  <c r="AP87" i="94"/>
  <c r="AC87" i="94"/>
  <c r="AP86" i="94"/>
  <c r="AC86" i="94"/>
  <c r="AP85" i="94"/>
  <c r="AC85" i="94"/>
  <c r="AP84" i="94"/>
  <c r="AC84" i="94"/>
  <c r="AP83" i="94"/>
  <c r="AC83" i="94"/>
  <c r="AP82" i="94"/>
  <c r="AC82" i="94"/>
  <c r="AP81" i="94"/>
  <c r="AC81" i="94"/>
  <c r="AP80" i="94"/>
  <c r="AC80" i="94"/>
  <c r="AP79" i="94"/>
  <c r="AC79" i="94"/>
  <c r="AP78" i="94"/>
  <c r="AC78" i="94"/>
  <c r="G75" i="94"/>
  <c r="C75" i="94"/>
  <c r="AQ66" i="94"/>
  <c r="O10" i="94" s="1"/>
  <c r="AO66" i="94"/>
  <c r="N10" i="94" s="1"/>
  <c r="AN66" i="94"/>
  <c r="AM66" i="94"/>
  <c r="AD66" i="94"/>
  <c r="O6" i="94" s="1"/>
  <c r="AB66" i="94"/>
  <c r="N6" i="94" s="1"/>
  <c r="AA66" i="94"/>
  <c r="Z66" i="94"/>
  <c r="AP65" i="94"/>
  <c r="AC65" i="94"/>
  <c r="AP64" i="94"/>
  <c r="AC64" i="94"/>
  <c r="AP63" i="94"/>
  <c r="AC63" i="94"/>
  <c r="AP62" i="94"/>
  <c r="AC62" i="94"/>
  <c r="AP61" i="94"/>
  <c r="AC61" i="94"/>
  <c r="AP60" i="94"/>
  <c r="AC60" i="94"/>
  <c r="AP59" i="94"/>
  <c r="AC59" i="94"/>
  <c r="AP58" i="94"/>
  <c r="AC58" i="94"/>
  <c r="AP57" i="94"/>
  <c r="AC57" i="94"/>
  <c r="AP56" i="94"/>
  <c r="AC56" i="94"/>
  <c r="AP55" i="94"/>
  <c r="AC55" i="94"/>
  <c r="AP54" i="94"/>
  <c r="AC54" i="94"/>
  <c r="AQ53" i="94"/>
  <c r="O8" i="94" s="1"/>
  <c r="AO53" i="94"/>
  <c r="N8" i="94" s="1"/>
  <c r="AN53" i="94"/>
  <c r="L8" i="94" s="1"/>
  <c r="AM53" i="94"/>
  <c r="AD53" i="94"/>
  <c r="AB53" i="94"/>
  <c r="N11" i="94" s="1"/>
  <c r="AA53" i="94"/>
  <c r="L11" i="94" s="1"/>
  <c r="Z53" i="94"/>
  <c r="AP52" i="94"/>
  <c r="AC52" i="94"/>
  <c r="AP51" i="94"/>
  <c r="AC51" i="94"/>
  <c r="AP50" i="94"/>
  <c r="AC50" i="94"/>
  <c r="AP49" i="94"/>
  <c r="AC49" i="94"/>
  <c r="AP48" i="94"/>
  <c r="AC48" i="94"/>
  <c r="G56" i="94"/>
  <c r="AP47" i="94"/>
  <c r="AC47" i="94"/>
  <c r="L55" i="94"/>
  <c r="O55" i="94" s="1"/>
  <c r="G55" i="94"/>
  <c r="AP46" i="94"/>
  <c r="AC46" i="94"/>
  <c r="AP45" i="94"/>
  <c r="AC45" i="94"/>
  <c r="AP44" i="94"/>
  <c r="AC44" i="94"/>
  <c r="AP43" i="94"/>
  <c r="AC43" i="94"/>
  <c r="AP42" i="94"/>
  <c r="AC42" i="94"/>
  <c r="AP41" i="94"/>
  <c r="AC41" i="94"/>
  <c r="AQ40" i="94"/>
  <c r="O7" i="94" s="1"/>
  <c r="AO40" i="94"/>
  <c r="N7" i="94" s="1"/>
  <c r="AN40" i="94"/>
  <c r="L7" i="94" s="1"/>
  <c r="AM40" i="94"/>
  <c r="AD40" i="94"/>
  <c r="AB40" i="94"/>
  <c r="N9" i="94" s="1"/>
  <c r="AA40" i="94"/>
  <c r="Z40" i="94"/>
  <c r="AP39" i="94"/>
  <c r="AC39" i="94"/>
  <c r="AP38" i="94"/>
  <c r="AC38" i="94"/>
  <c r="AP37" i="94"/>
  <c r="AC37" i="94"/>
  <c r="AP36" i="94"/>
  <c r="AC36" i="94"/>
  <c r="AP35" i="94"/>
  <c r="AC35" i="94"/>
  <c r="AP34" i="94"/>
  <c r="AC34" i="94"/>
  <c r="AP33" i="94"/>
  <c r="AC33" i="94"/>
  <c r="AP32" i="94"/>
  <c r="AC32" i="94"/>
  <c r="AP31" i="94"/>
  <c r="AC31" i="94"/>
  <c r="AP30" i="94"/>
  <c r="AC30" i="94"/>
  <c r="AP29" i="94"/>
  <c r="AC29" i="94"/>
  <c r="AP28" i="94"/>
  <c r="AC28" i="94"/>
  <c r="AQ27" i="94"/>
  <c r="O4" i="94" s="1"/>
  <c r="AO27" i="94"/>
  <c r="AN27" i="94"/>
  <c r="L4" i="94" s="1"/>
  <c r="AM27" i="94"/>
  <c r="AD27" i="94"/>
  <c r="AB27" i="94"/>
  <c r="N5" i="94" s="1"/>
  <c r="AA27" i="94"/>
  <c r="Z27" i="94"/>
  <c r="AP26" i="94"/>
  <c r="AC26" i="94"/>
  <c r="AP25" i="94"/>
  <c r="AC25" i="94"/>
  <c r="AP24" i="94"/>
  <c r="AC24" i="94"/>
  <c r="AP23" i="94"/>
  <c r="AC23" i="94"/>
  <c r="AP22" i="94"/>
  <c r="AC22" i="94"/>
  <c r="AP21" i="94"/>
  <c r="AC21" i="94"/>
  <c r="AP20" i="94"/>
  <c r="AC20" i="94"/>
  <c r="AP19" i="94"/>
  <c r="AC19" i="94"/>
  <c r="AP18" i="94"/>
  <c r="AC18" i="94"/>
  <c r="AP17" i="94"/>
  <c r="AC17" i="94"/>
  <c r="AP16" i="94"/>
  <c r="AC16" i="94"/>
  <c r="AP15" i="94"/>
  <c r="AC15" i="94"/>
  <c r="B14" i="94"/>
  <c r="M12" i="94"/>
  <c r="I12" i="94"/>
  <c r="H12" i="94"/>
  <c r="G12" i="94"/>
  <c r="AK11" i="94"/>
  <c r="AK12" i="94" s="1"/>
  <c r="AJ11" i="94"/>
  <c r="AJ12" i="94" s="1"/>
  <c r="AD11" i="94"/>
  <c r="O11" i="94"/>
  <c r="J11" i="94"/>
  <c r="K11" i="94" s="1"/>
  <c r="AC10" i="94"/>
  <c r="AL10" i="94" s="1"/>
  <c r="J10" i="94"/>
  <c r="K10" i="94" s="1"/>
  <c r="AC9" i="94"/>
  <c r="AL9" i="94" s="1"/>
  <c r="O9" i="94"/>
  <c r="L9" i="94"/>
  <c r="J9" i="94"/>
  <c r="K9" i="94" s="1"/>
  <c r="AC7" i="94"/>
  <c r="AL7" i="94" s="1"/>
  <c r="J7" i="94"/>
  <c r="K7" i="94" s="1"/>
  <c r="AC8" i="94"/>
  <c r="AL8" i="94" s="1"/>
  <c r="J8" i="94"/>
  <c r="K8" i="94" s="1"/>
  <c r="AC6" i="94"/>
  <c r="AL6" i="94" s="1"/>
  <c r="J6" i="94"/>
  <c r="K6" i="94" s="1"/>
  <c r="AC5" i="94"/>
  <c r="AL5" i="94" s="1"/>
  <c r="J5" i="94"/>
  <c r="K5" i="94" s="1"/>
  <c r="AC4" i="94"/>
  <c r="AL4" i="94" s="1"/>
  <c r="J4" i="94"/>
  <c r="K4" i="94" s="1"/>
  <c r="AC3" i="94"/>
  <c r="AL3" i="94" s="1"/>
  <c r="M105" i="93"/>
  <c r="M104" i="93"/>
  <c r="M103" i="93"/>
  <c r="M102" i="93"/>
  <c r="M101" i="93"/>
  <c r="M100" i="93"/>
  <c r="M99" i="93"/>
  <c r="M98" i="93"/>
  <c r="M97" i="93"/>
  <c r="M96" i="93"/>
  <c r="M95" i="93"/>
  <c r="M94" i="93"/>
  <c r="M93" i="93"/>
  <c r="M92" i="93"/>
  <c r="M91" i="93"/>
  <c r="M90" i="93"/>
  <c r="M89" i="93"/>
  <c r="M88" i="93"/>
  <c r="M87" i="93"/>
  <c r="M86" i="93"/>
  <c r="M85" i="93"/>
  <c r="M84" i="93"/>
  <c r="M83" i="93"/>
  <c r="M82" i="93"/>
  <c r="M81" i="93"/>
  <c r="M80" i="93"/>
  <c r="AP79" i="93"/>
  <c r="AG15" i="98" l="1"/>
  <c r="AC16" i="98"/>
  <c r="AK16" i="98" s="1"/>
  <c r="CF94" i="97"/>
  <c r="BH121" i="97"/>
  <c r="AC15" i="97"/>
  <c r="CC94" i="97"/>
  <c r="AK79" i="97"/>
  <c r="AK15" i="97" s="1"/>
  <c r="BI121" i="96"/>
  <c r="BI18" i="95"/>
  <c r="CD90" i="95"/>
  <c r="CB90" i="95"/>
  <c r="BI57" i="95"/>
  <c r="BI31" i="95"/>
  <c r="CF90" i="95"/>
  <c r="BI107" i="95"/>
  <c r="BI120" i="95"/>
  <c r="CG91" i="95"/>
  <c r="CH90" i="95"/>
  <c r="AL31" i="95"/>
  <c r="AG9" i="95"/>
  <c r="AL71" i="95"/>
  <c r="CL90" i="95"/>
  <c r="CG88" i="95"/>
  <c r="CE90" i="95"/>
  <c r="CG90" i="95" s="1"/>
  <c r="CG43" i="95"/>
  <c r="AG76" i="95"/>
  <c r="AL78" i="95"/>
  <c r="BI94" i="95"/>
  <c r="BI81" i="95"/>
  <c r="AG13" i="95"/>
  <c r="AL12" i="95"/>
  <c r="AG10" i="95"/>
  <c r="AG11" i="95"/>
  <c r="BD121" i="95"/>
  <c r="AL75" i="95"/>
  <c r="BF121" i="95"/>
  <c r="BI44" i="95"/>
  <c r="BJ121" i="95"/>
  <c r="BG121" i="95"/>
  <c r="BN121" i="95"/>
  <c r="BH121" i="95"/>
  <c r="AL73" i="95"/>
  <c r="AG72" i="95"/>
  <c r="AG74" i="95"/>
  <c r="AG8" i="95"/>
  <c r="AL77" i="95"/>
  <c r="AG7" i="95"/>
  <c r="AL14" i="95"/>
  <c r="N12" i="95"/>
  <c r="AG121" i="94"/>
  <c r="AL124" i="94"/>
  <c r="AN111" i="94"/>
  <c r="AL118" i="94"/>
  <c r="AP110" i="94"/>
  <c r="AG119" i="94"/>
  <c r="AG123" i="94"/>
  <c r="AC40" i="94"/>
  <c r="AO111" i="94"/>
  <c r="AC53" i="94"/>
  <c r="AP66" i="94"/>
  <c r="L10" i="94"/>
  <c r="AP40" i="94"/>
  <c r="AP53" i="94"/>
  <c r="AC66" i="94"/>
  <c r="L6" i="94"/>
  <c r="AQ67" i="94"/>
  <c r="AQ111" i="94"/>
  <c r="AP97" i="94"/>
  <c r="O5" i="94"/>
  <c r="O12" i="94" s="1"/>
  <c r="AC27" i="94"/>
  <c r="AO67" i="94"/>
  <c r="AP112" i="94"/>
  <c r="L5" i="94"/>
  <c r="N4" i="94"/>
  <c r="N12" i="94" s="1"/>
  <c r="AP27" i="94"/>
  <c r="AN67" i="94"/>
  <c r="AM67" i="94"/>
  <c r="AI11" i="94"/>
  <c r="AG3" i="94"/>
  <c r="AG4" i="94"/>
  <c r="AG5" i="94"/>
  <c r="AG6" i="94"/>
  <c r="AG8" i="94"/>
  <c r="AG7" i="94"/>
  <c r="AG9" i="94"/>
  <c r="AG10" i="94"/>
  <c r="AD12" i="94"/>
  <c r="AG120" i="94"/>
  <c r="AL125" i="94"/>
  <c r="AL122" i="94"/>
  <c r="AC126" i="94"/>
  <c r="AL126" i="94" s="1"/>
  <c r="AN126" i="93"/>
  <c r="AM126" i="93"/>
  <c r="AK126" i="93"/>
  <c r="AK11" i="93" s="1"/>
  <c r="AK12" i="93" s="1"/>
  <c r="AJ126" i="93"/>
  <c r="AI126" i="93"/>
  <c r="AI11" i="93" s="1"/>
  <c r="AI12" i="93" s="1"/>
  <c r="AF126" i="93"/>
  <c r="AE126" i="93"/>
  <c r="AD126" i="93"/>
  <c r="AC125" i="93"/>
  <c r="AG125" i="93" s="1"/>
  <c r="AC124" i="93"/>
  <c r="AL124" i="93" s="1"/>
  <c r="AC123" i="93"/>
  <c r="AL123" i="93" s="1"/>
  <c r="AC122" i="93"/>
  <c r="AL122" i="93" s="1"/>
  <c r="AC121" i="93"/>
  <c r="AG121" i="93" s="1"/>
  <c r="AC120" i="93"/>
  <c r="AL120" i="93" s="1"/>
  <c r="AC119" i="93"/>
  <c r="AL119" i="93" s="1"/>
  <c r="AC118" i="93"/>
  <c r="AG118" i="93" s="1"/>
  <c r="AQ112" i="93"/>
  <c r="AO112" i="93"/>
  <c r="AN112" i="93"/>
  <c r="AM112" i="93"/>
  <c r="AQ110" i="93"/>
  <c r="AO110" i="93"/>
  <c r="AN110" i="93"/>
  <c r="AM110" i="93"/>
  <c r="AP109" i="93"/>
  <c r="AP108" i="93"/>
  <c r="AC108" i="93"/>
  <c r="AP107" i="93"/>
  <c r="AC107" i="93"/>
  <c r="AP106" i="93"/>
  <c r="AC106" i="93"/>
  <c r="AP105" i="93"/>
  <c r="AC105" i="93"/>
  <c r="AP104" i="93"/>
  <c r="AC104" i="93"/>
  <c r="AP103" i="93"/>
  <c r="AC103" i="93"/>
  <c r="AP102" i="93"/>
  <c r="AC102" i="93"/>
  <c r="AP101" i="93"/>
  <c r="AC101" i="93"/>
  <c r="AP100" i="93"/>
  <c r="AC100" i="93"/>
  <c r="AQ97" i="93"/>
  <c r="AO97" i="93"/>
  <c r="AN97" i="93"/>
  <c r="AM97" i="93"/>
  <c r="AP96" i="93"/>
  <c r="AC95" i="93"/>
  <c r="AP95" i="93"/>
  <c r="AC94" i="93"/>
  <c r="AP94" i="93"/>
  <c r="AC93" i="93"/>
  <c r="AP93" i="93"/>
  <c r="AC92" i="93"/>
  <c r="AP92" i="93"/>
  <c r="AC91" i="93"/>
  <c r="AP91" i="93"/>
  <c r="AC90" i="93"/>
  <c r="AP90" i="93"/>
  <c r="AC89" i="93"/>
  <c r="AP89" i="93"/>
  <c r="AC88" i="93"/>
  <c r="AP88" i="93"/>
  <c r="AC87" i="93"/>
  <c r="AP87" i="93"/>
  <c r="AC86" i="93"/>
  <c r="AP86" i="93"/>
  <c r="AC85" i="93"/>
  <c r="AP85" i="93"/>
  <c r="AC84" i="93"/>
  <c r="AP84" i="93"/>
  <c r="AC83" i="93"/>
  <c r="AP83" i="93"/>
  <c r="AC82" i="93"/>
  <c r="AP82" i="93"/>
  <c r="AC81" i="93"/>
  <c r="AP81" i="93"/>
  <c r="AC80" i="93"/>
  <c r="AP80" i="93"/>
  <c r="AC79" i="93"/>
  <c r="AP78" i="93"/>
  <c r="AC78" i="93"/>
  <c r="G75" i="93"/>
  <c r="C75" i="93"/>
  <c r="AQ66" i="93"/>
  <c r="AO66" i="93"/>
  <c r="N10" i="93" s="1"/>
  <c r="AN66" i="93"/>
  <c r="AM66" i="93"/>
  <c r="AD66" i="93"/>
  <c r="O6" i="93" s="1"/>
  <c r="AB66" i="93"/>
  <c r="N6" i="93" s="1"/>
  <c r="AA66" i="93"/>
  <c r="L6" i="93" s="1"/>
  <c r="Z66" i="93"/>
  <c r="AP65" i="93"/>
  <c r="AC65" i="93"/>
  <c r="AP64" i="93"/>
  <c r="AC64" i="93"/>
  <c r="AP63" i="93"/>
  <c r="AC63" i="93"/>
  <c r="AP62" i="93"/>
  <c r="AC62" i="93"/>
  <c r="AP61" i="93"/>
  <c r="AC61" i="93"/>
  <c r="AP60" i="93"/>
  <c r="AC60" i="93"/>
  <c r="AP59" i="93"/>
  <c r="AC59" i="93"/>
  <c r="AP58" i="93"/>
  <c r="AC58" i="93"/>
  <c r="AP57" i="93"/>
  <c r="AC57" i="93"/>
  <c r="AP56" i="93"/>
  <c r="AC56" i="93"/>
  <c r="AP55" i="93"/>
  <c r="AC55" i="93"/>
  <c r="AP54" i="93"/>
  <c r="AC54" i="93"/>
  <c r="AQ53" i="93"/>
  <c r="O7" i="93" s="1"/>
  <c r="AO53" i="93"/>
  <c r="N7" i="93" s="1"/>
  <c r="AN53" i="93"/>
  <c r="AM53" i="93"/>
  <c r="AD53" i="93"/>
  <c r="O11" i="93" s="1"/>
  <c r="AB53" i="93"/>
  <c r="AA53" i="93"/>
  <c r="L11" i="93" s="1"/>
  <c r="Z53" i="93"/>
  <c r="AP52" i="93"/>
  <c r="AC52" i="93"/>
  <c r="G48" i="93"/>
  <c r="AP51" i="93"/>
  <c r="AC51" i="93"/>
  <c r="L47" i="93"/>
  <c r="O47" i="93" s="1"/>
  <c r="G47" i="93"/>
  <c r="AP50" i="93"/>
  <c r="AC50" i="93"/>
  <c r="AP49" i="93"/>
  <c r="AC49" i="93"/>
  <c r="AP48" i="93"/>
  <c r="AC48" i="93"/>
  <c r="AP47" i="93"/>
  <c r="AC47" i="93"/>
  <c r="AP46" i="93"/>
  <c r="AC46" i="93"/>
  <c r="AP45" i="93"/>
  <c r="AC45" i="93"/>
  <c r="AP44" i="93"/>
  <c r="AC44" i="93"/>
  <c r="AP43" i="93"/>
  <c r="AC43" i="93"/>
  <c r="AP42" i="93"/>
  <c r="AC42" i="93"/>
  <c r="AP41" i="93"/>
  <c r="AC41" i="93"/>
  <c r="AQ40" i="93"/>
  <c r="O8" i="93" s="1"/>
  <c r="AO40" i="93"/>
  <c r="N8" i="93" s="1"/>
  <c r="AN40" i="93"/>
  <c r="L8" i="93" s="1"/>
  <c r="AM40" i="93"/>
  <c r="AD40" i="93"/>
  <c r="O9" i="93" s="1"/>
  <c r="AB40" i="93"/>
  <c r="N9" i="93" s="1"/>
  <c r="AA40" i="93"/>
  <c r="L9" i="93" s="1"/>
  <c r="Z40" i="93"/>
  <c r="AP39" i="93"/>
  <c r="AC39" i="93"/>
  <c r="AP38" i="93"/>
  <c r="AC38" i="93"/>
  <c r="AP37" i="93"/>
  <c r="AC37" i="93"/>
  <c r="AP36" i="93"/>
  <c r="AC36" i="93"/>
  <c r="AP35" i="93"/>
  <c r="AC35" i="93"/>
  <c r="AP34" i="93"/>
  <c r="AC34" i="93"/>
  <c r="AP33" i="93"/>
  <c r="AC33" i="93"/>
  <c r="AP32" i="93"/>
  <c r="AC32" i="93"/>
  <c r="AP31" i="93"/>
  <c r="AC31" i="93"/>
  <c r="AP30" i="93"/>
  <c r="AC30" i="93"/>
  <c r="AP29" i="93"/>
  <c r="AC29" i="93"/>
  <c r="AP28" i="93"/>
  <c r="AC28" i="93"/>
  <c r="AQ27" i="93"/>
  <c r="O4" i="93" s="1"/>
  <c r="AO27" i="93"/>
  <c r="N4" i="93" s="1"/>
  <c r="AN27" i="93"/>
  <c r="AM27" i="93"/>
  <c r="AD27" i="93"/>
  <c r="O5" i="93" s="1"/>
  <c r="AB27" i="93"/>
  <c r="N5" i="93" s="1"/>
  <c r="AA27" i="93"/>
  <c r="Z27" i="93"/>
  <c r="AP26" i="93"/>
  <c r="AC26" i="93"/>
  <c r="AP25" i="93"/>
  <c r="AC25" i="93"/>
  <c r="AP24" i="93"/>
  <c r="AC24" i="93"/>
  <c r="AP23" i="93"/>
  <c r="AC23" i="93"/>
  <c r="AP22" i="93"/>
  <c r="AC22" i="93"/>
  <c r="AP21" i="93"/>
  <c r="AC21" i="93"/>
  <c r="AP20" i="93"/>
  <c r="AC20" i="93"/>
  <c r="AP19" i="93"/>
  <c r="AC19" i="93"/>
  <c r="AP18" i="93"/>
  <c r="AC18" i="93"/>
  <c r="AP17" i="93"/>
  <c r="AC17" i="93"/>
  <c r="AP16" i="93"/>
  <c r="AC16" i="93"/>
  <c r="AP15" i="93"/>
  <c r="AC15" i="93"/>
  <c r="B14" i="93"/>
  <c r="M12" i="93"/>
  <c r="I12" i="93"/>
  <c r="H12" i="93"/>
  <c r="G12" i="93"/>
  <c r="AJ11" i="93"/>
  <c r="AJ12" i="93" s="1"/>
  <c r="AF11" i="93"/>
  <c r="AF12" i="93" s="1"/>
  <c r="AE11" i="93"/>
  <c r="AE12" i="93" s="1"/>
  <c r="N11" i="93"/>
  <c r="J11" i="93"/>
  <c r="K11" i="93" s="1"/>
  <c r="AC10" i="93"/>
  <c r="AL10" i="93" s="1"/>
  <c r="J9" i="93"/>
  <c r="K9" i="93" s="1"/>
  <c r="AC9" i="93"/>
  <c r="AL9" i="93" s="1"/>
  <c r="O10" i="93"/>
  <c r="J10" i="93"/>
  <c r="K10" i="93" s="1"/>
  <c r="AC8" i="93"/>
  <c r="AL8" i="93" s="1"/>
  <c r="J8" i="93"/>
  <c r="K8" i="93" s="1"/>
  <c r="AC7" i="93"/>
  <c r="AL7" i="93" s="1"/>
  <c r="J7" i="93"/>
  <c r="K7" i="93" s="1"/>
  <c r="AC5" i="93"/>
  <c r="AL5" i="93" s="1"/>
  <c r="J6" i="93"/>
  <c r="K6" i="93" s="1"/>
  <c r="AC6" i="93"/>
  <c r="AL6" i="93" s="1"/>
  <c r="J5" i="93"/>
  <c r="K5" i="93" s="1"/>
  <c r="AC4" i="93"/>
  <c r="AG4" i="93" s="1"/>
  <c r="J4" i="93"/>
  <c r="K4" i="93" s="1"/>
  <c r="AC3" i="93"/>
  <c r="M101" i="92"/>
  <c r="M100" i="92"/>
  <c r="M99" i="92"/>
  <c r="M98" i="92"/>
  <c r="M97" i="92"/>
  <c r="M96" i="92"/>
  <c r="M95" i="92"/>
  <c r="M94" i="92"/>
  <c r="M93" i="92"/>
  <c r="M92" i="92"/>
  <c r="M91" i="92"/>
  <c r="M90" i="92"/>
  <c r="M89" i="92"/>
  <c r="M88" i="92"/>
  <c r="M87" i="92"/>
  <c r="M86" i="92"/>
  <c r="M85" i="92"/>
  <c r="M84" i="92"/>
  <c r="M83" i="92"/>
  <c r="M82" i="92"/>
  <c r="M81" i="92"/>
  <c r="M80" i="92"/>
  <c r="AP105" i="92"/>
  <c r="AG15" i="97" l="1"/>
  <c r="AC16" i="97"/>
  <c r="AK16" i="97" s="1"/>
  <c r="BI121" i="95"/>
  <c r="AC16" i="95"/>
  <c r="AL16" i="95" s="1"/>
  <c r="L12" i="94"/>
  <c r="AP111" i="94"/>
  <c r="AP67" i="94"/>
  <c r="AC11" i="94"/>
  <c r="AL11" i="94" s="1"/>
  <c r="AM111" i="94"/>
  <c r="AG126" i="94"/>
  <c r="AI12" i="94"/>
  <c r="AG123" i="93"/>
  <c r="AP53" i="93"/>
  <c r="AC126" i="93"/>
  <c r="AG126" i="93" s="1"/>
  <c r="AG120" i="93"/>
  <c r="AL118" i="93"/>
  <c r="AL125" i="93"/>
  <c r="AP40" i="93"/>
  <c r="AC66" i="93"/>
  <c r="AP27" i="93"/>
  <c r="L4" i="93"/>
  <c r="AC27" i="93"/>
  <c r="L5" i="93"/>
  <c r="AN111" i="93"/>
  <c r="L7" i="93"/>
  <c r="AC53" i="93"/>
  <c r="AQ67" i="93"/>
  <c r="O12" i="93"/>
  <c r="AP66" i="93"/>
  <c r="L10" i="93"/>
  <c r="N12" i="93"/>
  <c r="AO67" i="93"/>
  <c r="AN67" i="93"/>
  <c r="AC40" i="93"/>
  <c r="AP112" i="93"/>
  <c r="AP97" i="93"/>
  <c r="AO111" i="93"/>
  <c r="AQ111" i="93"/>
  <c r="AP110" i="93"/>
  <c r="AM67" i="93"/>
  <c r="AL121" i="93"/>
  <c r="AG124" i="93"/>
  <c r="AG3" i="93"/>
  <c r="AG6" i="93"/>
  <c r="AG5" i="93"/>
  <c r="AG7" i="93"/>
  <c r="AG8" i="93"/>
  <c r="AG9" i="93"/>
  <c r="AG10" i="93"/>
  <c r="AD11" i="93"/>
  <c r="AG119" i="93"/>
  <c r="AL3" i="93"/>
  <c r="AL4" i="93"/>
  <c r="AG122" i="93"/>
  <c r="AN126" i="92"/>
  <c r="AM126" i="92"/>
  <c r="AK126" i="92"/>
  <c r="AJ126" i="92"/>
  <c r="AI126" i="92"/>
  <c r="AF126" i="92"/>
  <c r="AE126" i="92"/>
  <c r="AE11" i="92" s="1"/>
  <c r="AE12" i="92" s="1"/>
  <c r="AD126" i="92"/>
  <c r="AD11" i="92" s="1"/>
  <c r="AD12" i="92" s="1"/>
  <c r="AC125" i="92"/>
  <c r="AL125" i="92" s="1"/>
  <c r="AC124" i="92"/>
  <c r="AL124" i="92" s="1"/>
  <c r="AC123" i="92"/>
  <c r="AL123" i="92" s="1"/>
  <c r="AC122" i="92"/>
  <c r="AG122" i="92" s="1"/>
  <c r="AC121" i="92"/>
  <c r="AG121" i="92" s="1"/>
  <c r="AC120" i="92"/>
  <c r="AL120" i="92" s="1"/>
  <c r="AC119" i="92"/>
  <c r="AG119" i="92" s="1"/>
  <c r="AC118" i="92"/>
  <c r="AQ111" i="92"/>
  <c r="AO111" i="92"/>
  <c r="AN111" i="92"/>
  <c r="AM111" i="92"/>
  <c r="AQ109" i="92"/>
  <c r="AO109" i="92"/>
  <c r="AN109" i="92"/>
  <c r="AN110" i="92" s="1"/>
  <c r="AM109" i="92"/>
  <c r="AP108" i="92"/>
  <c r="AC107" i="92"/>
  <c r="AP107" i="92"/>
  <c r="AC106" i="92"/>
  <c r="AP106" i="92"/>
  <c r="AC105" i="92"/>
  <c r="AP104" i="92"/>
  <c r="AC104" i="92"/>
  <c r="AP103" i="92"/>
  <c r="AC103" i="92"/>
  <c r="AP102" i="92"/>
  <c r="AC102" i="92"/>
  <c r="AP101" i="92"/>
  <c r="AC101" i="92"/>
  <c r="AP100" i="92"/>
  <c r="AC100" i="92"/>
  <c r="AP99" i="92"/>
  <c r="AC99" i="92"/>
  <c r="AQ96" i="92"/>
  <c r="AO96" i="92"/>
  <c r="AN96" i="92"/>
  <c r="AM96" i="92"/>
  <c r="AP95" i="92"/>
  <c r="AC95" i="92"/>
  <c r="AP94" i="92"/>
  <c r="AC94" i="92"/>
  <c r="AP93" i="92"/>
  <c r="AC93" i="92"/>
  <c r="AP92" i="92"/>
  <c r="AC92" i="92"/>
  <c r="AP91" i="92"/>
  <c r="AC91" i="92"/>
  <c r="AP90" i="92"/>
  <c r="AC90" i="92"/>
  <c r="AP89" i="92"/>
  <c r="AC89" i="92"/>
  <c r="AP88" i="92"/>
  <c r="AC88" i="92"/>
  <c r="AP87" i="92"/>
  <c r="AC87" i="92"/>
  <c r="AP86" i="92"/>
  <c r="AC86" i="92"/>
  <c r="AP85" i="92"/>
  <c r="AC85" i="92"/>
  <c r="AP84" i="92"/>
  <c r="AC84" i="92"/>
  <c r="AP83" i="92"/>
  <c r="AC83" i="92"/>
  <c r="AP82" i="92"/>
  <c r="AC82" i="92"/>
  <c r="AP81" i="92"/>
  <c r="AC81" i="92"/>
  <c r="AP80" i="92"/>
  <c r="AC80" i="92"/>
  <c r="AP79" i="92"/>
  <c r="AC79" i="92"/>
  <c r="AP78" i="92"/>
  <c r="AC78" i="92"/>
  <c r="G75" i="92"/>
  <c r="C75" i="92"/>
  <c r="AQ66" i="92"/>
  <c r="O9" i="92" s="1"/>
  <c r="AO66" i="92"/>
  <c r="N9" i="92" s="1"/>
  <c r="AN66" i="92"/>
  <c r="AM66" i="92"/>
  <c r="AD66" i="92"/>
  <c r="O6" i="92" s="1"/>
  <c r="AB66" i="92"/>
  <c r="AA66" i="92"/>
  <c r="L6" i="92" s="1"/>
  <c r="Z66" i="92"/>
  <c r="AP65" i="92"/>
  <c r="AC65" i="92"/>
  <c r="AP64" i="92"/>
  <c r="AC64" i="92"/>
  <c r="AP63" i="92"/>
  <c r="AC63" i="92"/>
  <c r="AP62" i="92"/>
  <c r="AC62" i="92"/>
  <c r="AP61" i="92"/>
  <c r="AC61" i="92"/>
  <c r="AP60" i="92"/>
  <c r="AC60" i="92"/>
  <c r="AP59" i="92"/>
  <c r="AC59" i="92"/>
  <c r="AP58" i="92"/>
  <c r="AC58" i="92"/>
  <c r="AP57" i="92"/>
  <c r="AC57" i="92"/>
  <c r="AP56" i="92"/>
  <c r="AC56" i="92"/>
  <c r="AP55" i="92"/>
  <c r="AC55" i="92"/>
  <c r="AP54" i="92"/>
  <c r="AC54" i="92"/>
  <c r="AQ53" i="92"/>
  <c r="O7" i="92" s="1"/>
  <c r="AO53" i="92"/>
  <c r="N7" i="92" s="1"/>
  <c r="AN53" i="92"/>
  <c r="L7" i="92" s="1"/>
  <c r="AM53" i="92"/>
  <c r="AD53" i="92"/>
  <c r="O11" i="92" s="1"/>
  <c r="AB53" i="92"/>
  <c r="AA53" i="92"/>
  <c r="L11" i="92" s="1"/>
  <c r="Z53" i="92"/>
  <c r="AP52" i="92"/>
  <c r="AC52" i="92"/>
  <c r="AP51" i="92"/>
  <c r="AC51" i="92"/>
  <c r="AP50" i="92"/>
  <c r="AC50" i="92"/>
  <c r="AP49" i="92"/>
  <c r="AC49" i="92"/>
  <c r="AP48" i="92"/>
  <c r="AC48" i="92"/>
  <c r="AP47" i="92"/>
  <c r="AC47" i="92"/>
  <c r="G52" i="92"/>
  <c r="AP46" i="92"/>
  <c r="AC46" i="92"/>
  <c r="L51" i="92"/>
  <c r="O51" i="92" s="1"/>
  <c r="G51" i="92"/>
  <c r="AP45" i="92"/>
  <c r="AC45" i="92"/>
  <c r="AP44" i="92"/>
  <c r="AC44" i="92"/>
  <c r="AP43" i="92"/>
  <c r="AC43" i="92"/>
  <c r="AP42" i="92"/>
  <c r="AC42" i="92"/>
  <c r="AP41" i="92"/>
  <c r="AC41" i="92"/>
  <c r="AQ40" i="92"/>
  <c r="O8" i="92" s="1"/>
  <c r="AO40" i="92"/>
  <c r="N8" i="92" s="1"/>
  <c r="AN40" i="92"/>
  <c r="AM40" i="92"/>
  <c r="AD40" i="92"/>
  <c r="O10" i="92" s="1"/>
  <c r="AB40" i="92"/>
  <c r="N10" i="92" s="1"/>
  <c r="AA40" i="92"/>
  <c r="L10" i="92" s="1"/>
  <c r="Z40" i="92"/>
  <c r="AP39" i="92"/>
  <c r="AC39" i="92"/>
  <c r="AP38" i="92"/>
  <c r="AC38" i="92"/>
  <c r="AP37" i="92"/>
  <c r="AC37" i="92"/>
  <c r="AP36" i="92"/>
  <c r="AC36" i="92"/>
  <c r="AP35" i="92"/>
  <c r="AC35" i="92"/>
  <c r="AP34" i="92"/>
  <c r="AC34" i="92"/>
  <c r="AP33" i="92"/>
  <c r="AC33" i="92"/>
  <c r="AP32" i="92"/>
  <c r="AC32" i="92"/>
  <c r="AP31" i="92"/>
  <c r="AC31" i="92"/>
  <c r="AP30" i="92"/>
  <c r="AC30" i="92"/>
  <c r="AP29" i="92"/>
  <c r="AC29" i="92"/>
  <c r="AP28" i="92"/>
  <c r="AC28" i="92"/>
  <c r="AQ27" i="92"/>
  <c r="O4" i="92" s="1"/>
  <c r="AO27" i="92"/>
  <c r="N4" i="92" s="1"/>
  <c r="AN27" i="92"/>
  <c r="AM27" i="92"/>
  <c r="AD27" i="92"/>
  <c r="O5" i="92" s="1"/>
  <c r="AB27" i="92"/>
  <c r="N5" i="92" s="1"/>
  <c r="AA27" i="92"/>
  <c r="L5" i="92" s="1"/>
  <c r="Z27" i="92"/>
  <c r="AP26" i="92"/>
  <c r="AC26" i="92"/>
  <c r="AP25" i="92"/>
  <c r="AC25" i="92"/>
  <c r="AP24" i="92"/>
  <c r="AC24" i="92"/>
  <c r="AP23" i="92"/>
  <c r="AC23" i="92"/>
  <c r="AP22" i="92"/>
  <c r="AC22" i="92"/>
  <c r="AP21" i="92"/>
  <c r="AC21" i="92"/>
  <c r="AP20" i="92"/>
  <c r="AC20" i="92"/>
  <c r="AP19" i="92"/>
  <c r="AC19" i="92"/>
  <c r="AP18" i="92"/>
  <c r="AC18" i="92"/>
  <c r="AP17" i="92"/>
  <c r="AC17" i="92"/>
  <c r="AP16" i="92"/>
  <c r="AC16" i="92"/>
  <c r="AP15" i="92"/>
  <c r="AC15" i="92"/>
  <c r="B14" i="92"/>
  <c r="M12" i="92"/>
  <c r="I12" i="92"/>
  <c r="H12" i="92"/>
  <c r="G12" i="92"/>
  <c r="AK11" i="92"/>
  <c r="AK12" i="92" s="1"/>
  <c r="AJ11" i="92"/>
  <c r="AJ12" i="92" s="1"/>
  <c r="AI11" i="92"/>
  <c r="AI12" i="92" s="1"/>
  <c r="AF11" i="92"/>
  <c r="AF12" i="92" s="1"/>
  <c r="J11" i="92"/>
  <c r="K11" i="92" s="1"/>
  <c r="AC10" i="92"/>
  <c r="AL10" i="92" s="1"/>
  <c r="J10" i="92"/>
  <c r="K10" i="92" s="1"/>
  <c r="AC9" i="92"/>
  <c r="AL9" i="92" s="1"/>
  <c r="L9" i="92"/>
  <c r="J9" i="92"/>
  <c r="K9" i="92" s="1"/>
  <c r="AC8" i="92"/>
  <c r="AL8" i="92" s="1"/>
  <c r="L8" i="92"/>
  <c r="J8" i="92"/>
  <c r="K8" i="92" s="1"/>
  <c r="AC7" i="92"/>
  <c r="AL7" i="92" s="1"/>
  <c r="J7" i="92"/>
  <c r="K7" i="92" s="1"/>
  <c r="AC6" i="92"/>
  <c r="AL6" i="92" s="1"/>
  <c r="J5" i="92"/>
  <c r="K5" i="92" s="1"/>
  <c r="AC5" i="92"/>
  <c r="AL5" i="92" s="1"/>
  <c r="J6" i="92"/>
  <c r="K6" i="92" s="1"/>
  <c r="AC4" i="92"/>
  <c r="AL4" i="92" s="1"/>
  <c r="L4" i="92"/>
  <c r="J4" i="92"/>
  <c r="K4" i="92" s="1"/>
  <c r="AC3" i="92"/>
  <c r="AL3" i="92" s="1"/>
  <c r="M106" i="91"/>
  <c r="M105" i="91"/>
  <c r="M104" i="91"/>
  <c r="M103" i="91"/>
  <c r="M102" i="91"/>
  <c r="M101" i="91"/>
  <c r="M100" i="91"/>
  <c r="M99" i="91"/>
  <c r="M98" i="91"/>
  <c r="M97" i="91"/>
  <c r="M96" i="91"/>
  <c r="M95" i="91"/>
  <c r="M94" i="91"/>
  <c r="M93" i="91"/>
  <c r="M92" i="91"/>
  <c r="M91" i="91"/>
  <c r="M90" i="91"/>
  <c r="M89" i="91"/>
  <c r="M88" i="91"/>
  <c r="M87" i="91"/>
  <c r="M86" i="91"/>
  <c r="M85" i="91"/>
  <c r="M84" i="91"/>
  <c r="M83" i="91"/>
  <c r="M82" i="91"/>
  <c r="M81" i="91"/>
  <c r="M80" i="91"/>
  <c r="AC94" i="91"/>
  <c r="AC10" i="91"/>
  <c r="AG10" i="91" s="1"/>
  <c r="AC9" i="91"/>
  <c r="AG9" i="91" s="1"/>
  <c r="AC8" i="91"/>
  <c r="AG8" i="91" s="1"/>
  <c r="AC7" i="91"/>
  <c r="AG7" i="91" s="1"/>
  <c r="AC6" i="91"/>
  <c r="AG6" i="91" s="1"/>
  <c r="AC5" i="91"/>
  <c r="AG5" i="91" s="1"/>
  <c r="AC4" i="91"/>
  <c r="AG4" i="91" s="1"/>
  <c r="AC3" i="91"/>
  <c r="AG3" i="91" s="1"/>
  <c r="AG11" i="94" l="1"/>
  <c r="AC12" i="94"/>
  <c r="AL12" i="94" s="1"/>
  <c r="AM111" i="93"/>
  <c r="AL126" i="93"/>
  <c r="AC11" i="93"/>
  <c r="AG11" i="93" s="1"/>
  <c r="AP67" i="93"/>
  <c r="L12" i="93"/>
  <c r="AP111" i="93"/>
  <c r="AD12" i="93"/>
  <c r="AG120" i="92"/>
  <c r="AC53" i="92"/>
  <c r="AC66" i="92"/>
  <c r="AC40" i="92"/>
  <c r="AG125" i="92"/>
  <c r="AC27" i="92"/>
  <c r="N6" i="92"/>
  <c r="N12" i="92" s="1"/>
  <c r="AQ110" i="92"/>
  <c r="AQ67" i="92"/>
  <c r="AP96" i="92"/>
  <c r="AP53" i="92"/>
  <c r="AP27" i="92"/>
  <c r="AO110" i="92"/>
  <c r="N11" i="92"/>
  <c r="AP111" i="92"/>
  <c r="AP66" i="92"/>
  <c r="AN67" i="92"/>
  <c r="AO67" i="92"/>
  <c r="AP40" i="92"/>
  <c r="AP109" i="92"/>
  <c r="AC126" i="92"/>
  <c r="AC11" i="92" s="1"/>
  <c r="AL11" i="92" s="1"/>
  <c r="AG118" i="92"/>
  <c r="AL122" i="92"/>
  <c r="AL118" i="92"/>
  <c r="AL119" i="92"/>
  <c r="AM67" i="92"/>
  <c r="O12" i="92"/>
  <c r="L12" i="92"/>
  <c r="AL126" i="92"/>
  <c r="AL121" i="92"/>
  <c r="AG124" i="92"/>
  <c r="AG3" i="92"/>
  <c r="AG4" i="92"/>
  <c r="AG5" i="92"/>
  <c r="AG6" i="92"/>
  <c r="AG7" i="92"/>
  <c r="AG8" i="92"/>
  <c r="AG9" i="92"/>
  <c r="AG10" i="92"/>
  <c r="AG123" i="92"/>
  <c r="AN121" i="91"/>
  <c r="AM121" i="91"/>
  <c r="AK121" i="91"/>
  <c r="AJ121" i="91"/>
  <c r="AJ11" i="91" s="1"/>
  <c r="AJ12" i="91" s="1"/>
  <c r="AI121" i="91"/>
  <c r="AF121" i="91"/>
  <c r="AF11" i="91" s="1"/>
  <c r="AE121" i="91"/>
  <c r="AE11" i="91" s="1"/>
  <c r="AE12" i="91" s="1"/>
  <c r="AD121" i="91"/>
  <c r="AC120" i="91"/>
  <c r="AL120" i="91" s="1"/>
  <c r="AC119" i="91"/>
  <c r="AG119" i="91" s="1"/>
  <c r="AC118" i="91"/>
  <c r="AL118" i="91" s="1"/>
  <c r="AC117" i="91"/>
  <c r="AL117" i="91" s="1"/>
  <c r="AC116" i="91"/>
  <c r="AG116" i="91" s="1"/>
  <c r="AC115" i="91"/>
  <c r="AG115" i="91" s="1"/>
  <c r="AC114" i="91"/>
  <c r="AL114" i="91" s="1"/>
  <c r="AC113" i="91"/>
  <c r="AL113" i="91" s="1"/>
  <c r="AQ110" i="91"/>
  <c r="AO110" i="91"/>
  <c r="AN110" i="91"/>
  <c r="AM110" i="91"/>
  <c r="AQ108" i="91"/>
  <c r="AO108" i="91"/>
  <c r="AN108" i="91"/>
  <c r="AM108" i="91"/>
  <c r="AP107" i="91"/>
  <c r="AC107" i="91"/>
  <c r="AP106" i="91"/>
  <c r="AC106" i="91"/>
  <c r="AP105" i="91"/>
  <c r="AC105" i="91"/>
  <c r="AP104" i="91"/>
  <c r="AC104" i="91"/>
  <c r="AP103" i="91"/>
  <c r="AC103" i="91"/>
  <c r="AP102" i="91"/>
  <c r="AC102" i="91"/>
  <c r="AP101" i="91"/>
  <c r="AC101" i="91"/>
  <c r="AP100" i="91"/>
  <c r="AC100" i="91"/>
  <c r="AP99" i="91"/>
  <c r="AC99" i="91"/>
  <c r="AQ96" i="91"/>
  <c r="AO96" i="91"/>
  <c r="AN96" i="91"/>
  <c r="AM96" i="91"/>
  <c r="AP95" i="91"/>
  <c r="AP94" i="91"/>
  <c r="AC95" i="91"/>
  <c r="AP93" i="91"/>
  <c r="AC93" i="91"/>
  <c r="AP92" i="91"/>
  <c r="AC92" i="91"/>
  <c r="AP91" i="91"/>
  <c r="AC91" i="91"/>
  <c r="AP90" i="91"/>
  <c r="AC90" i="91"/>
  <c r="AP89" i="91"/>
  <c r="AC89" i="91"/>
  <c r="AP88" i="91"/>
  <c r="AC88" i="91"/>
  <c r="AP87" i="91"/>
  <c r="AC87" i="91"/>
  <c r="AP86" i="91"/>
  <c r="AC86" i="91"/>
  <c r="AP85" i="91"/>
  <c r="AC85" i="91"/>
  <c r="AP84" i="91"/>
  <c r="AC84" i="91"/>
  <c r="AP83" i="91"/>
  <c r="AC83" i="91"/>
  <c r="AP82" i="91"/>
  <c r="AC82" i="91"/>
  <c r="AP81" i="91"/>
  <c r="AC81" i="91"/>
  <c r="AP80" i="91"/>
  <c r="AC80" i="91"/>
  <c r="AP79" i="91"/>
  <c r="AC79" i="91"/>
  <c r="AP78" i="91"/>
  <c r="AC78" i="91"/>
  <c r="G75" i="91"/>
  <c r="C75" i="91"/>
  <c r="AQ66" i="91"/>
  <c r="AO66" i="91"/>
  <c r="AN66" i="91"/>
  <c r="L9" i="91" s="1"/>
  <c r="AM66" i="91"/>
  <c r="AD66" i="91"/>
  <c r="AB66" i="91"/>
  <c r="AA66" i="91"/>
  <c r="L5" i="91" s="1"/>
  <c r="Z66" i="91"/>
  <c r="AP65" i="91"/>
  <c r="AC65" i="91"/>
  <c r="AP64" i="91"/>
  <c r="AC64" i="91"/>
  <c r="AP63" i="91"/>
  <c r="AC63" i="91"/>
  <c r="AP62" i="91"/>
  <c r="AC62" i="91"/>
  <c r="AP61" i="91"/>
  <c r="AC61" i="91"/>
  <c r="AP60" i="91"/>
  <c r="AC60" i="91"/>
  <c r="AP59" i="91"/>
  <c r="AC59" i="91"/>
  <c r="AP58" i="91"/>
  <c r="AC58" i="91"/>
  <c r="AP57" i="91"/>
  <c r="AC57" i="91"/>
  <c r="AP56" i="91"/>
  <c r="AC56" i="91"/>
  <c r="AP55" i="91"/>
  <c r="AC55" i="91"/>
  <c r="AP54" i="91"/>
  <c r="AC54" i="91"/>
  <c r="AQ53" i="91"/>
  <c r="O7" i="91" s="1"/>
  <c r="AO53" i="91"/>
  <c r="N7" i="91" s="1"/>
  <c r="AN53" i="91"/>
  <c r="AM53" i="91"/>
  <c r="AD53" i="91"/>
  <c r="O11" i="91" s="1"/>
  <c r="AB53" i="91"/>
  <c r="N11" i="91" s="1"/>
  <c r="AA53" i="91"/>
  <c r="L11" i="91" s="1"/>
  <c r="Z53" i="91"/>
  <c r="G47" i="91"/>
  <c r="AP52" i="91"/>
  <c r="AC52" i="91"/>
  <c r="L46" i="91"/>
  <c r="O46" i="91" s="1"/>
  <c r="G46" i="91"/>
  <c r="AP51" i="91"/>
  <c r="AC51" i="91"/>
  <c r="AP50" i="91"/>
  <c r="AC50" i="91"/>
  <c r="AP49" i="91"/>
  <c r="AC49" i="91"/>
  <c r="AP48" i="91"/>
  <c r="AC48" i="91"/>
  <c r="AP47" i="91"/>
  <c r="AC47" i="91"/>
  <c r="AP46" i="91"/>
  <c r="AC46" i="91"/>
  <c r="AP45" i="91"/>
  <c r="AC45" i="91"/>
  <c r="AP44" i="91"/>
  <c r="AC44" i="91"/>
  <c r="AP43" i="91"/>
  <c r="AC43" i="91"/>
  <c r="AP42" i="91"/>
  <c r="AC42" i="91"/>
  <c r="AP41" i="91"/>
  <c r="AC41" i="91"/>
  <c r="AQ40" i="91"/>
  <c r="O8" i="91" s="1"/>
  <c r="AO40" i="91"/>
  <c r="N8" i="91" s="1"/>
  <c r="AN40" i="91"/>
  <c r="L8" i="91" s="1"/>
  <c r="AM40" i="91"/>
  <c r="AD40" i="91"/>
  <c r="O10" i="91" s="1"/>
  <c r="AB40" i="91"/>
  <c r="AA40" i="91"/>
  <c r="L10" i="91" s="1"/>
  <c r="Z40" i="91"/>
  <c r="AP39" i="91"/>
  <c r="AC39" i="91"/>
  <c r="AP38" i="91"/>
  <c r="AC38" i="91"/>
  <c r="AP37" i="91"/>
  <c r="AC37" i="91"/>
  <c r="AP36" i="91"/>
  <c r="AC36" i="91"/>
  <c r="AP35" i="91"/>
  <c r="AC35" i="91"/>
  <c r="AP34" i="91"/>
  <c r="AC34" i="91"/>
  <c r="AP33" i="91"/>
  <c r="AC33" i="91"/>
  <c r="AP32" i="91"/>
  <c r="AC32" i="91"/>
  <c r="AP31" i="91"/>
  <c r="AC31" i="91"/>
  <c r="AP30" i="91"/>
  <c r="AC30" i="91"/>
  <c r="AP29" i="91"/>
  <c r="AC29" i="91"/>
  <c r="AP28" i="91"/>
  <c r="AC28" i="91"/>
  <c r="AQ27" i="91"/>
  <c r="O4" i="91" s="1"/>
  <c r="AO27" i="91"/>
  <c r="AN27" i="91"/>
  <c r="L4" i="91" s="1"/>
  <c r="AM27" i="91"/>
  <c r="AD27" i="91"/>
  <c r="O6" i="91" s="1"/>
  <c r="AB27" i="91"/>
  <c r="AA27" i="91"/>
  <c r="Z27" i="91"/>
  <c r="AP26" i="91"/>
  <c r="AC26" i="91"/>
  <c r="AP25" i="91"/>
  <c r="AC25" i="91"/>
  <c r="AP24" i="91"/>
  <c r="AC24" i="91"/>
  <c r="AP23" i="91"/>
  <c r="AC23" i="91"/>
  <c r="AP22" i="91"/>
  <c r="AC22" i="91"/>
  <c r="AP21" i="91"/>
  <c r="AC21" i="91"/>
  <c r="AP20" i="91"/>
  <c r="AC20" i="91"/>
  <c r="AP19" i="91"/>
  <c r="AC19" i="91"/>
  <c r="AP18" i="91"/>
  <c r="AC18" i="91"/>
  <c r="AP17" i="91"/>
  <c r="AC17" i="91"/>
  <c r="AP16" i="91"/>
  <c r="AC16" i="91"/>
  <c r="AP15" i="91"/>
  <c r="AC15" i="91"/>
  <c r="B14" i="91"/>
  <c r="M12" i="91"/>
  <c r="I12" i="91"/>
  <c r="H12" i="91"/>
  <c r="G12" i="91"/>
  <c r="AK11" i="91"/>
  <c r="AK12" i="91" s="1"/>
  <c r="AI11" i="91"/>
  <c r="AI12" i="91" s="1"/>
  <c r="AD11" i="91"/>
  <c r="AD12" i="91" s="1"/>
  <c r="J11" i="91"/>
  <c r="K11" i="91" s="1"/>
  <c r="AL10" i="91"/>
  <c r="J10" i="91"/>
  <c r="K10" i="91" s="1"/>
  <c r="AL9" i="91"/>
  <c r="J8" i="91"/>
  <c r="K8" i="91" s="1"/>
  <c r="AL8" i="91"/>
  <c r="J9" i="91"/>
  <c r="K9" i="91" s="1"/>
  <c r="AL7" i="91"/>
  <c r="L7" i="91"/>
  <c r="J7" i="91"/>
  <c r="K7" i="91" s="1"/>
  <c r="AL6" i="91"/>
  <c r="J6" i="91"/>
  <c r="K6" i="91" s="1"/>
  <c r="AL5" i="91"/>
  <c r="O5" i="91"/>
  <c r="J5" i="91"/>
  <c r="K5" i="91" s="1"/>
  <c r="AL4" i="91"/>
  <c r="J4" i="91"/>
  <c r="K4" i="91" s="1"/>
  <c r="AL3" i="91"/>
  <c r="M107" i="90"/>
  <c r="M106" i="90"/>
  <c r="M105" i="90"/>
  <c r="M104" i="90"/>
  <c r="M103" i="90"/>
  <c r="M102" i="90"/>
  <c r="M101" i="90"/>
  <c r="M100" i="90"/>
  <c r="M99" i="90"/>
  <c r="M98" i="90"/>
  <c r="M97" i="90"/>
  <c r="M96" i="90"/>
  <c r="M95" i="90"/>
  <c r="M94" i="90"/>
  <c r="M93" i="90"/>
  <c r="M92" i="90"/>
  <c r="M91" i="90"/>
  <c r="M90" i="90"/>
  <c r="M89" i="90"/>
  <c r="M88" i="90"/>
  <c r="M87" i="90"/>
  <c r="M86" i="90"/>
  <c r="M85" i="90"/>
  <c r="M84" i="90"/>
  <c r="M83" i="90"/>
  <c r="M82" i="90"/>
  <c r="M81" i="90"/>
  <c r="M80" i="90"/>
  <c r="AP106" i="90"/>
  <c r="AC100" i="90"/>
  <c r="AP87" i="90"/>
  <c r="AN121" i="90"/>
  <c r="AM121" i="90"/>
  <c r="AK121" i="90"/>
  <c r="AJ121" i="90"/>
  <c r="AI121" i="90"/>
  <c r="AI11" i="90" s="1"/>
  <c r="AI12" i="90" s="1"/>
  <c r="AF121" i="90"/>
  <c r="AE121" i="90"/>
  <c r="AE11" i="90" s="1"/>
  <c r="AE12" i="90" s="1"/>
  <c r="AD121" i="90"/>
  <c r="AD11" i="90" s="1"/>
  <c r="AC120" i="90"/>
  <c r="AL120" i="90" s="1"/>
  <c r="AC119" i="90"/>
  <c r="AL119" i="90" s="1"/>
  <c r="AC118" i="90"/>
  <c r="AL118" i="90" s="1"/>
  <c r="AC117" i="90"/>
  <c r="AL117" i="90" s="1"/>
  <c r="AC116" i="90"/>
  <c r="AG116" i="90" s="1"/>
  <c r="AC115" i="90"/>
  <c r="AG115" i="90" s="1"/>
  <c r="AC114" i="90"/>
  <c r="AL114" i="90" s="1"/>
  <c r="AC113" i="90"/>
  <c r="AG113" i="90" s="1"/>
  <c r="AQ110" i="90"/>
  <c r="AO110" i="90"/>
  <c r="AN110" i="90"/>
  <c r="AM110" i="90"/>
  <c r="AQ108" i="90"/>
  <c r="AO108" i="90"/>
  <c r="AN108" i="90"/>
  <c r="AM108" i="90"/>
  <c r="AP107" i="90"/>
  <c r="AC107" i="90"/>
  <c r="AP105" i="90"/>
  <c r="AC106" i="90"/>
  <c r="AP104" i="90"/>
  <c r="AC105" i="90"/>
  <c r="AP103" i="90"/>
  <c r="AC104" i="90"/>
  <c r="AP102" i="90"/>
  <c r="AC103" i="90"/>
  <c r="AP101" i="90"/>
  <c r="AC102" i="90"/>
  <c r="AP100" i="90"/>
  <c r="AC101" i="90"/>
  <c r="AP99" i="90"/>
  <c r="AC99" i="90"/>
  <c r="AQ96" i="90"/>
  <c r="AO96" i="90"/>
  <c r="AN96" i="90"/>
  <c r="AM96" i="90"/>
  <c r="AP95" i="90"/>
  <c r="AC94" i="90"/>
  <c r="AP94" i="90"/>
  <c r="AC93" i="90"/>
  <c r="AP93" i="90"/>
  <c r="AC92" i="90"/>
  <c r="AP92" i="90"/>
  <c r="AC91" i="90"/>
  <c r="AP91" i="90"/>
  <c r="AC90" i="90"/>
  <c r="AP90" i="90"/>
  <c r="AC89" i="90"/>
  <c r="AP89" i="90"/>
  <c r="AC88" i="90"/>
  <c r="AP88" i="90"/>
  <c r="AC87" i="90"/>
  <c r="AP86" i="90"/>
  <c r="AC86" i="90"/>
  <c r="AP85" i="90"/>
  <c r="AC85" i="90"/>
  <c r="AP84" i="90"/>
  <c r="AC84" i="90"/>
  <c r="AP83" i="90"/>
  <c r="AC83" i="90"/>
  <c r="AP82" i="90"/>
  <c r="AC82" i="90"/>
  <c r="AP81" i="90"/>
  <c r="AC81" i="90"/>
  <c r="AP80" i="90"/>
  <c r="AC80" i="90"/>
  <c r="AP79" i="90"/>
  <c r="AC79" i="90"/>
  <c r="AP78" i="90"/>
  <c r="AC78" i="90"/>
  <c r="G75" i="90"/>
  <c r="C75" i="90"/>
  <c r="AQ66" i="90"/>
  <c r="AO66" i="90"/>
  <c r="N8" i="90" s="1"/>
  <c r="AN66" i="90"/>
  <c r="L8" i="90" s="1"/>
  <c r="AM66" i="90"/>
  <c r="AD66" i="90"/>
  <c r="O5" i="90" s="1"/>
  <c r="AB66" i="90"/>
  <c r="AA66" i="90"/>
  <c r="Z66" i="90"/>
  <c r="AP65" i="90"/>
  <c r="AC65" i="90"/>
  <c r="AP64" i="90"/>
  <c r="AC64" i="90"/>
  <c r="AP63" i="90"/>
  <c r="AC63" i="90"/>
  <c r="AP62" i="90"/>
  <c r="AC62" i="90"/>
  <c r="AP61" i="90"/>
  <c r="AC61" i="90"/>
  <c r="AP60" i="90"/>
  <c r="AC60" i="90"/>
  <c r="AP59" i="90"/>
  <c r="AC59" i="90"/>
  <c r="AP58" i="90"/>
  <c r="AC58" i="90"/>
  <c r="AP57" i="90"/>
  <c r="AC57" i="90"/>
  <c r="AP56" i="90"/>
  <c r="AC56" i="90"/>
  <c r="AP55" i="90"/>
  <c r="AC55" i="90"/>
  <c r="G53" i="90"/>
  <c r="AP54" i="90"/>
  <c r="AC54" i="90"/>
  <c r="L52" i="90"/>
  <c r="O52" i="90" s="1"/>
  <c r="G52" i="90"/>
  <c r="AQ53" i="90"/>
  <c r="O7" i="90" s="1"/>
  <c r="AO53" i="90"/>
  <c r="AN53" i="90"/>
  <c r="AM53" i="90"/>
  <c r="AD53" i="90"/>
  <c r="O11" i="90" s="1"/>
  <c r="AB53" i="90"/>
  <c r="N11" i="90" s="1"/>
  <c r="AA53" i="90"/>
  <c r="L11" i="90" s="1"/>
  <c r="Z53" i="90"/>
  <c r="AP52" i="90"/>
  <c r="AC52" i="90"/>
  <c r="AP51" i="90"/>
  <c r="AC51" i="90"/>
  <c r="AP50" i="90"/>
  <c r="AC50" i="90"/>
  <c r="AP49" i="90"/>
  <c r="AC49" i="90"/>
  <c r="AP48" i="90"/>
  <c r="AC48" i="90"/>
  <c r="AP47" i="90"/>
  <c r="AC47" i="90"/>
  <c r="AP46" i="90"/>
  <c r="AC46" i="90"/>
  <c r="AP45" i="90"/>
  <c r="AC45" i="90"/>
  <c r="AP44" i="90"/>
  <c r="AC44" i="90"/>
  <c r="AP43" i="90"/>
  <c r="AC43" i="90"/>
  <c r="AP42" i="90"/>
  <c r="AC42" i="90"/>
  <c r="AP41" i="90"/>
  <c r="AC41" i="90"/>
  <c r="AQ40" i="90"/>
  <c r="O9" i="90" s="1"/>
  <c r="AO40" i="90"/>
  <c r="N9" i="90" s="1"/>
  <c r="AN40" i="90"/>
  <c r="L9" i="90" s="1"/>
  <c r="AM40" i="90"/>
  <c r="AD40" i="90"/>
  <c r="AB40" i="90"/>
  <c r="AA40" i="90"/>
  <c r="L10" i="90" s="1"/>
  <c r="Z40" i="90"/>
  <c r="AP39" i="90"/>
  <c r="AC39" i="90"/>
  <c r="AP38" i="90"/>
  <c r="AC38" i="90"/>
  <c r="AP37" i="90"/>
  <c r="AC37" i="90"/>
  <c r="AP36" i="90"/>
  <c r="AC36" i="90"/>
  <c r="AP35" i="90"/>
  <c r="AC35" i="90"/>
  <c r="AP34" i="90"/>
  <c r="AC34" i="90"/>
  <c r="AP33" i="90"/>
  <c r="AC33" i="90"/>
  <c r="AP32" i="90"/>
  <c r="AC32" i="90"/>
  <c r="AP31" i="90"/>
  <c r="AC31" i="90"/>
  <c r="AP30" i="90"/>
  <c r="AC30" i="90"/>
  <c r="AP29" i="90"/>
  <c r="AC29" i="90"/>
  <c r="AP28" i="90"/>
  <c r="AC28" i="90"/>
  <c r="AQ27" i="90"/>
  <c r="O4" i="90" s="1"/>
  <c r="AO27" i="90"/>
  <c r="N4" i="90" s="1"/>
  <c r="AN27" i="90"/>
  <c r="L4" i="90" s="1"/>
  <c r="AM27" i="90"/>
  <c r="AD27" i="90"/>
  <c r="O6" i="90" s="1"/>
  <c r="AB27" i="90"/>
  <c r="N6" i="90" s="1"/>
  <c r="AA27" i="90"/>
  <c r="Z27" i="90"/>
  <c r="AP26" i="90"/>
  <c r="AC26" i="90"/>
  <c r="AP25" i="90"/>
  <c r="AC25" i="90"/>
  <c r="AP24" i="90"/>
  <c r="AC24" i="90"/>
  <c r="AP23" i="90"/>
  <c r="AC23" i="90"/>
  <c r="AP22" i="90"/>
  <c r="AC22" i="90"/>
  <c r="AP21" i="90"/>
  <c r="AC21" i="90"/>
  <c r="AP20" i="90"/>
  <c r="AC20" i="90"/>
  <c r="AP19" i="90"/>
  <c r="AC19" i="90"/>
  <c r="AP18" i="90"/>
  <c r="AC18" i="90"/>
  <c r="AP17" i="90"/>
  <c r="AC17" i="90"/>
  <c r="AP16" i="90"/>
  <c r="AC16" i="90"/>
  <c r="AP15" i="90"/>
  <c r="AC15" i="90"/>
  <c r="B14" i="90"/>
  <c r="M12" i="90"/>
  <c r="I12" i="90"/>
  <c r="H12" i="90"/>
  <c r="G12" i="90"/>
  <c r="AK11" i="90"/>
  <c r="AK12" i="90" s="1"/>
  <c r="AJ11" i="90"/>
  <c r="AJ12" i="90" s="1"/>
  <c r="AF11" i="90"/>
  <c r="AF12" i="90" s="1"/>
  <c r="J11" i="90"/>
  <c r="K11" i="90" s="1"/>
  <c r="AC10" i="90"/>
  <c r="AG10" i="90" s="1"/>
  <c r="O10" i="90"/>
  <c r="J10" i="90"/>
  <c r="K10" i="90" s="1"/>
  <c r="AC9" i="90"/>
  <c r="AL9" i="90" s="1"/>
  <c r="J9" i="90"/>
  <c r="K9" i="90" s="1"/>
  <c r="AC8" i="90"/>
  <c r="AG8" i="90" s="1"/>
  <c r="O8" i="90"/>
  <c r="J8" i="90"/>
  <c r="K8" i="90" s="1"/>
  <c r="AC7" i="90"/>
  <c r="AL7" i="90" s="1"/>
  <c r="L7" i="90"/>
  <c r="J7" i="90"/>
  <c r="K7" i="90" s="1"/>
  <c r="AC6" i="90"/>
  <c r="AL6" i="90" s="1"/>
  <c r="J6" i="90"/>
  <c r="K6" i="90" s="1"/>
  <c r="AC5" i="90"/>
  <c r="AG5" i="90" s="1"/>
  <c r="L5" i="90"/>
  <c r="J5" i="90"/>
  <c r="K5" i="90" s="1"/>
  <c r="AC3" i="90"/>
  <c r="AL3" i="90" s="1"/>
  <c r="J4" i="90"/>
  <c r="K4" i="90" s="1"/>
  <c r="AC4" i="90"/>
  <c r="AG4" i="90" s="1"/>
  <c r="AL11" i="93" l="1"/>
  <c r="AC12" i="93"/>
  <c r="AL12" i="93" s="1"/>
  <c r="AG11" i="92"/>
  <c r="AG126" i="92"/>
  <c r="AP110" i="92"/>
  <c r="AP67" i="92"/>
  <c r="AC12" i="92"/>
  <c r="AL12" i="92" s="1"/>
  <c r="AM110" i="92"/>
  <c r="AN109" i="91"/>
  <c r="AP66" i="91"/>
  <c r="AL119" i="91"/>
  <c r="AC40" i="91"/>
  <c r="AG118" i="91"/>
  <c r="N9" i="91"/>
  <c r="AN67" i="91"/>
  <c r="AC66" i="91"/>
  <c r="AL115" i="91"/>
  <c r="AG120" i="91"/>
  <c r="AL116" i="91"/>
  <c r="AP27" i="91"/>
  <c r="AP110" i="91"/>
  <c r="AP40" i="91"/>
  <c r="L6" i="91"/>
  <c r="L12" i="91" s="1"/>
  <c r="AP108" i="91"/>
  <c r="AO67" i="91"/>
  <c r="AP53" i="91"/>
  <c r="AQ67" i="91"/>
  <c r="AO109" i="91"/>
  <c r="AP96" i="91"/>
  <c r="AQ109" i="91"/>
  <c r="AM67" i="91"/>
  <c r="AG11" i="91"/>
  <c r="AG114" i="91"/>
  <c r="AF12" i="91"/>
  <c r="AC27" i="91"/>
  <c r="AC53" i="91"/>
  <c r="N4" i="91"/>
  <c r="N5" i="91"/>
  <c r="N6" i="91"/>
  <c r="N10" i="91"/>
  <c r="AG117" i="91"/>
  <c r="O9" i="91"/>
  <c r="O12" i="91" s="1"/>
  <c r="AC121" i="91"/>
  <c r="AC11" i="91" s="1"/>
  <c r="AL11" i="91" s="1"/>
  <c r="AG113" i="91"/>
  <c r="AG118" i="90"/>
  <c r="AL113" i="90"/>
  <c r="AC66" i="90"/>
  <c r="AP53" i="90"/>
  <c r="AG119" i="90"/>
  <c r="AG114" i="90"/>
  <c r="AC40" i="90"/>
  <c r="AQ67" i="90"/>
  <c r="AC27" i="90"/>
  <c r="L6" i="90"/>
  <c r="L12" i="90" s="1"/>
  <c r="AN109" i="90"/>
  <c r="AO109" i="90"/>
  <c r="AQ109" i="90"/>
  <c r="AM67" i="90"/>
  <c r="AP108" i="90"/>
  <c r="N7" i="90"/>
  <c r="AN67" i="90"/>
  <c r="AP110" i="90"/>
  <c r="AP66" i="90"/>
  <c r="O12" i="90"/>
  <c r="AP96" i="90"/>
  <c r="AP40" i="90"/>
  <c r="AL115" i="90"/>
  <c r="AC53" i="90"/>
  <c r="AL116" i="90"/>
  <c r="AG3" i="90"/>
  <c r="AG7" i="90"/>
  <c r="AG9" i="90"/>
  <c r="AD12" i="90"/>
  <c r="AP27" i="90"/>
  <c r="AG6" i="90"/>
  <c r="AL4" i="90"/>
  <c r="AL5" i="90"/>
  <c r="AL8" i="90"/>
  <c r="AL10" i="90"/>
  <c r="AG117" i="90"/>
  <c r="AG120" i="90"/>
  <c r="AO67" i="90"/>
  <c r="AC121" i="90"/>
  <c r="AC11" i="90" s="1"/>
  <c r="AC12" i="90" s="1"/>
  <c r="AL12" i="90" s="1"/>
  <c r="N5" i="90"/>
  <c r="N10" i="90"/>
  <c r="M106" i="89"/>
  <c r="M105" i="89"/>
  <c r="M104" i="89"/>
  <c r="M103" i="89"/>
  <c r="M102" i="89"/>
  <c r="M101" i="89"/>
  <c r="M100" i="89"/>
  <c r="M99" i="89"/>
  <c r="M98" i="89"/>
  <c r="M97" i="89"/>
  <c r="M96" i="89"/>
  <c r="M95" i="89"/>
  <c r="M94" i="89"/>
  <c r="M93" i="89"/>
  <c r="M92" i="89"/>
  <c r="M91" i="89"/>
  <c r="M90" i="89"/>
  <c r="M89" i="89"/>
  <c r="M88" i="89"/>
  <c r="M87" i="89"/>
  <c r="M86" i="89"/>
  <c r="M85" i="89"/>
  <c r="M84" i="89"/>
  <c r="M83" i="89"/>
  <c r="M82" i="89"/>
  <c r="M81" i="89"/>
  <c r="M80" i="89"/>
  <c r="AC104" i="89"/>
  <c r="AC103" i="89"/>
  <c r="AP109" i="91" l="1"/>
  <c r="AC12" i="91"/>
  <c r="AL12" i="91" s="1"/>
  <c r="AP67" i="91"/>
  <c r="AG121" i="91"/>
  <c r="AL121" i="91"/>
  <c r="N12" i="91"/>
  <c r="AM109" i="91"/>
  <c r="AM109" i="90"/>
  <c r="N12" i="90"/>
  <c r="AL11" i="90"/>
  <c r="AP67" i="90"/>
  <c r="AL121" i="90"/>
  <c r="AP109" i="90"/>
  <c r="AG11" i="90"/>
  <c r="AG121" i="90"/>
  <c r="AN121" i="89"/>
  <c r="AM121" i="89"/>
  <c r="AK121" i="89"/>
  <c r="AJ121" i="89"/>
  <c r="AI121" i="89"/>
  <c r="AI11" i="89" s="1"/>
  <c r="AI12" i="89" s="1"/>
  <c r="AF121" i="89"/>
  <c r="AE121" i="89"/>
  <c r="AE11" i="89" s="1"/>
  <c r="AE12" i="89" s="1"/>
  <c r="AD121" i="89"/>
  <c r="AC120" i="89"/>
  <c r="AL120" i="89" s="1"/>
  <c r="AC119" i="89"/>
  <c r="AG119" i="89" s="1"/>
  <c r="AC118" i="89"/>
  <c r="AL118" i="89" s="1"/>
  <c r="AC117" i="89"/>
  <c r="AL117" i="89" s="1"/>
  <c r="AC116" i="89"/>
  <c r="AG116" i="89" s="1"/>
  <c r="AC115" i="89"/>
  <c r="AG115" i="89" s="1"/>
  <c r="AC114" i="89"/>
  <c r="AL114" i="89" s="1"/>
  <c r="AC113" i="89"/>
  <c r="AL113" i="89" s="1"/>
  <c r="AQ108" i="89"/>
  <c r="AO108" i="89"/>
  <c r="AN108" i="89"/>
  <c r="AM108" i="89"/>
  <c r="AQ106" i="89"/>
  <c r="AO106" i="89"/>
  <c r="AN106" i="89"/>
  <c r="AM106" i="89"/>
  <c r="AP105" i="89"/>
  <c r="AP104" i="89"/>
  <c r="AP103" i="89"/>
  <c r="AC105" i="89"/>
  <c r="AP102" i="89"/>
  <c r="AC102" i="89"/>
  <c r="AP101" i="89"/>
  <c r="AC101" i="89"/>
  <c r="AP100" i="89"/>
  <c r="AC100" i="89"/>
  <c r="AP99" i="89"/>
  <c r="AC99" i="89"/>
  <c r="AP98" i="89"/>
  <c r="AC98" i="89"/>
  <c r="AQ95" i="89"/>
  <c r="AO95" i="89"/>
  <c r="AN95" i="89"/>
  <c r="AM95" i="89"/>
  <c r="AP94" i="89"/>
  <c r="AC94" i="89"/>
  <c r="AP93" i="89"/>
  <c r="AC93" i="89"/>
  <c r="AP92" i="89"/>
  <c r="AC92" i="89"/>
  <c r="AP91" i="89"/>
  <c r="AC91" i="89"/>
  <c r="AP90" i="89"/>
  <c r="AC90" i="89"/>
  <c r="AP89" i="89"/>
  <c r="AC89" i="89"/>
  <c r="AP88" i="89"/>
  <c r="AC88" i="89"/>
  <c r="AP87" i="89"/>
  <c r="AC87" i="89"/>
  <c r="AP86" i="89"/>
  <c r="AC86" i="89"/>
  <c r="AP85" i="89"/>
  <c r="AC85" i="89"/>
  <c r="AP84" i="89"/>
  <c r="AC84" i="89"/>
  <c r="AP83" i="89"/>
  <c r="AC83" i="89"/>
  <c r="AP82" i="89"/>
  <c r="AC82" i="89"/>
  <c r="AP81" i="89"/>
  <c r="AC81" i="89"/>
  <c r="AP80" i="89"/>
  <c r="AC80" i="89"/>
  <c r="AP79" i="89"/>
  <c r="AC79" i="89"/>
  <c r="AP78" i="89"/>
  <c r="AC78" i="89"/>
  <c r="G75" i="89"/>
  <c r="C75" i="89"/>
  <c r="AQ66" i="89"/>
  <c r="O8" i="89" s="1"/>
  <c r="AO66" i="89"/>
  <c r="N8" i="89" s="1"/>
  <c r="AN66" i="89"/>
  <c r="L8" i="89" s="1"/>
  <c r="AM66" i="89"/>
  <c r="AD66" i="89"/>
  <c r="AB66" i="89"/>
  <c r="N5" i="89" s="1"/>
  <c r="AA66" i="89"/>
  <c r="Z66" i="89"/>
  <c r="AP65" i="89"/>
  <c r="AC65" i="89"/>
  <c r="AP64" i="89"/>
  <c r="AC64" i="89"/>
  <c r="AP63" i="89"/>
  <c r="AC63" i="89"/>
  <c r="AP62" i="89"/>
  <c r="AC62" i="89"/>
  <c r="AP61" i="89"/>
  <c r="AC61" i="89"/>
  <c r="AP60" i="89"/>
  <c r="AC60" i="89"/>
  <c r="AP59" i="89"/>
  <c r="AC59" i="89"/>
  <c r="AP58" i="89"/>
  <c r="AC58" i="89"/>
  <c r="AP57" i="89"/>
  <c r="AC57" i="89"/>
  <c r="AP56" i="89"/>
  <c r="AC56" i="89"/>
  <c r="AP55" i="89"/>
  <c r="AC55" i="89"/>
  <c r="AP54" i="89"/>
  <c r="AC54" i="89"/>
  <c r="G55" i="89"/>
  <c r="AQ53" i="89"/>
  <c r="AO53" i="89"/>
  <c r="AN53" i="89"/>
  <c r="AM53" i="89"/>
  <c r="AD53" i="89"/>
  <c r="O11" i="89" s="1"/>
  <c r="AB53" i="89"/>
  <c r="N11" i="89" s="1"/>
  <c r="AA53" i="89"/>
  <c r="L11" i="89" s="1"/>
  <c r="Z53" i="89"/>
  <c r="L54" i="89"/>
  <c r="O54" i="89" s="1"/>
  <c r="G54" i="89"/>
  <c r="AP52" i="89"/>
  <c r="AC52" i="89"/>
  <c r="AP51" i="89"/>
  <c r="AC51" i="89"/>
  <c r="AP50" i="89"/>
  <c r="AC50" i="89"/>
  <c r="AP49" i="89"/>
  <c r="AC49" i="89"/>
  <c r="AP48" i="89"/>
  <c r="AC48" i="89"/>
  <c r="AP47" i="89"/>
  <c r="AC47" i="89"/>
  <c r="AP46" i="89"/>
  <c r="AC46" i="89"/>
  <c r="AP45" i="89"/>
  <c r="AC45" i="89"/>
  <c r="AP44" i="89"/>
  <c r="AC44" i="89"/>
  <c r="AP43" i="89"/>
  <c r="AC43" i="89"/>
  <c r="AP42" i="89"/>
  <c r="AC42" i="89"/>
  <c r="AP41" i="89"/>
  <c r="AC41" i="89"/>
  <c r="AQ40" i="89"/>
  <c r="O9" i="89" s="1"/>
  <c r="AO40" i="89"/>
  <c r="N9" i="89" s="1"/>
  <c r="AN40" i="89"/>
  <c r="L9" i="89" s="1"/>
  <c r="AM40" i="89"/>
  <c r="AD40" i="89"/>
  <c r="AB40" i="89"/>
  <c r="N10" i="89" s="1"/>
  <c r="AA40" i="89"/>
  <c r="L10" i="89" s="1"/>
  <c r="Z40" i="89"/>
  <c r="AP39" i="89"/>
  <c r="AC39" i="89"/>
  <c r="AP38" i="89"/>
  <c r="AC38" i="89"/>
  <c r="AP37" i="89"/>
  <c r="AC37" i="89"/>
  <c r="AP36" i="89"/>
  <c r="AC36" i="89"/>
  <c r="AP35" i="89"/>
  <c r="AC35" i="89"/>
  <c r="AP34" i="89"/>
  <c r="AC34" i="89"/>
  <c r="AP33" i="89"/>
  <c r="AC33" i="89"/>
  <c r="AP32" i="89"/>
  <c r="AC32" i="89"/>
  <c r="AP31" i="89"/>
  <c r="AC31" i="89"/>
  <c r="AP30" i="89"/>
  <c r="AC30" i="89"/>
  <c r="AP29" i="89"/>
  <c r="AC29" i="89"/>
  <c r="AP28" i="89"/>
  <c r="AC28" i="89"/>
  <c r="AQ27" i="89"/>
  <c r="O4" i="89" s="1"/>
  <c r="AO27" i="89"/>
  <c r="N4" i="89" s="1"/>
  <c r="AN27" i="89"/>
  <c r="L4" i="89" s="1"/>
  <c r="AM27" i="89"/>
  <c r="AD27" i="89"/>
  <c r="O6" i="89" s="1"/>
  <c r="AB27" i="89"/>
  <c r="N6" i="89" s="1"/>
  <c r="AA27" i="89"/>
  <c r="L6" i="89" s="1"/>
  <c r="Z27" i="89"/>
  <c r="AP26" i="89"/>
  <c r="AC26" i="89"/>
  <c r="AP25" i="89"/>
  <c r="AC25" i="89"/>
  <c r="AP24" i="89"/>
  <c r="AC24" i="89"/>
  <c r="AP23" i="89"/>
  <c r="AC23" i="89"/>
  <c r="AP22" i="89"/>
  <c r="AC22" i="89"/>
  <c r="AP21" i="89"/>
  <c r="AC21" i="89"/>
  <c r="AP20" i="89"/>
  <c r="AC20" i="89"/>
  <c r="AP19" i="89"/>
  <c r="AC19" i="89"/>
  <c r="AP18" i="89"/>
  <c r="AC18" i="89"/>
  <c r="AP17" i="89"/>
  <c r="AC17" i="89"/>
  <c r="AP16" i="89"/>
  <c r="AC16" i="89"/>
  <c r="AP15" i="89"/>
  <c r="AC15" i="89"/>
  <c r="B14" i="89"/>
  <c r="M12" i="89"/>
  <c r="I12" i="89"/>
  <c r="H12" i="89"/>
  <c r="G12" i="89"/>
  <c r="AK11" i="89"/>
  <c r="AK12" i="89" s="1"/>
  <c r="AJ11" i="89"/>
  <c r="AJ12" i="89" s="1"/>
  <c r="AF11" i="89"/>
  <c r="AF12" i="89" s="1"/>
  <c r="AD11" i="89"/>
  <c r="J11" i="89"/>
  <c r="K11" i="89" s="1"/>
  <c r="AC10" i="89"/>
  <c r="AL10" i="89" s="1"/>
  <c r="J9" i="89"/>
  <c r="K9" i="89" s="1"/>
  <c r="AC9" i="89"/>
  <c r="AL9" i="89" s="1"/>
  <c r="O10" i="89"/>
  <c r="J10" i="89"/>
  <c r="K10" i="89" s="1"/>
  <c r="AC8" i="89"/>
  <c r="AL8" i="89" s="1"/>
  <c r="J8" i="89"/>
  <c r="K8" i="89" s="1"/>
  <c r="AC7" i="89"/>
  <c r="AL7" i="89" s="1"/>
  <c r="O7" i="89"/>
  <c r="L7" i="89"/>
  <c r="J7" i="89"/>
  <c r="K7" i="89" s="1"/>
  <c r="AC6" i="89"/>
  <c r="AL6" i="89" s="1"/>
  <c r="J6" i="89"/>
  <c r="K6" i="89" s="1"/>
  <c r="AC5" i="89"/>
  <c r="AL5" i="89" s="1"/>
  <c r="O5" i="89"/>
  <c r="L5" i="89"/>
  <c r="J5" i="89"/>
  <c r="K5" i="89" s="1"/>
  <c r="AC3" i="89"/>
  <c r="AL3" i="89" s="1"/>
  <c r="J4" i="89"/>
  <c r="K4" i="89" s="1"/>
  <c r="AC4" i="89"/>
  <c r="AL4" i="89" s="1"/>
  <c r="M106" i="88"/>
  <c r="M105" i="88"/>
  <c r="M104" i="88"/>
  <c r="M103" i="88"/>
  <c r="M102" i="88"/>
  <c r="M101" i="88"/>
  <c r="M100" i="88"/>
  <c r="M99" i="88"/>
  <c r="M98" i="88"/>
  <c r="M97" i="88"/>
  <c r="M96" i="88"/>
  <c r="M95" i="88"/>
  <c r="M94" i="88"/>
  <c r="M93" i="88"/>
  <c r="M92" i="88"/>
  <c r="M91" i="88"/>
  <c r="M90" i="88"/>
  <c r="M89" i="88"/>
  <c r="M88" i="88"/>
  <c r="M87" i="88"/>
  <c r="M86" i="88"/>
  <c r="M85" i="88"/>
  <c r="M84" i="88"/>
  <c r="M83" i="88"/>
  <c r="M82" i="88"/>
  <c r="M81" i="88"/>
  <c r="M80" i="88"/>
  <c r="AP90" i="88"/>
  <c r="AP93" i="88"/>
  <c r="AP53" i="89" l="1"/>
  <c r="N7" i="89"/>
  <c r="N12" i="89" s="1"/>
  <c r="AQ107" i="89"/>
  <c r="AL115" i="89"/>
  <c r="AG118" i="89"/>
  <c r="AL119" i="89"/>
  <c r="AP106" i="89"/>
  <c r="AC66" i="89"/>
  <c r="AC27" i="89"/>
  <c r="O12" i="89"/>
  <c r="AQ67" i="89"/>
  <c r="AP40" i="89"/>
  <c r="AC40" i="89"/>
  <c r="AC53" i="89"/>
  <c r="AO107" i="89"/>
  <c r="AP108" i="89"/>
  <c r="AP95" i="89"/>
  <c r="AN107" i="89"/>
  <c r="AG120" i="89"/>
  <c r="AM67" i="89"/>
  <c r="L12" i="89"/>
  <c r="AN67" i="89"/>
  <c r="AL116" i="89"/>
  <c r="AO67" i="89"/>
  <c r="AG114" i="89"/>
  <c r="AG117" i="89"/>
  <c r="AG4" i="89"/>
  <c r="AG3" i="89"/>
  <c r="AG5" i="89"/>
  <c r="AG6" i="89"/>
  <c r="AG7" i="89"/>
  <c r="AG8" i="89"/>
  <c r="AG9" i="89"/>
  <c r="AG10" i="89"/>
  <c r="AD12" i="89"/>
  <c r="AP27" i="89"/>
  <c r="AC121" i="89"/>
  <c r="AC11" i="89" s="1"/>
  <c r="AL11" i="89" s="1"/>
  <c r="AP66" i="89"/>
  <c r="AG113" i="89"/>
  <c r="AN121" i="88"/>
  <c r="AM121" i="88"/>
  <c r="AK121" i="88"/>
  <c r="AJ121" i="88"/>
  <c r="AI121" i="88"/>
  <c r="AF121" i="88"/>
  <c r="AE121" i="88"/>
  <c r="AD121" i="88"/>
  <c r="AD11" i="88" s="1"/>
  <c r="AD12" i="88" s="1"/>
  <c r="AC120" i="88"/>
  <c r="AL120" i="88" s="1"/>
  <c r="AC119" i="88"/>
  <c r="AL119" i="88" s="1"/>
  <c r="AC118" i="88"/>
  <c r="AL118" i="88" s="1"/>
  <c r="AC117" i="88"/>
  <c r="AL117" i="88" s="1"/>
  <c r="AC116" i="88"/>
  <c r="AG116" i="88" s="1"/>
  <c r="AC115" i="88"/>
  <c r="AG115" i="88" s="1"/>
  <c r="AC114" i="88"/>
  <c r="AL114" i="88" s="1"/>
  <c r="AC113" i="88"/>
  <c r="AL113" i="88" s="1"/>
  <c r="AQ108" i="88"/>
  <c r="AO108" i="88"/>
  <c r="AN108" i="88"/>
  <c r="AM108" i="88"/>
  <c r="AQ106" i="88"/>
  <c r="AO106" i="88"/>
  <c r="AN106" i="88"/>
  <c r="AM106" i="88"/>
  <c r="AP105" i="88"/>
  <c r="AP104" i="88"/>
  <c r="AP103" i="88"/>
  <c r="AC103" i="88"/>
  <c r="AP102" i="88"/>
  <c r="AC102" i="88"/>
  <c r="AP101" i="88"/>
  <c r="AC101" i="88"/>
  <c r="AP100" i="88"/>
  <c r="AC100" i="88"/>
  <c r="AP99" i="88"/>
  <c r="AC99" i="88"/>
  <c r="AP98" i="88"/>
  <c r="AC98" i="88"/>
  <c r="AC94" i="88"/>
  <c r="AQ95" i="88"/>
  <c r="AO95" i="88"/>
  <c r="AO107" i="88" s="1"/>
  <c r="AN95" i="88"/>
  <c r="AM95" i="88"/>
  <c r="AC93" i="88"/>
  <c r="AP94" i="88"/>
  <c r="AC92" i="88"/>
  <c r="AP92" i="88"/>
  <c r="AC91" i="88"/>
  <c r="AP91" i="88"/>
  <c r="AC90" i="88"/>
  <c r="AP89" i="88"/>
  <c r="AC89" i="88"/>
  <c r="AP88" i="88"/>
  <c r="AC88" i="88"/>
  <c r="AP87" i="88"/>
  <c r="AC87" i="88"/>
  <c r="AP86" i="88"/>
  <c r="AC86" i="88"/>
  <c r="AP85" i="88"/>
  <c r="AC85" i="88"/>
  <c r="AP84" i="88"/>
  <c r="AC84" i="88"/>
  <c r="AP83" i="88"/>
  <c r="AC83" i="88"/>
  <c r="AP82" i="88"/>
  <c r="AC82" i="88"/>
  <c r="AP81" i="88"/>
  <c r="AC81" i="88"/>
  <c r="AP80" i="88"/>
  <c r="AC80" i="88"/>
  <c r="AP79" i="88"/>
  <c r="AC79" i="88"/>
  <c r="AP78" i="88"/>
  <c r="AC78" i="88"/>
  <c r="G75" i="88"/>
  <c r="C75" i="88"/>
  <c r="AQ66" i="88"/>
  <c r="AO66" i="88"/>
  <c r="N8" i="88" s="1"/>
  <c r="AN66" i="88"/>
  <c r="L8" i="88" s="1"/>
  <c r="AM66" i="88"/>
  <c r="AD66" i="88"/>
  <c r="O5" i="88" s="1"/>
  <c r="AB66" i="88"/>
  <c r="AA66" i="88"/>
  <c r="L5" i="88" s="1"/>
  <c r="Z66" i="88"/>
  <c r="AP65" i="88"/>
  <c r="AC65" i="88"/>
  <c r="AP64" i="88"/>
  <c r="AC64" i="88"/>
  <c r="AP63" i="88"/>
  <c r="AC63" i="88"/>
  <c r="AP62" i="88"/>
  <c r="AC62" i="88"/>
  <c r="AP61" i="88"/>
  <c r="AC61" i="88"/>
  <c r="AP60" i="88"/>
  <c r="AC60" i="88"/>
  <c r="AP59" i="88"/>
  <c r="AC59" i="88"/>
  <c r="AP58" i="88"/>
  <c r="AC58" i="88"/>
  <c r="AP57" i="88"/>
  <c r="AC57" i="88"/>
  <c r="AP56" i="88"/>
  <c r="AC56" i="88"/>
  <c r="AP55" i="88"/>
  <c r="AC55" i="88"/>
  <c r="AP54" i="88"/>
  <c r="AC54" i="88"/>
  <c r="AQ53" i="88"/>
  <c r="AO53" i="88"/>
  <c r="N7" i="88" s="1"/>
  <c r="AN53" i="88"/>
  <c r="L7" i="88" s="1"/>
  <c r="AM53" i="88"/>
  <c r="AD53" i="88"/>
  <c r="O11" i="88" s="1"/>
  <c r="AB53" i="88"/>
  <c r="AA53" i="88"/>
  <c r="L11" i="88" s="1"/>
  <c r="Z53" i="88"/>
  <c r="AP52" i="88"/>
  <c r="AC52" i="88"/>
  <c r="AP51" i="88"/>
  <c r="AC51" i="88"/>
  <c r="G54" i="88"/>
  <c r="AP50" i="88"/>
  <c r="AC50" i="88"/>
  <c r="L53" i="88"/>
  <c r="O53" i="88" s="1"/>
  <c r="G53" i="88"/>
  <c r="AP49" i="88"/>
  <c r="AC49" i="88"/>
  <c r="AP48" i="88"/>
  <c r="AC48" i="88"/>
  <c r="AP47" i="88"/>
  <c r="AC47" i="88"/>
  <c r="AP46" i="88"/>
  <c r="AC46" i="88"/>
  <c r="AP45" i="88"/>
  <c r="AC45" i="88"/>
  <c r="AP44" i="88"/>
  <c r="AC44" i="88"/>
  <c r="AP43" i="88"/>
  <c r="AC43" i="88"/>
  <c r="AP42" i="88"/>
  <c r="AC42" i="88"/>
  <c r="AP41" i="88"/>
  <c r="AC41" i="88"/>
  <c r="AQ40" i="88"/>
  <c r="O10" i="88" s="1"/>
  <c r="AO40" i="88"/>
  <c r="N10" i="88" s="1"/>
  <c r="AN40" i="88"/>
  <c r="AM40" i="88"/>
  <c r="AD40" i="88"/>
  <c r="O9" i="88" s="1"/>
  <c r="AB40" i="88"/>
  <c r="AA40" i="88"/>
  <c r="L9" i="88" s="1"/>
  <c r="Z40" i="88"/>
  <c r="AP39" i="88"/>
  <c r="AC39" i="88"/>
  <c r="AP38" i="88"/>
  <c r="AC38" i="88"/>
  <c r="AP37" i="88"/>
  <c r="AC37" i="88"/>
  <c r="AP36" i="88"/>
  <c r="AC36" i="88"/>
  <c r="AP35" i="88"/>
  <c r="AC35" i="88"/>
  <c r="AP34" i="88"/>
  <c r="AC34" i="88"/>
  <c r="AP33" i="88"/>
  <c r="AC33" i="88"/>
  <c r="AP32" i="88"/>
  <c r="AC32" i="88"/>
  <c r="AP31" i="88"/>
  <c r="AC31" i="88"/>
  <c r="AP30" i="88"/>
  <c r="AC30" i="88"/>
  <c r="AP29" i="88"/>
  <c r="AC29" i="88"/>
  <c r="AP28" i="88"/>
  <c r="AC28" i="88"/>
  <c r="AQ27" i="88"/>
  <c r="O4" i="88" s="1"/>
  <c r="AO27" i="88"/>
  <c r="N4" i="88" s="1"/>
  <c r="AN27" i="88"/>
  <c r="AM27" i="88"/>
  <c r="AD27" i="88"/>
  <c r="AB27" i="88"/>
  <c r="AA27" i="88"/>
  <c r="Z27" i="88"/>
  <c r="AP26" i="88"/>
  <c r="AC26" i="88"/>
  <c r="AP25" i="88"/>
  <c r="AC25" i="88"/>
  <c r="AP24" i="88"/>
  <c r="AC24" i="88"/>
  <c r="AP23" i="88"/>
  <c r="AC23" i="88"/>
  <c r="AP22" i="88"/>
  <c r="AC22" i="88"/>
  <c r="AP21" i="88"/>
  <c r="AC21" i="88"/>
  <c r="AP20" i="88"/>
  <c r="AC20" i="88"/>
  <c r="AP19" i="88"/>
  <c r="AC19" i="88"/>
  <c r="AP18" i="88"/>
  <c r="AC18" i="88"/>
  <c r="AP17" i="88"/>
  <c r="AC17" i="88"/>
  <c r="AP16" i="88"/>
  <c r="AC16" i="88"/>
  <c r="AP15" i="88"/>
  <c r="AC15" i="88"/>
  <c r="B14" i="88"/>
  <c r="M12" i="88"/>
  <c r="I12" i="88"/>
  <c r="H12" i="88"/>
  <c r="G12" i="88"/>
  <c r="AK11" i="88"/>
  <c r="AK12" i="88" s="1"/>
  <c r="AJ11" i="88"/>
  <c r="AJ12" i="88" s="1"/>
  <c r="AI11" i="88"/>
  <c r="AI12" i="88" s="1"/>
  <c r="AF11" i="88"/>
  <c r="AF12" i="88" s="1"/>
  <c r="AE11" i="88"/>
  <c r="AE12" i="88" s="1"/>
  <c r="J11" i="88"/>
  <c r="K11" i="88" s="1"/>
  <c r="AC10" i="88"/>
  <c r="AL10" i="88" s="1"/>
  <c r="J10" i="88"/>
  <c r="K10" i="88" s="1"/>
  <c r="AC9" i="88"/>
  <c r="AL9" i="88" s="1"/>
  <c r="J9" i="88"/>
  <c r="K9" i="88" s="1"/>
  <c r="AC8" i="88"/>
  <c r="AL8" i="88" s="1"/>
  <c r="O8" i="88"/>
  <c r="J8" i="88"/>
  <c r="K8" i="88" s="1"/>
  <c r="AC7" i="88"/>
  <c r="AL7" i="88" s="1"/>
  <c r="O7" i="88"/>
  <c r="J7" i="88"/>
  <c r="K7" i="88" s="1"/>
  <c r="AC6" i="88"/>
  <c r="AL6" i="88" s="1"/>
  <c r="L6" i="88"/>
  <c r="J6" i="88"/>
  <c r="K6" i="88" s="1"/>
  <c r="AC5" i="88"/>
  <c r="AL5" i="88" s="1"/>
  <c r="J5" i="88"/>
  <c r="K5" i="88" s="1"/>
  <c r="AC4" i="88"/>
  <c r="AL4" i="88" s="1"/>
  <c r="J4" i="88"/>
  <c r="K4" i="88" s="1"/>
  <c r="AC3" i="88"/>
  <c r="AL3" i="88" s="1"/>
  <c r="M107" i="87"/>
  <c r="M106" i="87"/>
  <c r="M105" i="87"/>
  <c r="M104" i="87"/>
  <c r="M103" i="87"/>
  <c r="M102" i="87"/>
  <c r="M101" i="87"/>
  <c r="M100" i="87"/>
  <c r="M99" i="87"/>
  <c r="M98" i="87"/>
  <c r="M97" i="87"/>
  <c r="M96" i="87"/>
  <c r="M95" i="87"/>
  <c r="M94" i="87"/>
  <c r="M93" i="87"/>
  <c r="M92" i="87"/>
  <c r="M91" i="87"/>
  <c r="M90" i="87"/>
  <c r="M89" i="87"/>
  <c r="M88" i="87"/>
  <c r="M87" i="87"/>
  <c r="M86" i="87"/>
  <c r="M85" i="87"/>
  <c r="M84" i="87"/>
  <c r="M83" i="87"/>
  <c r="M82" i="87"/>
  <c r="M81" i="87"/>
  <c r="M80" i="87"/>
  <c r="AP107" i="89" l="1"/>
  <c r="AP67" i="89"/>
  <c r="AM107" i="89"/>
  <c r="AC12" i="89"/>
  <c r="AL12" i="89" s="1"/>
  <c r="AL121" i="89"/>
  <c r="AG11" i="89"/>
  <c r="AG121" i="89"/>
  <c r="AG118" i="88"/>
  <c r="AG120" i="88"/>
  <c r="AG113" i="88"/>
  <c r="AP95" i="88"/>
  <c r="AG119" i="88"/>
  <c r="AL115" i="88"/>
  <c r="AP40" i="88"/>
  <c r="L10" i="88"/>
  <c r="AP53" i="88"/>
  <c r="AP27" i="88"/>
  <c r="L4" i="88"/>
  <c r="AP66" i="88"/>
  <c r="AP106" i="88"/>
  <c r="AC66" i="88"/>
  <c r="AC40" i="88"/>
  <c r="AQ67" i="88"/>
  <c r="AO67" i="88"/>
  <c r="AN67" i="88"/>
  <c r="AC53" i="88"/>
  <c r="AP108" i="88"/>
  <c r="AN107" i="88"/>
  <c r="AQ107" i="88"/>
  <c r="AM67" i="88"/>
  <c r="AP107" i="88"/>
  <c r="AL116" i="88"/>
  <c r="N5" i="88"/>
  <c r="N6" i="88"/>
  <c r="N9" i="88"/>
  <c r="N11" i="88"/>
  <c r="AG114" i="88"/>
  <c r="AC27" i="88"/>
  <c r="O6" i="88"/>
  <c r="O12" i="88" s="1"/>
  <c r="AG117" i="88"/>
  <c r="AG3" i="88"/>
  <c r="AG5" i="88"/>
  <c r="AG7" i="88"/>
  <c r="AG9" i="88"/>
  <c r="AG10" i="88"/>
  <c r="AG4" i="88"/>
  <c r="AG6" i="88"/>
  <c r="AG8" i="88"/>
  <c r="AC121" i="88"/>
  <c r="AM107" i="88" s="1"/>
  <c r="AP101" i="87"/>
  <c r="J11" i="87"/>
  <c r="K11" i="87" s="1"/>
  <c r="J8" i="87"/>
  <c r="K8" i="87" s="1"/>
  <c r="J10" i="87"/>
  <c r="K10" i="87" s="1"/>
  <c r="J9" i="87"/>
  <c r="K9" i="87" s="1"/>
  <c r="J7" i="87"/>
  <c r="K7" i="87" s="1"/>
  <c r="J6" i="87"/>
  <c r="K6" i="87" s="1"/>
  <c r="J5" i="87"/>
  <c r="K5" i="87" s="1"/>
  <c r="J4" i="87"/>
  <c r="K4" i="87" s="1"/>
  <c r="L12" i="88" l="1"/>
  <c r="N12" i="88"/>
  <c r="AP67" i="88"/>
  <c r="AG121" i="88"/>
  <c r="AL121" i="88"/>
  <c r="AC11" i="88"/>
  <c r="AN121" i="87"/>
  <c r="AM121" i="87"/>
  <c r="AK121" i="87"/>
  <c r="AJ121" i="87"/>
  <c r="AI121" i="87"/>
  <c r="AF121" i="87"/>
  <c r="AE121" i="87"/>
  <c r="AD121" i="87"/>
  <c r="AD11" i="87" s="1"/>
  <c r="AC120" i="87"/>
  <c r="AL120" i="87" s="1"/>
  <c r="AC119" i="87"/>
  <c r="AG119" i="87" s="1"/>
  <c r="AC118" i="87"/>
  <c r="AL118" i="87" s="1"/>
  <c r="AC117" i="87"/>
  <c r="AL117" i="87" s="1"/>
  <c r="AC116" i="87"/>
  <c r="AG116" i="87" s="1"/>
  <c r="AC115" i="87"/>
  <c r="AG115" i="87" s="1"/>
  <c r="AC114" i="87"/>
  <c r="AL114" i="87" s="1"/>
  <c r="AC113" i="87"/>
  <c r="AL113" i="87" s="1"/>
  <c r="AQ108" i="87"/>
  <c r="AO108" i="87"/>
  <c r="AN108" i="87"/>
  <c r="AM108" i="87"/>
  <c r="AQ106" i="87"/>
  <c r="AO106" i="87"/>
  <c r="AN106" i="87"/>
  <c r="AM106" i="87"/>
  <c r="AP105" i="87"/>
  <c r="AP104" i="87"/>
  <c r="AC103" i="87"/>
  <c r="AP103" i="87"/>
  <c r="AC102" i="87"/>
  <c r="AP102" i="87"/>
  <c r="AC101" i="87"/>
  <c r="AP100" i="87"/>
  <c r="AC100" i="87"/>
  <c r="AP99" i="87"/>
  <c r="AC99" i="87"/>
  <c r="AP98" i="87"/>
  <c r="AC98" i="87"/>
  <c r="AC94" i="87"/>
  <c r="AQ93" i="87"/>
  <c r="AO93" i="87"/>
  <c r="AN93" i="87"/>
  <c r="AM93" i="87"/>
  <c r="AC93" i="87"/>
  <c r="AP92" i="87"/>
  <c r="AC92" i="87"/>
  <c r="AP91" i="87"/>
  <c r="AC91" i="87"/>
  <c r="AP90" i="87"/>
  <c r="AC90" i="87"/>
  <c r="AP89" i="87"/>
  <c r="AC89" i="87"/>
  <c r="AP88" i="87"/>
  <c r="AC88" i="87"/>
  <c r="AP87" i="87"/>
  <c r="AC87" i="87"/>
  <c r="AP86" i="87"/>
  <c r="AC86" i="87"/>
  <c r="AP85" i="87"/>
  <c r="AC85" i="87"/>
  <c r="AP84" i="87"/>
  <c r="AC84" i="87"/>
  <c r="AP83" i="87"/>
  <c r="AC83" i="87"/>
  <c r="AP82" i="87"/>
  <c r="AC82" i="87"/>
  <c r="AP81" i="87"/>
  <c r="AC81" i="87"/>
  <c r="AP80" i="87"/>
  <c r="AC80" i="87"/>
  <c r="AP79" i="87"/>
  <c r="AC79" i="87"/>
  <c r="AP78" i="87"/>
  <c r="AC78" i="87"/>
  <c r="G75" i="87"/>
  <c r="C75" i="87"/>
  <c r="AQ66" i="87"/>
  <c r="O8" i="87" s="1"/>
  <c r="AO66" i="87"/>
  <c r="N8" i="87" s="1"/>
  <c r="AN66" i="87"/>
  <c r="L8" i="87" s="1"/>
  <c r="AM66" i="87"/>
  <c r="AD66" i="87"/>
  <c r="O5" i="87" s="1"/>
  <c r="AB66" i="87"/>
  <c r="N5" i="87" s="1"/>
  <c r="AA66" i="87"/>
  <c r="L5" i="87" s="1"/>
  <c r="Z66" i="87"/>
  <c r="AP65" i="87"/>
  <c r="AC65" i="87"/>
  <c r="AP64" i="87"/>
  <c r="AC64" i="87"/>
  <c r="AP63" i="87"/>
  <c r="AC63" i="87"/>
  <c r="AP62" i="87"/>
  <c r="AC62" i="87"/>
  <c r="AP61" i="87"/>
  <c r="AC61" i="87"/>
  <c r="AP60" i="87"/>
  <c r="AC60" i="87"/>
  <c r="AP59" i="87"/>
  <c r="AC59" i="87"/>
  <c r="AP58" i="87"/>
  <c r="AC58" i="87"/>
  <c r="AP57" i="87"/>
  <c r="AC57" i="87"/>
  <c r="AP56" i="87"/>
  <c r="AC56" i="87"/>
  <c r="G51" i="87"/>
  <c r="AP55" i="87"/>
  <c r="AC55" i="87"/>
  <c r="L50" i="87"/>
  <c r="O50" i="87" s="1"/>
  <c r="G50" i="87"/>
  <c r="AP54" i="87"/>
  <c r="AC54" i="87"/>
  <c r="AQ53" i="87"/>
  <c r="O7" i="87" s="1"/>
  <c r="AO53" i="87"/>
  <c r="N7" i="87" s="1"/>
  <c r="AN53" i="87"/>
  <c r="L7" i="87" s="1"/>
  <c r="AM53" i="87"/>
  <c r="AD53" i="87"/>
  <c r="O11" i="87" s="1"/>
  <c r="AB53" i="87"/>
  <c r="N11" i="87" s="1"/>
  <c r="AA53" i="87"/>
  <c r="L11" i="87" s="1"/>
  <c r="Z53" i="87"/>
  <c r="AP52" i="87"/>
  <c r="AC52" i="87"/>
  <c r="AP51" i="87"/>
  <c r="AC51" i="87"/>
  <c r="AP50" i="87"/>
  <c r="AC50" i="87"/>
  <c r="AP49" i="87"/>
  <c r="AC49" i="87"/>
  <c r="AP48" i="87"/>
  <c r="AC48" i="87"/>
  <c r="AP47" i="87"/>
  <c r="AC47" i="87"/>
  <c r="AP46" i="87"/>
  <c r="AC46" i="87"/>
  <c r="AP45" i="87"/>
  <c r="AC45" i="87"/>
  <c r="AP44" i="87"/>
  <c r="AC44" i="87"/>
  <c r="AP43" i="87"/>
  <c r="AC43" i="87"/>
  <c r="AP42" i="87"/>
  <c r="AC42" i="87"/>
  <c r="AP41" i="87"/>
  <c r="AC41" i="87"/>
  <c r="AQ40" i="87"/>
  <c r="O10" i="87" s="1"/>
  <c r="AO40" i="87"/>
  <c r="N10" i="87" s="1"/>
  <c r="AN40" i="87"/>
  <c r="L10" i="87" s="1"/>
  <c r="AM40" i="87"/>
  <c r="AD40" i="87"/>
  <c r="O9" i="87" s="1"/>
  <c r="AB40" i="87"/>
  <c r="N9" i="87" s="1"/>
  <c r="AA40" i="87"/>
  <c r="L9" i="87" s="1"/>
  <c r="Z40" i="87"/>
  <c r="AP39" i="87"/>
  <c r="AC39" i="87"/>
  <c r="AP38" i="87"/>
  <c r="AC38" i="87"/>
  <c r="AP37" i="87"/>
  <c r="AC37" i="87"/>
  <c r="AP36" i="87"/>
  <c r="AC36" i="87"/>
  <c r="AP35" i="87"/>
  <c r="AC35" i="87"/>
  <c r="AP34" i="87"/>
  <c r="AC34" i="87"/>
  <c r="AP33" i="87"/>
  <c r="AC33" i="87"/>
  <c r="AP32" i="87"/>
  <c r="AC32" i="87"/>
  <c r="AP31" i="87"/>
  <c r="AC31" i="87"/>
  <c r="AP30" i="87"/>
  <c r="AC30" i="87"/>
  <c r="AP29" i="87"/>
  <c r="AC29" i="87"/>
  <c r="AP28" i="87"/>
  <c r="AC28" i="87"/>
  <c r="AQ27" i="87"/>
  <c r="O4" i="87" s="1"/>
  <c r="AO27" i="87"/>
  <c r="N4" i="87" s="1"/>
  <c r="AN27" i="87"/>
  <c r="L4" i="87" s="1"/>
  <c r="AM27" i="87"/>
  <c r="AD27" i="87"/>
  <c r="O6" i="87" s="1"/>
  <c r="AB27" i="87"/>
  <c r="N6" i="87" s="1"/>
  <c r="AA27" i="87"/>
  <c r="Z27" i="87"/>
  <c r="AP26" i="87"/>
  <c r="AC26" i="87"/>
  <c r="AP25" i="87"/>
  <c r="AC25" i="87"/>
  <c r="AP24" i="87"/>
  <c r="AC24" i="87"/>
  <c r="AP23" i="87"/>
  <c r="AC23" i="87"/>
  <c r="AP22" i="87"/>
  <c r="AC22" i="87"/>
  <c r="AP21" i="87"/>
  <c r="AC21" i="87"/>
  <c r="AP20" i="87"/>
  <c r="AC20" i="87"/>
  <c r="AP19" i="87"/>
  <c r="AC19" i="87"/>
  <c r="AP18" i="87"/>
  <c r="AC18" i="87"/>
  <c r="AP17" i="87"/>
  <c r="AC17" i="87"/>
  <c r="AP16" i="87"/>
  <c r="AC16" i="87"/>
  <c r="AP15" i="87"/>
  <c r="AC15" i="87"/>
  <c r="B14" i="87"/>
  <c r="M12" i="87"/>
  <c r="I12" i="87"/>
  <c r="H12" i="87"/>
  <c r="G12" i="87"/>
  <c r="AK11" i="87"/>
  <c r="AK12" i="87" s="1"/>
  <c r="AJ11" i="87"/>
  <c r="AJ12" i="87" s="1"/>
  <c r="AI11" i="87"/>
  <c r="AI12" i="87" s="1"/>
  <c r="AF11" i="87"/>
  <c r="AF12" i="87" s="1"/>
  <c r="AE11" i="87"/>
  <c r="AE12" i="87" s="1"/>
  <c r="AC10" i="87"/>
  <c r="AG10" i="87" s="1"/>
  <c r="AC9" i="87"/>
  <c r="AG9" i="87" s="1"/>
  <c r="AC8" i="87"/>
  <c r="AL8" i="87" s="1"/>
  <c r="AC7" i="87"/>
  <c r="AG7" i="87" s="1"/>
  <c r="AC6" i="87"/>
  <c r="AG6" i="87" s="1"/>
  <c r="AC5" i="87"/>
  <c r="AL5" i="87" s="1"/>
  <c r="AC4" i="87"/>
  <c r="AL4" i="87" s="1"/>
  <c r="AC3" i="87"/>
  <c r="AG3" i="87" s="1"/>
  <c r="M109" i="86"/>
  <c r="M108" i="86"/>
  <c r="M107" i="86"/>
  <c r="M106" i="86"/>
  <c r="M105" i="86"/>
  <c r="M104" i="86"/>
  <c r="M103" i="86"/>
  <c r="M102" i="86"/>
  <c r="M101" i="86"/>
  <c r="M100" i="86"/>
  <c r="M99" i="86"/>
  <c r="M98" i="86"/>
  <c r="M97" i="86"/>
  <c r="M96" i="86"/>
  <c r="M95" i="86"/>
  <c r="M94" i="86"/>
  <c r="M93" i="86"/>
  <c r="M92" i="86"/>
  <c r="M91" i="86"/>
  <c r="M90" i="86"/>
  <c r="M89" i="86"/>
  <c r="M88" i="86"/>
  <c r="M87" i="86"/>
  <c r="M86" i="86"/>
  <c r="M85" i="86"/>
  <c r="M84" i="86"/>
  <c r="M83" i="86"/>
  <c r="M82" i="86"/>
  <c r="M81" i="86"/>
  <c r="M80" i="86"/>
  <c r="AL11" i="88" l="1"/>
  <c r="AC12" i="88"/>
  <c r="AL12" i="88" s="1"/>
  <c r="AG11" i="88"/>
  <c r="AL115" i="87"/>
  <c r="AG118" i="87"/>
  <c r="AG114" i="87"/>
  <c r="AL119" i="87"/>
  <c r="AC40" i="87"/>
  <c r="AQ107" i="87"/>
  <c r="AP53" i="87"/>
  <c r="AP66" i="87"/>
  <c r="AP108" i="87"/>
  <c r="AP40" i="87"/>
  <c r="AN107" i="87"/>
  <c r="AO107" i="87"/>
  <c r="AP93" i="87"/>
  <c r="N12" i="87"/>
  <c r="AC66" i="87"/>
  <c r="AO67" i="87"/>
  <c r="AN67" i="87"/>
  <c r="L6" i="87"/>
  <c r="L12" i="87" s="1"/>
  <c r="AC27" i="87"/>
  <c r="AQ67" i="87"/>
  <c r="AP106" i="87"/>
  <c r="AM67" i="87"/>
  <c r="O12" i="87"/>
  <c r="AL116" i="87"/>
  <c r="AC53" i="87"/>
  <c r="AG117" i="87"/>
  <c r="AG4" i="87"/>
  <c r="AD12" i="87"/>
  <c r="AP27" i="87"/>
  <c r="AG120" i="87"/>
  <c r="AG5" i="87"/>
  <c r="AG8" i="87"/>
  <c r="AL3" i="87"/>
  <c r="AL6" i="87"/>
  <c r="AL7" i="87"/>
  <c r="AL9" i="87"/>
  <c r="AL10" i="87"/>
  <c r="AC121" i="87"/>
  <c r="AG113" i="87"/>
  <c r="AN121" i="86"/>
  <c r="AM121" i="86"/>
  <c r="AK121" i="86"/>
  <c r="AJ121" i="86"/>
  <c r="AI121" i="86"/>
  <c r="AF121" i="86"/>
  <c r="AF11" i="86" s="1"/>
  <c r="AF12" i="86" s="1"/>
  <c r="AE121" i="86"/>
  <c r="AE11" i="86" s="1"/>
  <c r="AE12" i="86" s="1"/>
  <c r="AD121" i="86"/>
  <c r="AC120" i="86"/>
  <c r="AG120" i="86" s="1"/>
  <c r="AC119" i="86"/>
  <c r="AG119" i="86" s="1"/>
  <c r="AC118" i="86"/>
  <c r="AL118" i="86" s="1"/>
  <c r="AC117" i="86"/>
  <c r="AL117" i="86" s="1"/>
  <c r="AC116" i="86"/>
  <c r="AG116" i="86" s="1"/>
  <c r="AC115" i="86"/>
  <c r="AG115" i="86" s="1"/>
  <c r="AC114" i="86"/>
  <c r="AL114" i="86" s="1"/>
  <c r="AC113" i="86"/>
  <c r="AL113" i="86" s="1"/>
  <c r="AQ107" i="86"/>
  <c r="AO107" i="86"/>
  <c r="AN107" i="86"/>
  <c r="AM107" i="86"/>
  <c r="AQ105" i="86"/>
  <c r="AQ106" i="86" s="1"/>
  <c r="AO105" i="86"/>
  <c r="AN105" i="86"/>
  <c r="AM105" i="86"/>
  <c r="AP104" i="86"/>
  <c r="AP103" i="86"/>
  <c r="AC103" i="86"/>
  <c r="AP102" i="86"/>
  <c r="AC102" i="86"/>
  <c r="AP101" i="86"/>
  <c r="AC101" i="86"/>
  <c r="AP100" i="86"/>
  <c r="AC100" i="86"/>
  <c r="AP99" i="86"/>
  <c r="AC99" i="86"/>
  <c r="AP98" i="86"/>
  <c r="AC98" i="86"/>
  <c r="AC94" i="86"/>
  <c r="AQ93" i="86"/>
  <c r="AO93" i="86"/>
  <c r="AN93" i="86"/>
  <c r="AM93" i="86"/>
  <c r="AC93" i="86"/>
  <c r="AP92" i="86"/>
  <c r="AC92" i="86"/>
  <c r="AP91" i="86"/>
  <c r="AC91" i="86"/>
  <c r="AP90" i="86"/>
  <c r="AC90" i="86"/>
  <c r="AP89" i="86"/>
  <c r="AC89" i="86"/>
  <c r="AP88" i="86"/>
  <c r="AC88" i="86"/>
  <c r="AP87" i="86"/>
  <c r="AC87" i="86"/>
  <c r="AP86" i="86"/>
  <c r="AC86" i="86"/>
  <c r="AP85" i="86"/>
  <c r="AC85" i="86"/>
  <c r="AP84" i="86"/>
  <c r="AC84" i="86"/>
  <c r="AP83" i="86"/>
  <c r="AC83" i="86"/>
  <c r="AP82" i="86"/>
  <c r="AC82" i="86"/>
  <c r="AP81" i="86"/>
  <c r="AC81" i="86"/>
  <c r="AP80" i="86"/>
  <c r="AC80" i="86"/>
  <c r="AP79" i="86"/>
  <c r="AC79" i="86"/>
  <c r="AP78" i="86"/>
  <c r="AC78" i="86"/>
  <c r="G75" i="86"/>
  <c r="C75" i="86"/>
  <c r="AQ66" i="86"/>
  <c r="O10" i="86" s="1"/>
  <c r="AO66" i="86"/>
  <c r="N10" i="86" s="1"/>
  <c r="AN66" i="86"/>
  <c r="L10" i="86" s="1"/>
  <c r="AM66" i="86"/>
  <c r="AD66" i="86"/>
  <c r="O5" i="86" s="1"/>
  <c r="AB66" i="86"/>
  <c r="N5" i="86" s="1"/>
  <c r="AA66" i="86"/>
  <c r="L5" i="86" s="1"/>
  <c r="Z66" i="86"/>
  <c r="AP65" i="86"/>
  <c r="AC65" i="86"/>
  <c r="AP64" i="86"/>
  <c r="AC64" i="86"/>
  <c r="AP63" i="86"/>
  <c r="AC63" i="86"/>
  <c r="AP62" i="86"/>
  <c r="AC62" i="86"/>
  <c r="AP61" i="86"/>
  <c r="AC61" i="86"/>
  <c r="AP60" i="86"/>
  <c r="AC60" i="86"/>
  <c r="AP59" i="86"/>
  <c r="AC59" i="86"/>
  <c r="AP58" i="86"/>
  <c r="AC58" i="86"/>
  <c r="AP57" i="86"/>
  <c r="AC57" i="86"/>
  <c r="AP56" i="86"/>
  <c r="AC56" i="86"/>
  <c r="AP55" i="86"/>
  <c r="AC55" i="86"/>
  <c r="AP54" i="86"/>
  <c r="AC54" i="86"/>
  <c r="G56" i="86"/>
  <c r="AQ53" i="86"/>
  <c r="O7" i="86" s="1"/>
  <c r="AO53" i="86"/>
  <c r="N7" i="86" s="1"/>
  <c r="AN53" i="86"/>
  <c r="L7" i="86" s="1"/>
  <c r="AM53" i="86"/>
  <c r="AD53" i="86"/>
  <c r="O11" i="86" s="1"/>
  <c r="AB53" i="86"/>
  <c r="AA53" i="86"/>
  <c r="L11" i="86" s="1"/>
  <c r="Z53" i="86"/>
  <c r="L55" i="86"/>
  <c r="O55" i="86" s="1"/>
  <c r="G55" i="86"/>
  <c r="AP52" i="86"/>
  <c r="AC52" i="86"/>
  <c r="AP51" i="86"/>
  <c r="AC51" i="86"/>
  <c r="AP50" i="86"/>
  <c r="AC50" i="86"/>
  <c r="AP49" i="86"/>
  <c r="AC49" i="86"/>
  <c r="AP48" i="86"/>
  <c r="AC48" i="86"/>
  <c r="AP47" i="86"/>
  <c r="AC47" i="86"/>
  <c r="AP46" i="86"/>
  <c r="AC46" i="86"/>
  <c r="AP45" i="86"/>
  <c r="AC45" i="86"/>
  <c r="AP44" i="86"/>
  <c r="AC44" i="86"/>
  <c r="AP43" i="86"/>
  <c r="AC43" i="86"/>
  <c r="AP42" i="86"/>
  <c r="AC42" i="86"/>
  <c r="AP41" i="86"/>
  <c r="AC41" i="86"/>
  <c r="AQ40" i="86"/>
  <c r="O9" i="86" s="1"/>
  <c r="AO40" i="86"/>
  <c r="AN40" i="86"/>
  <c r="L9" i="86" s="1"/>
  <c r="AM40" i="86"/>
  <c r="AD40" i="86"/>
  <c r="O8" i="86" s="1"/>
  <c r="AB40" i="86"/>
  <c r="N8" i="86" s="1"/>
  <c r="AA40" i="86"/>
  <c r="L8" i="86" s="1"/>
  <c r="Z40" i="86"/>
  <c r="AP39" i="86"/>
  <c r="AC39" i="86"/>
  <c r="AP38" i="86"/>
  <c r="AC38" i="86"/>
  <c r="AP37" i="86"/>
  <c r="AC37" i="86"/>
  <c r="AP36" i="86"/>
  <c r="AC36" i="86"/>
  <c r="AP35" i="86"/>
  <c r="AC35" i="86"/>
  <c r="AP34" i="86"/>
  <c r="AC34" i="86"/>
  <c r="AP33" i="86"/>
  <c r="AC33" i="86"/>
  <c r="AP32" i="86"/>
  <c r="AC32" i="86"/>
  <c r="AP31" i="86"/>
  <c r="AC31" i="86"/>
  <c r="AP30" i="86"/>
  <c r="AC30" i="86"/>
  <c r="AP29" i="86"/>
  <c r="AC29" i="86"/>
  <c r="AP28" i="86"/>
  <c r="AC28" i="86"/>
  <c r="AQ27" i="86"/>
  <c r="O4" i="86" s="1"/>
  <c r="AO27" i="86"/>
  <c r="N4" i="86" s="1"/>
  <c r="AN27" i="86"/>
  <c r="AM27" i="86"/>
  <c r="AD27" i="86"/>
  <c r="O6" i="86" s="1"/>
  <c r="AB27" i="86"/>
  <c r="AA27" i="86"/>
  <c r="Z27" i="86"/>
  <c r="AP26" i="86"/>
  <c r="AC26" i="86"/>
  <c r="AP25" i="86"/>
  <c r="AC25" i="86"/>
  <c r="AP24" i="86"/>
  <c r="AC24" i="86"/>
  <c r="AP23" i="86"/>
  <c r="AC23" i="86"/>
  <c r="AP22" i="86"/>
  <c r="AC22" i="86"/>
  <c r="AP21" i="86"/>
  <c r="AC21" i="86"/>
  <c r="AP20" i="86"/>
  <c r="AC20" i="86"/>
  <c r="AP19" i="86"/>
  <c r="AC19" i="86"/>
  <c r="AP18" i="86"/>
  <c r="AC18" i="86"/>
  <c r="AP17" i="86"/>
  <c r="AC17" i="86"/>
  <c r="AP16" i="86"/>
  <c r="AC16" i="86"/>
  <c r="AP15" i="86"/>
  <c r="AC15" i="86"/>
  <c r="B14" i="86"/>
  <c r="M12" i="86"/>
  <c r="I12" i="86"/>
  <c r="H12" i="86"/>
  <c r="G12" i="86"/>
  <c r="AK11" i="86"/>
  <c r="AK12" i="86" s="1"/>
  <c r="AJ11" i="86"/>
  <c r="AJ12" i="86" s="1"/>
  <c r="AI11" i="86"/>
  <c r="AI12" i="86" s="1"/>
  <c r="AD11" i="86"/>
  <c r="AD12" i="86" s="1"/>
  <c r="J11" i="86"/>
  <c r="K11" i="86" s="1"/>
  <c r="AC10" i="86"/>
  <c r="AG10" i="86" s="1"/>
  <c r="J10" i="86"/>
  <c r="K10" i="86" s="1"/>
  <c r="AC9" i="86"/>
  <c r="AG9" i="86" s="1"/>
  <c r="J9" i="86"/>
  <c r="K9" i="86" s="1"/>
  <c r="AC8" i="86"/>
  <c r="AG8" i="86" s="1"/>
  <c r="J8" i="86"/>
  <c r="K8" i="86" s="1"/>
  <c r="AC7" i="86"/>
  <c r="AG7" i="86" s="1"/>
  <c r="J7" i="86"/>
  <c r="K7" i="86" s="1"/>
  <c r="AC6" i="86"/>
  <c r="AG6" i="86" s="1"/>
  <c r="J5" i="86"/>
  <c r="K5" i="86" s="1"/>
  <c r="AC5" i="86"/>
  <c r="AG5" i="86" s="1"/>
  <c r="J6" i="86"/>
  <c r="K6" i="86" s="1"/>
  <c r="AC4" i="86"/>
  <c r="AG4" i="86" s="1"/>
  <c r="L4" i="86"/>
  <c r="J4" i="86"/>
  <c r="K4" i="86" s="1"/>
  <c r="AC3" i="86"/>
  <c r="AG3" i="86" s="1"/>
  <c r="AL11" i="85"/>
  <c r="AG11" i="85"/>
  <c r="M110" i="85"/>
  <c r="M109" i="85"/>
  <c r="M108" i="85"/>
  <c r="M107" i="85"/>
  <c r="M106" i="85"/>
  <c r="M105" i="85"/>
  <c r="M104" i="85"/>
  <c r="M103" i="85"/>
  <c r="M102" i="85"/>
  <c r="M101" i="85"/>
  <c r="M100" i="85"/>
  <c r="M99" i="85"/>
  <c r="M98" i="85"/>
  <c r="M97" i="85"/>
  <c r="M96" i="85"/>
  <c r="M95" i="85"/>
  <c r="M94" i="85"/>
  <c r="M93" i="85"/>
  <c r="M92" i="85"/>
  <c r="M91" i="85"/>
  <c r="M90" i="85"/>
  <c r="M89" i="85"/>
  <c r="M88" i="85"/>
  <c r="M87" i="85"/>
  <c r="M86" i="85"/>
  <c r="M85" i="85"/>
  <c r="M84" i="85"/>
  <c r="M83" i="85"/>
  <c r="M82" i="85"/>
  <c r="M81" i="85"/>
  <c r="M80" i="85"/>
  <c r="AC114" i="85"/>
  <c r="AG114" i="85" s="1"/>
  <c r="AN121" i="85"/>
  <c r="AM121" i="85"/>
  <c r="AK121" i="85"/>
  <c r="AK11" i="85" s="1"/>
  <c r="AK12" i="85" s="1"/>
  <c r="AJ121" i="85"/>
  <c r="AJ11" i="85" s="1"/>
  <c r="AJ12" i="85" s="1"/>
  <c r="AI121" i="85"/>
  <c r="AI11" i="85" s="1"/>
  <c r="AI12" i="85" s="1"/>
  <c r="AF121" i="85"/>
  <c r="AF11" i="85" s="1"/>
  <c r="AF12" i="85" s="1"/>
  <c r="AE121" i="85"/>
  <c r="AE11" i="85" s="1"/>
  <c r="AE12" i="85" s="1"/>
  <c r="AD121" i="85"/>
  <c r="AD11" i="85" s="1"/>
  <c r="AD12" i="85" s="1"/>
  <c r="AC120" i="85"/>
  <c r="AL120" i="85" s="1"/>
  <c r="AC119" i="85"/>
  <c r="AL119" i="85" s="1"/>
  <c r="AC118" i="85"/>
  <c r="AL118" i="85" s="1"/>
  <c r="AC117" i="85"/>
  <c r="AL117" i="85" s="1"/>
  <c r="AC116" i="85"/>
  <c r="AC115" i="85"/>
  <c r="AG115" i="85" s="1"/>
  <c r="AC113" i="85"/>
  <c r="AL113" i="85" s="1"/>
  <c r="AQ107" i="85"/>
  <c r="AO107" i="85"/>
  <c r="AN107" i="85"/>
  <c r="AM107" i="85"/>
  <c r="AQ105" i="85"/>
  <c r="AO105" i="85"/>
  <c r="AN105" i="85"/>
  <c r="AM105" i="85"/>
  <c r="AP104" i="85"/>
  <c r="AP103" i="85"/>
  <c r="AC103" i="85"/>
  <c r="AP102" i="85"/>
  <c r="AC102" i="85"/>
  <c r="AP101" i="85"/>
  <c r="AC101" i="85"/>
  <c r="AP100" i="85"/>
  <c r="AC100" i="85"/>
  <c r="AP99" i="85"/>
  <c r="AC99" i="85"/>
  <c r="AP98" i="85"/>
  <c r="AC98" i="85"/>
  <c r="AC94" i="85"/>
  <c r="AQ93" i="85"/>
  <c r="AO93" i="85"/>
  <c r="AN93" i="85"/>
  <c r="AN106" i="85" s="1"/>
  <c r="AM93" i="85"/>
  <c r="AC93" i="85"/>
  <c r="AP92" i="85"/>
  <c r="AC92" i="85"/>
  <c r="AP91" i="85"/>
  <c r="AC91" i="85"/>
  <c r="AP90" i="85"/>
  <c r="AC90" i="85"/>
  <c r="AP89" i="85"/>
  <c r="AC89" i="85"/>
  <c r="AP88" i="85"/>
  <c r="AC88" i="85"/>
  <c r="AP87" i="85"/>
  <c r="AC87" i="85"/>
  <c r="AP86" i="85"/>
  <c r="AC86" i="85"/>
  <c r="AP85" i="85"/>
  <c r="AC85" i="85"/>
  <c r="AP84" i="85"/>
  <c r="AC84" i="85"/>
  <c r="AP83" i="85"/>
  <c r="AC83" i="85"/>
  <c r="AP82" i="85"/>
  <c r="AC82" i="85"/>
  <c r="AP81" i="85"/>
  <c r="AC81" i="85"/>
  <c r="AP80" i="85"/>
  <c r="AC80" i="85"/>
  <c r="AP79" i="85"/>
  <c r="AC79" i="85"/>
  <c r="AP78" i="85"/>
  <c r="AC78" i="85"/>
  <c r="G75" i="85"/>
  <c r="C75" i="85"/>
  <c r="AQ66" i="85"/>
  <c r="O10" i="85" s="1"/>
  <c r="AO66" i="85"/>
  <c r="N10" i="85" s="1"/>
  <c r="AN66" i="85"/>
  <c r="AM66" i="85"/>
  <c r="AD66" i="85"/>
  <c r="O6" i="85" s="1"/>
  <c r="AB66" i="85"/>
  <c r="N6" i="85" s="1"/>
  <c r="AA66" i="85"/>
  <c r="L6" i="85" s="1"/>
  <c r="Z66" i="85"/>
  <c r="AP65" i="85"/>
  <c r="AC65" i="85"/>
  <c r="AP64" i="85"/>
  <c r="AC64" i="85"/>
  <c r="AP63" i="85"/>
  <c r="AC63" i="85"/>
  <c r="AP62" i="85"/>
  <c r="AC62" i="85"/>
  <c r="AP61" i="85"/>
  <c r="AC61" i="85"/>
  <c r="AP60" i="85"/>
  <c r="AC60" i="85"/>
  <c r="AP59" i="85"/>
  <c r="AC59" i="85"/>
  <c r="AP58" i="85"/>
  <c r="AC58" i="85"/>
  <c r="AP57" i="85"/>
  <c r="AC57" i="85"/>
  <c r="AP56" i="85"/>
  <c r="AC56" i="85"/>
  <c r="AP55" i="85"/>
  <c r="AC55" i="85"/>
  <c r="AP54" i="85"/>
  <c r="AC54" i="85"/>
  <c r="AQ53" i="85"/>
  <c r="O7" i="85" s="1"/>
  <c r="AO53" i="85"/>
  <c r="N7" i="85" s="1"/>
  <c r="AN53" i="85"/>
  <c r="L7" i="85" s="1"/>
  <c r="AM53" i="85"/>
  <c r="AD53" i="85"/>
  <c r="O11" i="85" s="1"/>
  <c r="AB53" i="85"/>
  <c r="AA53" i="85"/>
  <c r="L11" i="85" s="1"/>
  <c r="Z53" i="85"/>
  <c r="AP52" i="85"/>
  <c r="AC52" i="85"/>
  <c r="AP51" i="85"/>
  <c r="AC51" i="85"/>
  <c r="AP50" i="85"/>
  <c r="AC50" i="85"/>
  <c r="AP49" i="85"/>
  <c r="AC49" i="85"/>
  <c r="G54" i="85"/>
  <c r="AP48" i="85"/>
  <c r="AC48" i="85"/>
  <c r="L53" i="85"/>
  <c r="O53" i="85" s="1"/>
  <c r="G53" i="85"/>
  <c r="AP47" i="85"/>
  <c r="AC47" i="85"/>
  <c r="AP46" i="85"/>
  <c r="AC46" i="85"/>
  <c r="AP45" i="85"/>
  <c r="AC45" i="85"/>
  <c r="AP44" i="85"/>
  <c r="AC44" i="85"/>
  <c r="AP43" i="85"/>
  <c r="AC43" i="85"/>
  <c r="AP42" i="85"/>
  <c r="AC42" i="85"/>
  <c r="AP41" i="85"/>
  <c r="AC41" i="85"/>
  <c r="AQ40" i="85"/>
  <c r="O9" i="85" s="1"/>
  <c r="AO40" i="85"/>
  <c r="N9" i="85" s="1"/>
  <c r="AN40" i="85"/>
  <c r="L9" i="85" s="1"/>
  <c r="AM40" i="85"/>
  <c r="AD40" i="85"/>
  <c r="AB40" i="85"/>
  <c r="N8" i="85" s="1"/>
  <c r="AA40" i="85"/>
  <c r="L8" i="85" s="1"/>
  <c r="Z40" i="85"/>
  <c r="AP39" i="85"/>
  <c r="AC39" i="85"/>
  <c r="AP38" i="85"/>
  <c r="AC38" i="85"/>
  <c r="AP37" i="85"/>
  <c r="AC37" i="85"/>
  <c r="AP36" i="85"/>
  <c r="AC36" i="85"/>
  <c r="AP35" i="85"/>
  <c r="AC35" i="85"/>
  <c r="AP34" i="85"/>
  <c r="AC34" i="85"/>
  <c r="AP33" i="85"/>
  <c r="AC33" i="85"/>
  <c r="AP32" i="85"/>
  <c r="AC32" i="85"/>
  <c r="AP31" i="85"/>
  <c r="AC31" i="85"/>
  <c r="AP30" i="85"/>
  <c r="AC30" i="85"/>
  <c r="AP29" i="85"/>
  <c r="AC29" i="85"/>
  <c r="AP28" i="85"/>
  <c r="AC28" i="85"/>
  <c r="AQ27" i="85"/>
  <c r="O4" i="85" s="1"/>
  <c r="AO27" i="85"/>
  <c r="N4" i="85" s="1"/>
  <c r="AN27" i="85"/>
  <c r="L4" i="85" s="1"/>
  <c r="AM27" i="85"/>
  <c r="AD27" i="85"/>
  <c r="AB27" i="85"/>
  <c r="N5" i="85" s="1"/>
  <c r="AA27" i="85"/>
  <c r="L5" i="85" s="1"/>
  <c r="Z27" i="85"/>
  <c r="AP26" i="85"/>
  <c r="AC26" i="85"/>
  <c r="AP25" i="85"/>
  <c r="AC25" i="85"/>
  <c r="AP24" i="85"/>
  <c r="AC24" i="85"/>
  <c r="AP23" i="85"/>
  <c r="AC23" i="85"/>
  <c r="AP22" i="85"/>
  <c r="AC22" i="85"/>
  <c r="AP21" i="85"/>
  <c r="AC21" i="85"/>
  <c r="AP20" i="85"/>
  <c r="AC20" i="85"/>
  <c r="AP19" i="85"/>
  <c r="AC19" i="85"/>
  <c r="AP18" i="85"/>
  <c r="AC18" i="85"/>
  <c r="AP17" i="85"/>
  <c r="AC17" i="85"/>
  <c r="AP16" i="85"/>
  <c r="AC16" i="85"/>
  <c r="AP15" i="85"/>
  <c r="AC15" i="85"/>
  <c r="B14" i="85"/>
  <c r="M12" i="85"/>
  <c r="I12" i="85"/>
  <c r="H12" i="85"/>
  <c r="G12" i="85"/>
  <c r="J11" i="85"/>
  <c r="K11" i="85" s="1"/>
  <c r="AC10" i="85"/>
  <c r="AL10" i="85" s="1"/>
  <c r="J9" i="85"/>
  <c r="K9" i="85" s="1"/>
  <c r="AC9" i="85"/>
  <c r="AL9" i="85" s="1"/>
  <c r="O8" i="85"/>
  <c r="J8" i="85"/>
  <c r="K8" i="85" s="1"/>
  <c r="AC8" i="85"/>
  <c r="AL8" i="85" s="1"/>
  <c r="J10" i="85"/>
  <c r="K10" i="85" s="1"/>
  <c r="AC7" i="85"/>
  <c r="AL7" i="85" s="1"/>
  <c r="J7" i="85"/>
  <c r="K7" i="85" s="1"/>
  <c r="AC6" i="85"/>
  <c r="AL6" i="85" s="1"/>
  <c r="O5" i="85"/>
  <c r="J5" i="85"/>
  <c r="K5" i="85" s="1"/>
  <c r="AC5" i="85"/>
  <c r="AL5" i="85" s="1"/>
  <c r="J6" i="85"/>
  <c r="K6" i="85" s="1"/>
  <c r="AC4" i="85"/>
  <c r="AL4" i="85" s="1"/>
  <c r="J4" i="85"/>
  <c r="K4" i="85" s="1"/>
  <c r="AC3" i="85"/>
  <c r="AL3" i="85" s="1"/>
  <c r="M111" i="84"/>
  <c r="M110" i="84"/>
  <c r="M109" i="84"/>
  <c r="M108" i="84"/>
  <c r="M107" i="84"/>
  <c r="M106" i="84"/>
  <c r="M105" i="84"/>
  <c r="M104" i="84"/>
  <c r="M103" i="84"/>
  <c r="M102" i="84"/>
  <c r="M101" i="84"/>
  <c r="M100" i="84"/>
  <c r="M99" i="84"/>
  <c r="M98" i="84"/>
  <c r="M97" i="84"/>
  <c r="M96" i="84"/>
  <c r="M95" i="84"/>
  <c r="M94" i="84"/>
  <c r="M93" i="84"/>
  <c r="M92" i="84"/>
  <c r="M91" i="84"/>
  <c r="M90" i="84"/>
  <c r="M89" i="84"/>
  <c r="M88" i="84"/>
  <c r="M87" i="84"/>
  <c r="M86" i="84"/>
  <c r="M85" i="84"/>
  <c r="M84" i="84"/>
  <c r="M83" i="84"/>
  <c r="M82" i="84"/>
  <c r="M81" i="84"/>
  <c r="M80" i="84"/>
  <c r="AC9" i="84"/>
  <c r="AL9" i="84" s="1"/>
  <c r="AC8" i="84"/>
  <c r="AL8" i="84" s="1"/>
  <c r="AC7" i="84"/>
  <c r="AL7" i="84" s="1"/>
  <c r="AC6" i="84"/>
  <c r="AL6" i="84" s="1"/>
  <c r="AC5" i="84"/>
  <c r="AL5" i="84" s="1"/>
  <c r="AC4" i="84"/>
  <c r="AG4" i="84" s="1"/>
  <c r="AC3" i="84"/>
  <c r="AL3" i="84" s="1"/>
  <c r="AC79" i="84"/>
  <c r="AP107" i="87" l="1"/>
  <c r="AP67" i="87"/>
  <c r="AG121" i="87"/>
  <c r="AC11" i="87"/>
  <c r="AL121" i="87"/>
  <c r="AM107" i="87"/>
  <c r="AL5" i="86"/>
  <c r="AG118" i="86"/>
  <c r="AG114" i="86"/>
  <c r="AL115" i="86"/>
  <c r="AL119" i="86"/>
  <c r="AL116" i="86"/>
  <c r="AL120" i="86"/>
  <c r="AP105" i="86"/>
  <c r="AC40" i="86"/>
  <c r="AP66" i="86"/>
  <c r="AP40" i="86"/>
  <c r="AC66" i="86"/>
  <c r="AC27" i="86"/>
  <c r="AP27" i="86"/>
  <c r="AP107" i="86"/>
  <c r="AC53" i="86"/>
  <c r="AO106" i="86"/>
  <c r="AP93" i="86"/>
  <c r="AN106" i="86"/>
  <c r="AN67" i="86"/>
  <c r="AP53" i="86"/>
  <c r="AQ67" i="86"/>
  <c r="AL10" i="86"/>
  <c r="AL9" i="86"/>
  <c r="AL8" i="86"/>
  <c r="AL7" i="86"/>
  <c r="AL6" i="86"/>
  <c r="AL4" i="86"/>
  <c r="AL3" i="86"/>
  <c r="AM67" i="86"/>
  <c r="O12" i="86"/>
  <c r="AO67" i="86"/>
  <c r="N6" i="86"/>
  <c r="N9" i="86"/>
  <c r="N11" i="86"/>
  <c r="AG117" i="86"/>
  <c r="AC121" i="86"/>
  <c r="AC11" i="86" s="1"/>
  <c r="AL11" i="86" s="1"/>
  <c r="L6" i="86"/>
  <c r="L12" i="86" s="1"/>
  <c r="AG113" i="86"/>
  <c r="AQ106" i="85"/>
  <c r="AG120" i="85"/>
  <c r="AL114" i="85"/>
  <c r="AG10" i="85"/>
  <c r="AC53" i="85"/>
  <c r="N11" i="85"/>
  <c r="N12" i="85" s="1"/>
  <c r="AP107" i="85"/>
  <c r="AP27" i="85"/>
  <c r="AP105" i="85"/>
  <c r="AP53" i="85"/>
  <c r="AP93" i="85"/>
  <c r="AO106" i="85"/>
  <c r="AP40" i="85"/>
  <c r="AP66" i="85"/>
  <c r="L10" i="85"/>
  <c r="L12" i="85" s="1"/>
  <c r="AO67" i="85"/>
  <c r="O12" i="85"/>
  <c r="AQ67" i="85"/>
  <c r="AG113" i="85"/>
  <c r="AG118" i="85"/>
  <c r="AL115" i="85"/>
  <c r="AC121" i="85"/>
  <c r="AC11" i="85" s="1"/>
  <c r="AC12" i="85" s="1"/>
  <c r="AL12" i="85" s="1"/>
  <c r="AM67" i="85"/>
  <c r="AC27" i="85"/>
  <c r="AG116" i="85"/>
  <c r="AG3" i="85"/>
  <c r="AG4" i="85"/>
  <c r="AG5" i="85"/>
  <c r="AG6" i="85"/>
  <c r="AG7" i="85"/>
  <c r="AG8" i="85"/>
  <c r="AG9" i="85"/>
  <c r="AL116" i="85"/>
  <c r="AG119" i="85"/>
  <c r="AC40" i="85"/>
  <c r="AC66" i="85"/>
  <c r="AN67" i="85"/>
  <c r="AG117" i="85"/>
  <c r="AG8" i="84"/>
  <c r="AG7" i="84"/>
  <c r="AL4" i="84"/>
  <c r="AG5" i="84"/>
  <c r="AG3" i="84"/>
  <c r="AG6" i="84"/>
  <c r="AG9" i="84"/>
  <c r="AN120" i="84"/>
  <c r="AM120" i="84"/>
  <c r="AK120" i="84"/>
  <c r="AK11" i="84" s="1"/>
  <c r="AK12" i="84" s="1"/>
  <c r="AJ120" i="84"/>
  <c r="AI120" i="84"/>
  <c r="AI11" i="84" s="1"/>
  <c r="AI12" i="84" s="1"/>
  <c r="AF120" i="84"/>
  <c r="AF11" i="84" s="1"/>
  <c r="AF12" i="84" s="1"/>
  <c r="AE120" i="84"/>
  <c r="AE11" i="84" s="1"/>
  <c r="AE12" i="84" s="1"/>
  <c r="AD120" i="84"/>
  <c r="AC119" i="84"/>
  <c r="AL119" i="84" s="1"/>
  <c r="AC118" i="84"/>
  <c r="AG118" i="84" s="1"/>
  <c r="AC117" i="84"/>
  <c r="AL117" i="84" s="1"/>
  <c r="AC116" i="84"/>
  <c r="AG116" i="84" s="1"/>
  <c r="AC115" i="84"/>
  <c r="AG115" i="84" s="1"/>
  <c r="AC114" i="84"/>
  <c r="AL114" i="84" s="1"/>
  <c r="AC113" i="84"/>
  <c r="AG113" i="84" s="1"/>
  <c r="AQ107" i="84"/>
  <c r="AO107" i="84"/>
  <c r="AN107" i="84"/>
  <c r="AM107" i="84"/>
  <c r="AQ105" i="84"/>
  <c r="AO105" i="84"/>
  <c r="AN105" i="84"/>
  <c r="AM105" i="84"/>
  <c r="AP104" i="84"/>
  <c r="AC103" i="84"/>
  <c r="AP103" i="84"/>
  <c r="AC102" i="84"/>
  <c r="AP102" i="84"/>
  <c r="AC101" i="84"/>
  <c r="AP101" i="84"/>
  <c r="AC100" i="84"/>
  <c r="AP100" i="84"/>
  <c r="AC99" i="84"/>
  <c r="AP99" i="84"/>
  <c r="AC98" i="84"/>
  <c r="AP98" i="84"/>
  <c r="AQ93" i="84"/>
  <c r="AO93" i="84"/>
  <c r="AN93" i="84"/>
  <c r="AM93" i="84"/>
  <c r="AC94" i="84"/>
  <c r="AP92" i="84"/>
  <c r="AC93" i="84"/>
  <c r="AP91" i="84"/>
  <c r="AC92" i="84"/>
  <c r="AP90" i="84"/>
  <c r="AC91" i="84"/>
  <c r="AP89" i="84"/>
  <c r="AC90" i="84"/>
  <c r="AP88" i="84"/>
  <c r="AC89" i="84"/>
  <c r="AP87" i="84"/>
  <c r="AC88" i="84"/>
  <c r="AP86" i="84"/>
  <c r="AC87" i="84"/>
  <c r="AP85" i="84"/>
  <c r="AC86" i="84"/>
  <c r="AP84" i="84"/>
  <c r="AC85" i="84"/>
  <c r="AP83" i="84"/>
  <c r="AC84" i="84"/>
  <c r="AP82" i="84"/>
  <c r="AC83" i="84"/>
  <c r="AP81" i="84"/>
  <c r="AC82" i="84"/>
  <c r="AP80" i="84"/>
  <c r="AC81" i="84"/>
  <c r="AP79" i="84"/>
  <c r="AC80" i="84"/>
  <c r="AP78" i="84"/>
  <c r="AC78" i="84"/>
  <c r="G75" i="84"/>
  <c r="C75" i="84"/>
  <c r="AQ66" i="84"/>
  <c r="O8" i="84" s="1"/>
  <c r="AO66" i="84"/>
  <c r="N8" i="84" s="1"/>
  <c r="AN66" i="84"/>
  <c r="AM66" i="84"/>
  <c r="AD66" i="84"/>
  <c r="O5" i="84" s="1"/>
  <c r="AB66" i="84"/>
  <c r="N5" i="84" s="1"/>
  <c r="AA66" i="84"/>
  <c r="L5" i="84" s="1"/>
  <c r="Z66" i="84"/>
  <c r="AP65" i="84"/>
  <c r="AC65" i="84"/>
  <c r="AP64" i="84"/>
  <c r="AC64" i="84"/>
  <c r="AP63" i="84"/>
  <c r="AC63" i="84"/>
  <c r="AP62" i="84"/>
  <c r="AC62" i="84"/>
  <c r="AP61" i="84"/>
  <c r="AC61" i="84"/>
  <c r="AP60" i="84"/>
  <c r="AC60" i="84"/>
  <c r="AP59" i="84"/>
  <c r="AC59" i="84"/>
  <c r="AP58" i="84"/>
  <c r="AC58" i="84"/>
  <c r="AP57" i="84"/>
  <c r="AC57" i="84"/>
  <c r="AP56" i="84"/>
  <c r="AC56" i="84"/>
  <c r="AP55" i="84"/>
  <c r="AC55" i="84"/>
  <c r="AP54" i="84"/>
  <c r="AC54" i="84"/>
  <c r="AQ53" i="84"/>
  <c r="O7" i="84" s="1"/>
  <c r="AO53" i="84"/>
  <c r="N7" i="84" s="1"/>
  <c r="AN53" i="84"/>
  <c r="L7" i="84" s="1"/>
  <c r="AM53" i="84"/>
  <c r="AD53" i="84"/>
  <c r="O11" i="84" s="1"/>
  <c r="AB53" i="84"/>
  <c r="AA53" i="84"/>
  <c r="L11" i="84" s="1"/>
  <c r="Z53" i="84"/>
  <c r="AP52" i="84"/>
  <c r="AC52" i="84"/>
  <c r="AP51" i="84"/>
  <c r="AC51" i="84"/>
  <c r="AP50" i="84"/>
  <c r="AC50" i="84"/>
  <c r="G49" i="84"/>
  <c r="AP49" i="84"/>
  <c r="AC49" i="84"/>
  <c r="L48" i="84"/>
  <c r="O48" i="84" s="1"/>
  <c r="G48" i="84"/>
  <c r="AP48" i="84"/>
  <c r="AC48" i="84"/>
  <c r="AP47" i="84"/>
  <c r="AC47" i="84"/>
  <c r="AP46" i="84"/>
  <c r="AC46" i="84"/>
  <c r="AP45" i="84"/>
  <c r="AC45" i="84"/>
  <c r="AP44" i="84"/>
  <c r="AC44" i="84"/>
  <c r="AP43" i="84"/>
  <c r="AC43" i="84"/>
  <c r="AP42" i="84"/>
  <c r="AC42" i="84"/>
  <c r="AP41" i="84"/>
  <c r="AC41" i="84"/>
  <c r="AQ40" i="84"/>
  <c r="O10" i="84" s="1"/>
  <c r="AO40" i="84"/>
  <c r="N10" i="84" s="1"/>
  <c r="AN40" i="84"/>
  <c r="AM40" i="84"/>
  <c r="AD40" i="84"/>
  <c r="O9" i="84" s="1"/>
  <c r="AB40" i="84"/>
  <c r="N9" i="84" s="1"/>
  <c r="AA40" i="84"/>
  <c r="L9" i="84" s="1"/>
  <c r="Z40" i="84"/>
  <c r="AP39" i="84"/>
  <c r="AC39" i="84"/>
  <c r="AP38" i="84"/>
  <c r="AC38" i="84"/>
  <c r="AP37" i="84"/>
  <c r="AC37" i="84"/>
  <c r="AP36" i="84"/>
  <c r="AC36" i="84"/>
  <c r="AP35" i="84"/>
  <c r="AC35" i="84"/>
  <c r="AP34" i="84"/>
  <c r="AC34" i="84"/>
  <c r="AP33" i="84"/>
  <c r="AC33" i="84"/>
  <c r="AP32" i="84"/>
  <c r="AC32" i="84"/>
  <c r="AP31" i="84"/>
  <c r="AC31" i="84"/>
  <c r="AP30" i="84"/>
  <c r="AC30" i="84"/>
  <c r="AP29" i="84"/>
  <c r="AC29" i="84"/>
  <c r="AP28" i="84"/>
  <c r="AC28" i="84"/>
  <c r="AQ27" i="84"/>
  <c r="O4" i="84" s="1"/>
  <c r="AO27" i="84"/>
  <c r="AN27" i="84"/>
  <c r="L4" i="84" s="1"/>
  <c r="AM27" i="84"/>
  <c r="AD27" i="84"/>
  <c r="O6" i="84" s="1"/>
  <c r="AB27" i="84"/>
  <c r="N6" i="84" s="1"/>
  <c r="AA27" i="84"/>
  <c r="Z27" i="84"/>
  <c r="AP26" i="84"/>
  <c r="AC26" i="84"/>
  <c r="AP25" i="84"/>
  <c r="AC25" i="84"/>
  <c r="AP24" i="84"/>
  <c r="AC24" i="84"/>
  <c r="AP23" i="84"/>
  <c r="AC23" i="84"/>
  <c r="AP22" i="84"/>
  <c r="AC22" i="84"/>
  <c r="AP21" i="84"/>
  <c r="AC21" i="84"/>
  <c r="AP20" i="84"/>
  <c r="AC20" i="84"/>
  <c r="AP19" i="84"/>
  <c r="AC19" i="84"/>
  <c r="AP18" i="84"/>
  <c r="AC18" i="84"/>
  <c r="AP17" i="84"/>
  <c r="AC17" i="84"/>
  <c r="AP16" i="84"/>
  <c r="AC16" i="84"/>
  <c r="AP15" i="84"/>
  <c r="AC15" i="84"/>
  <c r="B14" i="84"/>
  <c r="M12" i="84"/>
  <c r="I12" i="84"/>
  <c r="H12" i="84"/>
  <c r="G12" i="84"/>
  <c r="AJ11" i="84"/>
  <c r="AJ12" i="84" s="1"/>
  <c r="AD11" i="84"/>
  <c r="AD12" i="84" s="1"/>
  <c r="J11" i="84"/>
  <c r="K11" i="84" s="1"/>
  <c r="AC10" i="84"/>
  <c r="L10" i="84"/>
  <c r="J10" i="84"/>
  <c r="K10" i="84" s="1"/>
  <c r="J9" i="84"/>
  <c r="K9" i="84" s="1"/>
  <c r="J8" i="84"/>
  <c r="K8" i="84" s="1"/>
  <c r="J7" i="84"/>
  <c r="K7" i="84" s="1"/>
  <c r="J6" i="84"/>
  <c r="K6" i="84" s="1"/>
  <c r="J5" i="84"/>
  <c r="K5" i="84" s="1"/>
  <c r="J4" i="84"/>
  <c r="K4" i="84" s="1"/>
  <c r="M115" i="83"/>
  <c r="M114" i="83"/>
  <c r="M113" i="83"/>
  <c r="M112" i="83"/>
  <c r="M111" i="83"/>
  <c r="M110" i="83"/>
  <c r="M109" i="83"/>
  <c r="M108" i="83"/>
  <c r="M107" i="83"/>
  <c r="M106" i="83"/>
  <c r="M105" i="83"/>
  <c r="M104" i="83"/>
  <c r="M103" i="83"/>
  <c r="M102" i="83"/>
  <c r="M101" i="83"/>
  <c r="M100" i="83"/>
  <c r="M99" i="83"/>
  <c r="M98" i="83"/>
  <c r="M97" i="83"/>
  <c r="M96" i="83"/>
  <c r="M95" i="83"/>
  <c r="M94" i="83"/>
  <c r="M93" i="83"/>
  <c r="M92" i="83"/>
  <c r="M91" i="83"/>
  <c r="M90" i="83"/>
  <c r="M89" i="83"/>
  <c r="M88" i="83"/>
  <c r="M87" i="83"/>
  <c r="M86" i="83"/>
  <c r="M85" i="83"/>
  <c r="M84" i="83"/>
  <c r="M83" i="83"/>
  <c r="M82" i="83"/>
  <c r="M81" i="83"/>
  <c r="M80" i="83"/>
  <c r="AC118" i="83"/>
  <c r="AL118" i="83" s="1"/>
  <c r="AN120" i="83"/>
  <c r="AM120" i="83"/>
  <c r="AK120" i="83"/>
  <c r="AJ120" i="83"/>
  <c r="AJ11" i="83" s="1"/>
  <c r="AJ12" i="83" s="1"/>
  <c r="AI120" i="83"/>
  <c r="AF120" i="83"/>
  <c r="AF11" i="83" s="1"/>
  <c r="AF12" i="83" s="1"/>
  <c r="AE120" i="83"/>
  <c r="AE11" i="83" s="1"/>
  <c r="AE12" i="83" s="1"/>
  <c r="AD120" i="83"/>
  <c r="AC119" i="83"/>
  <c r="AL119" i="83" s="1"/>
  <c r="AC117" i="83"/>
  <c r="AL117" i="83" s="1"/>
  <c r="AC116" i="83"/>
  <c r="AG116" i="83" s="1"/>
  <c r="AC115" i="83"/>
  <c r="AG115" i="83" s="1"/>
  <c r="AC114" i="83"/>
  <c r="AL114" i="83" s="1"/>
  <c r="AC113" i="83"/>
  <c r="AG113" i="83" s="1"/>
  <c r="AQ105" i="83"/>
  <c r="AO105" i="83"/>
  <c r="AN105" i="83"/>
  <c r="AM105" i="83"/>
  <c r="AQ103" i="83"/>
  <c r="AO103" i="83"/>
  <c r="AN103" i="83"/>
  <c r="AM103" i="83"/>
  <c r="AP102" i="83"/>
  <c r="AC102" i="83"/>
  <c r="AP101" i="83"/>
  <c r="AC101" i="83"/>
  <c r="AP100" i="83"/>
  <c r="AC100" i="83"/>
  <c r="AP99" i="83"/>
  <c r="AC99" i="83"/>
  <c r="AP98" i="83"/>
  <c r="AC98" i="83"/>
  <c r="AP97" i="83"/>
  <c r="AC97" i="83"/>
  <c r="AP96" i="83"/>
  <c r="AQ93" i="83"/>
  <c r="AO93" i="83"/>
  <c r="AN93" i="83"/>
  <c r="AM93" i="83"/>
  <c r="AC93" i="83"/>
  <c r="AP92" i="83"/>
  <c r="AC92" i="83"/>
  <c r="AP91" i="83"/>
  <c r="AC91" i="83"/>
  <c r="AP90" i="83"/>
  <c r="AC90" i="83"/>
  <c r="AP89" i="83"/>
  <c r="AC89" i="83"/>
  <c r="AP88" i="83"/>
  <c r="AC88" i="83"/>
  <c r="AP87" i="83"/>
  <c r="AC87" i="83"/>
  <c r="AP86" i="83"/>
  <c r="AC86" i="83"/>
  <c r="AP85" i="83"/>
  <c r="AC85" i="83"/>
  <c r="AP84" i="83"/>
  <c r="AC84" i="83"/>
  <c r="AP83" i="83"/>
  <c r="AC83" i="83"/>
  <c r="AP82" i="83"/>
  <c r="AC82" i="83"/>
  <c r="AP81" i="83"/>
  <c r="AC81" i="83"/>
  <c r="AP80" i="83"/>
  <c r="AC80" i="83"/>
  <c r="AP79" i="83"/>
  <c r="AC79" i="83"/>
  <c r="AP78" i="83"/>
  <c r="AC78" i="83"/>
  <c r="G75" i="83"/>
  <c r="C75" i="83"/>
  <c r="AQ66" i="83"/>
  <c r="AO66" i="83"/>
  <c r="N8" i="83" s="1"/>
  <c r="AN66" i="83"/>
  <c r="AM66" i="83"/>
  <c r="AD66" i="83"/>
  <c r="AB66" i="83"/>
  <c r="N5" i="83" s="1"/>
  <c r="AA66" i="83"/>
  <c r="L5" i="83" s="1"/>
  <c r="Z66" i="83"/>
  <c r="AP65" i="83"/>
  <c r="AC65" i="83"/>
  <c r="AP64" i="83"/>
  <c r="AC64" i="83"/>
  <c r="AP63" i="83"/>
  <c r="AC63" i="83"/>
  <c r="AP62" i="83"/>
  <c r="AC62" i="83"/>
  <c r="AP61" i="83"/>
  <c r="AC61" i="83"/>
  <c r="AP60" i="83"/>
  <c r="AC60" i="83"/>
  <c r="AP59" i="83"/>
  <c r="AC59" i="83"/>
  <c r="AP58" i="83"/>
  <c r="AC58" i="83"/>
  <c r="AP57" i="83"/>
  <c r="AC57" i="83"/>
  <c r="AP56" i="83"/>
  <c r="AC56" i="83"/>
  <c r="G50" i="83"/>
  <c r="AP55" i="83"/>
  <c r="AC55" i="83"/>
  <c r="L49" i="83"/>
  <c r="O49" i="83" s="1"/>
  <c r="G49" i="83"/>
  <c r="AP54" i="83"/>
  <c r="AC54" i="83"/>
  <c r="AQ53" i="83"/>
  <c r="O7" i="83" s="1"/>
  <c r="AO53" i="83"/>
  <c r="N7" i="83" s="1"/>
  <c r="AN53" i="83"/>
  <c r="AM53" i="83"/>
  <c r="AD53" i="83"/>
  <c r="O11" i="83" s="1"/>
  <c r="AB53" i="83"/>
  <c r="N11" i="83" s="1"/>
  <c r="AA53" i="83"/>
  <c r="L11" i="83" s="1"/>
  <c r="Z53" i="83"/>
  <c r="AP52" i="83"/>
  <c r="AC52" i="83"/>
  <c r="AP51" i="83"/>
  <c r="AC51" i="83"/>
  <c r="AP50" i="83"/>
  <c r="AC50" i="83"/>
  <c r="AP49" i="83"/>
  <c r="AC49" i="83"/>
  <c r="AP48" i="83"/>
  <c r="AC48" i="83"/>
  <c r="AP47" i="83"/>
  <c r="AC47" i="83"/>
  <c r="AP46" i="83"/>
  <c r="AC46" i="83"/>
  <c r="AP45" i="83"/>
  <c r="AC45" i="83"/>
  <c r="AP44" i="83"/>
  <c r="AC44" i="83"/>
  <c r="AP43" i="83"/>
  <c r="AC43" i="83"/>
  <c r="AP42" i="83"/>
  <c r="AC42" i="83"/>
  <c r="AP41" i="83"/>
  <c r="AC41" i="83"/>
  <c r="AQ40" i="83"/>
  <c r="O10" i="83" s="1"/>
  <c r="AO40" i="83"/>
  <c r="N10" i="83" s="1"/>
  <c r="AN40" i="83"/>
  <c r="L10" i="83" s="1"/>
  <c r="AM40" i="83"/>
  <c r="AD40" i="83"/>
  <c r="O9" i="83" s="1"/>
  <c r="AB40" i="83"/>
  <c r="N9" i="83" s="1"/>
  <c r="AA40" i="83"/>
  <c r="L9" i="83" s="1"/>
  <c r="Z40" i="83"/>
  <c r="AP39" i="83"/>
  <c r="AC39" i="83"/>
  <c r="AP38" i="83"/>
  <c r="AC38" i="83"/>
  <c r="AP37" i="83"/>
  <c r="AC37" i="83"/>
  <c r="AP36" i="83"/>
  <c r="AC36" i="83"/>
  <c r="AP35" i="83"/>
  <c r="AC35" i="83"/>
  <c r="AP34" i="83"/>
  <c r="AC34" i="83"/>
  <c r="AP33" i="83"/>
  <c r="AC33" i="83"/>
  <c r="AP32" i="83"/>
  <c r="AC32" i="83"/>
  <c r="AP31" i="83"/>
  <c r="AC31" i="83"/>
  <c r="AP30" i="83"/>
  <c r="AC30" i="83"/>
  <c r="AP29" i="83"/>
  <c r="AC29" i="83"/>
  <c r="AP28" i="83"/>
  <c r="AC28" i="83"/>
  <c r="AQ27" i="83"/>
  <c r="O4" i="83" s="1"/>
  <c r="AO27" i="83"/>
  <c r="AN27" i="83"/>
  <c r="L4" i="83" s="1"/>
  <c r="AM27" i="83"/>
  <c r="AD27" i="83"/>
  <c r="O6" i="83" s="1"/>
  <c r="AB27" i="83"/>
  <c r="N6" i="83" s="1"/>
  <c r="AA27" i="83"/>
  <c r="L6" i="83" s="1"/>
  <c r="Z27" i="83"/>
  <c r="AP26" i="83"/>
  <c r="AC26" i="83"/>
  <c r="AP25" i="83"/>
  <c r="AC25" i="83"/>
  <c r="AP24" i="83"/>
  <c r="AC24" i="83"/>
  <c r="AP23" i="83"/>
  <c r="AC23" i="83"/>
  <c r="AP22" i="83"/>
  <c r="AC22" i="83"/>
  <c r="AP21" i="83"/>
  <c r="AC21" i="83"/>
  <c r="AP20" i="83"/>
  <c r="AC20" i="83"/>
  <c r="AP19" i="83"/>
  <c r="AC19" i="83"/>
  <c r="AP18" i="83"/>
  <c r="AC18" i="83"/>
  <c r="AP17" i="83"/>
  <c r="AC17" i="83"/>
  <c r="AP16" i="83"/>
  <c r="AC16" i="83"/>
  <c r="AP15" i="83"/>
  <c r="AC15" i="83"/>
  <c r="B14" i="83"/>
  <c r="M12" i="83"/>
  <c r="I12" i="83"/>
  <c r="H12" i="83"/>
  <c r="G12" i="83"/>
  <c r="AK11" i="83"/>
  <c r="AK12" i="83" s="1"/>
  <c r="AD11" i="83"/>
  <c r="AD12" i="83" s="1"/>
  <c r="J11" i="83"/>
  <c r="K11" i="83" s="1"/>
  <c r="AC10" i="83"/>
  <c r="J10" i="83"/>
  <c r="K10" i="83" s="1"/>
  <c r="AC9" i="83"/>
  <c r="AG9" i="83" s="1"/>
  <c r="J9" i="83"/>
  <c r="K9" i="83" s="1"/>
  <c r="AC8" i="83"/>
  <c r="AG8" i="83" s="1"/>
  <c r="O8" i="83"/>
  <c r="L8" i="83"/>
  <c r="J8" i="83"/>
  <c r="K8" i="83" s="1"/>
  <c r="AC7" i="83"/>
  <c r="AG7" i="83" s="1"/>
  <c r="L7" i="83"/>
  <c r="J7" i="83"/>
  <c r="K7" i="83" s="1"/>
  <c r="AC6" i="83"/>
  <c r="AG6" i="83" s="1"/>
  <c r="O5" i="83"/>
  <c r="J5" i="83"/>
  <c r="K5" i="83" s="1"/>
  <c r="AC5" i="83"/>
  <c r="AG5" i="83" s="1"/>
  <c r="J6" i="83"/>
  <c r="K6" i="83" s="1"/>
  <c r="AC4" i="83"/>
  <c r="AG4" i="83" s="1"/>
  <c r="J4" i="83"/>
  <c r="K4" i="83" s="1"/>
  <c r="AC3" i="83"/>
  <c r="AG3" i="83" s="1"/>
  <c r="M114" i="82"/>
  <c r="M113" i="82"/>
  <c r="M112" i="82"/>
  <c r="M111" i="82"/>
  <c r="M110" i="82"/>
  <c r="M109" i="82"/>
  <c r="M108" i="82"/>
  <c r="M107" i="82"/>
  <c r="M106" i="82"/>
  <c r="M105" i="82"/>
  <c r="M104" i="82"/>
  <c r="M103" i="82"/>
  <c r="M102" i="82"/>
  <c r="M101" i="82"/>
  <c r="M100" i="82"/>
  <c r="M99" i="82"/>
  <c r="M98" i="82"/>
  <c r="M97" i="82"/>
  <c r="M96" i="82"/>
  <c r="M95" i="82"/>
  <c r="M94" i="82"/>
  <c r="M93" i="82"/>
  <c r="M92" i="82"/>
  <c r="M91" i="82"/>
  <c r="M90" i="82"/>
  <c r="M89" i="82"/>
  <c r="M88" i="82"/>
  <c r="M87" i="82"/>
  <c r="M86" i="82"/>
  <c r="M85" i="82"/>
  <c r="M84" i="82"/>
  <c r="M83" i="82"/>
  <c r="M82" i="82"/>
  <c r="M81" i="82"/>
  <c r="M80" i="82"/>
  <c r="AC92" i="82"/>
  <c r="AP100" i="82"/>
  <c r="AC91" i="82"/>
  <c r="AP97" i="82"/>
  <c r="Z53" i="82"/>
  <c r="AL11" i="87" l="1"/>
  <c r="AC12" i="87"/>
  <c r="AL12" i="87" s="1"/>
  <c r="AG11" i="87"/>
  <c r="AP106" i="86"/>
  <c r="AP67" i="86"/>
  <c r="N12" i="86"/>
  <c r="AM106" i="86"/>
  <c r="AG11" i="86"/>
  <c r="AC12" i="86"/>
  <c r="AL12" i="86" s="1"/>
  <c r="AL121" i="86"/>
  <c r="AG121" i="86"/>
  <c r="AL121" i="85"/>
  <c r="AP27" i="84"/>
  <c r="AP106" i="85"/>
  <c r="AG121" i="85"/>
  <c r="AM106" i="85"/>
  <c r="AP67" i="85"/>
  <c r="AG117" i="84"/>
  <c r="AG114" i="84"/>
  <c r="AG119" i="84"/>
  <c r="AL115" i="84"/>
  <c r="AL113" i="84"/>
  <c r="AL116" i="84"/>
  <c r="AC66" i="84"/>
  <c r="AP53" i="84"/>
  <c r="AP66" i="84"/>
  <c r="L8" i="84"/>
  <c r="N4" i="84"/>
  <c r="AC40" i="84"/>
  <c r="AP40" i="84"/>
  <c r="AO67" i="84"/>
  <c r="AC53" i="84"/>
  <c r="AN67" i="84"/>
  <c r="AP107" i="84"/>
  <c r="AL118" i="84"/>
  <c r="AM67" i="84"/>
  <c r="AN106" i="84"/>
  <c r="AO106" i="84"/>
  <c r="AP105" i="84"/>
  <c r="AP93" i="84"/>
  <c r="AQ106" i="84"/>
  <c r="O12" i="84"/>
  <c r="N11" i="84"/>
  <c r="L6" i="84"/>
  <c r="AQ67" i="84"/>
  <c r="AC27" i="84"/>
  <c r="AC120" i="84"/>
  <c r="AC11" i="84" s="1"/>
  <c r="AC12" i="84" s="1"/>
  <c r="AL12" i="84" s="1"/>
  <c r="AQ104" i="83"/>
  <c r="AL115" i="83"/>
  <c r="AP66" i="83"/>
  <c r="AL3" i="83"/>
  <c r="AL9" i="83"/>
  <c r="AL6" i="83"/>
  <c r="AP103" i="83"/>
  <c r="AL113" i="83"/>
  <c r="AP53" i="83"/>
  <c r="AP40" i="83"/>
  <c r="AC27" i="83"/>
  <c r="AN104" i="83"/>
  <c r="AP27" i="83"/>
  <c r="AC66" i="83"/>
  <c r="AP105" i="83"/>
  <c r="AC40" i="83"/>
  <c r="AP93" i="83"/>
  <c r="AO104" i="83"/>
  <c r="AQ67" i="83"/>
  <c r="O12" i="83"/>
  <c r="AC53" i="83"/>
  <c r="AN67" i="83"/>
  <c r="AL4" i="83"/>
  <c r="AL8" i="83"/>
  <c r="AL7" i="83"/>
  <c r="AL5" i="83"/>
  <c r="AC120" i="83"/>
  <c r="AC11" i="83" s="1"/>
  <c r="AC12" i="83" s="1"/>
  <c r="AG118" i="83"/>
  <c r="AM67" i="83"/>
  <c r="L12" i="83"/>
  <c r="N4" i="83"/>
  <c r="N12" i="83" s="1"/>
  <c r="AG119" i="83"/>
  <c r="AI11" i="83"/>
  <c r="AI12" i="83" s="1"/>
  <c r="AO67" i="83"/>
  <c r="AL116" i="83"/>
  <c r="AG114" i="83"/>
  <c r="AG117" i="83"/>
  <c r="AN120" i="82"/>
  <c r="AM120" i="82"/>
  <c r="AK120" i="82"/>
  <c r="AJ120" i="82"/>
  <c r="AJ11" i="82" s="1"/>
  <c r="AJ12" i="82" s="1"/>
  <c r="AI120" i="82"/>
  <c r="AI11" i="82" s="1"/>
  <c r="AI12" i="82" s="1"/>
  <c r="AF120" i="82"/>
  <c r="AF11" i="82" s="1"/>
  <c r="AF12" i="82" s="1"/>
  <c r="AE120" i="82"/>
  <c r="AE11" i="82" s="1"/>
  <c r="AE12" i="82" s="1"/>
  <c r="AD120" i="82"/>
  <c r="AC119" i="82"/>
  <c r="AL119" i="82" s="1"/>
  <c r="AC118" i="82"/>
  <c r="AG118" i="82" s="1"/>
  <c r="AC117" i="82"/>
  <c r="AL117" i="82" s="1"/>
  <c r="AC116" i="82"/>
  <c r="AL116" i="82" s="1"/>
  <c r="AC115" i="82"/>
  <c r="AL115" i="82" s="1"/>
  <c r="AC114" i="82"/>
  <c r="AG114" i="82" s="1"/>
  <c r="AC113" i="82"/>
  <c r="AQ105" i="82"/>
  <c r="AO105" i="82"/>
  <c r="AN105" i="82"/>
  <c r="AM105" i="82"/>
  <c r="AQ103" i="82"/>
  <c r="AO103" i="82"/>
  <c r="AN103" i="82"/>
  <c r="AM103" i="82"/>
  <c r="AP102" i="82"/>
  <c r="AP101" i="82"/>
  <c r="AP99" i="82"/>
  <c r="AP98" i="82"/>
  <c r="AC100" i="82"/>
  <c r="AP96" i="82"/>
  <c r="AC99" i="82"/>
  <c r="AC102" i="82"/>
  <c r="AC98" i="82"/>
  <c r="AC101" i="82"/>
  <c r="AC97" i="82"/>
  <c r="AQ93" i="82"/>
  <c r="AO93" i="82"/>
  <c r="AN93" i="82"/>
  <c r="AM93" i="82"/>
  <c r="AP92" i="82"/>
  <c r="AP91" i="82"/>
  <c r="AC93" i="82"/>
  <c r="AP90" i="82"/>
  <c r="AC90" i="82"/>
  <c r="AP89" i="82"/>
  <c r="AC89" i="82"/>
  <c r="AP88" i="82"/>
  <c r="AC88" i="82"/>
  <c r="AP87" i="82"/>
  <c r="AC87" i="82"/>
  <c r="AP86" i="82"/>
  <c r="AC86" i="82"/>
  <c r="AP85" i="82"/>
  <c r="AC85" i="82"/>
  <c r="AP84" i="82"/>
  <c r="AC84" i="82"/>
  <c r="AP83" i="82"/>
  <c r="AC83" i="82"/>
  <c r="AP82" i="82"/>
  <c r="AC82" i="82"/>
  <c r="AP81" i="82"/>
  <c r="AC81" i="82"/>
  <c r="AP80" i="82"/>
  <c r="AC80" i="82"/>
  <c r="AP79" i="82"/>
  <c r="AC79" i="82"/>
  <c r="AP78" i="82"/>
  <c r="AC78" i="82"/>
  <c r="G75" i="82"/>
  <c r="C75" i="82"/>
  <c r="AQ66" i="82"/>
  <c r="O8" i="82" s="1"/>
  <c r="AO66" i="82"/>
  <c r="AN66" i="82"/>
  <c r="L8" i="82" s="1"/>
  <c r="AM66" i="82"/>
  <c r="AD66" i="82"/>
  <c r="O6" i="82" s="1"/>
  <c r="AB66" i="82"/>
  <c r="N6" i="82" s="1"/>
  <c r="AA66" i="82"/>
  <c r="L6" i="82" s="1"/>
  <c r="Z66" i="82"/>
  <c r="AP65" i="82"/>
  <c r="AC65" i="82"/>
  <c r="AP64" i="82"/>
  <c r="AC64" i="82"/>
  <c r="AP63" i="82"/>
  <c r="AC63" i="82"/>
  <c r="AP62" i="82"/>
  <c r="AC62" i="82"/>
  <c r="AP61" i="82"/>
  <c r="AC61" i="82"/>
  <c r="AP60" i="82"/>
  <c r="AC60" i="82"/>
  <c r="AP59" i="82"/>
  <c r="AC59" i="82"/>
  <c r="AP58" i="82"/>
  <c r="AC58" i="82"/>
  <c r="AP57" i="82"/>
  <c r="AC57" i="82"/>
  <c r="AP56" i="82"/>
  <c r="AC56" i="82"/>
  <c r="AP55" i="82"/>
  <c r="AC55" i="82"/>
  <c r="AP54" i="82"/>
  <c r="AC54" i="82"/>
  <c r="AQ53" i="82"/>
  <c r="O7" i="82" s="1"/>
  <c r="AO53" i="82"/>
  <c r="N7" i="82" s="1"/>
  <c r="AN53" i="82"/>
  <c r="L7" i="82" s="1"/>
  <c r="AM53" i="82"/>
  <c r="AD53" i="82"/>
  <c r="O11" i="82" s="1"/>
  <c r="AB53" i="82"/>
  <c r="N11" i="82" s="1"/>
  <c r="AA53" i="82"/>
  <c r="L11" i="82" s="1"/>
  <c r="G56" i="82"/>
  <c r="AP52" i="82"/>
  <c r="AC52" i="82"/>
  <c r="L55" i="82"/>
  <c r="O55" i="82" s="1"/>
  <c r="G55" i="82"/>
  <c r="AP51" i="82"/>
  <c r="AC51" i="82"/>
  <c r="AP50" i="82"/>
  <c r="AC50" i="82"/>
  <c r="AP49" i="82"/>
  <c r="AC49" i="82"/>
  <c r="AP48" i="82"/>
  <c r="AC48" i="82"/>
  <c r="AP47" i="82"/>
  <c r="AC47" i="82"/>
  <c r="AP46" i="82"/>
  <c r="AC46" i="82"/>
  <c r="AP45" i="82"/>
  <c r="AC45" i="82"/>
  <c r="AP44" i="82"/>
  <c r="AC44" i="82"/>
  <c r="AP43" i="82"/>
  <c r="AC43" i="82"/>
  <c r="AP42" i="82"/>
  <c r="AC42" i="82"/>
  <c r="AP41" i="82"/>
  <c r="AC41" i="82"/>
  <c r="AQ40" i="82"/>
  <c r="O10" i="82" s="1"/>
  <c r="AO40" i="82"/>
  <c r="N10" i="82" s="1"/>
  <c r="AN40" i="82"/>
  <c r="AM40" i="82"/>
  <c r="AD40" i="82"/>
  <c r="O9" i="82" s="1"/>
  <c r="AB40" i="82"/>
  <c r="N9" i="82" s="1"/>
  <c r="AA40" i="82"/>
  <c r="L9" i="82" s="1"/>
  <c r="Z40" i="82"/>
  <c r="AP39" i="82"/>
  <c r="AC39" i="82"/>
  <c r="AP38" i="82"/>
  <c r="AC38" i="82"/>
  <c r="AP37" i="82"/>
  <c r="AC37" i="82"/>
  <c r="AP36" i="82"/>
  <c r="AC36" i="82"/>
  <c r="AP35" i="82"/>
  <c r="AC35" i="82"/>
  <c r="AP34" i="82"/>
  <c r="AC34" i="82"/>
  <c r="AP33" i="82"/>
  <c r="AC33" i="82"/>
  <c r="AP32" i="82"/>
  <c r="AC32" i="82"/>
  <c r="AP31" i="82"/>
  <c r="AC31" i="82"/>
  <c r="AP30" i="82"/>
  <c r="AC30" i="82"/>
  <c r="AP29" i="82"/>
  <c r="AC29" i="82"/>
  <c r="AP28" i="82"/>
  <c r="AC28" i="82"/>
  <c r="AQ27" i="82"/>
  <c r="O4" i="82" s="1"/>
  <c r="AO27" i="82"/>
  <c r="N4" i="82" s="1"/>
  <c r="AN27" i="82"/>
  <c r="L4" i="82" s="1"/>
  <c r="AM27" i="82"/>
  <c r="AD27" i="82"/>
  <c r="O5" i="82" s="1"/>
  <c r="AB27" i="82"/>
  <c r="AA27" i="82"/>
  <c r="L5" i="82" s="1"/>
  <c r="Z27" i="82"/>
  <c r="AP26" i="82"/>
  <c r="AC26" i="82"/>
  <c r="AP25" i="82"/>
  <c r="AC25" i="82"/>
  <c r="AP24" i="82"/>
  <c r="AC24" i="82"/>
  <c r="AP23" i="82"/>
  <c r="AC23" i="82"/>
  <c r="AP22" i="82"/>
  <c r="AC22" i="82"/>
  <c r="AP21" i="82"/>
  <c r="AC21" i="82"/>
  <c r="AP20" i="82"/>
  <c r="AC20" i="82"/>
  <c r="AP19" i="82"/>
  <c r="AC19" i="82"/>
  <c r="AP18" i="82"/>
  <c r="AC18" i="82"/>
  <c r="AP17" i="82"/>
  <c r="AC17" i="82"/>
  <c r="AP16" i="82"/>
  <c r="AC16" i="82"/>
  <c r="AP15" i="82"/>
  <c r="AC15" i="82"/>
  <c r="B14" i="82"/>
  <c r="M12" i="82"/>
  <c r="I12" i="82"/>
  <c r="H12" i="82"/>
  <c r="G12" i="82"/>
  <c r="AK11" i="82"/>
  <c r="AK12" i="82" s="1"/>
  <c r="AD11" i="82"/>
  <c r="AD12" i="82" s="1"/>
  <c r="J11" i="82"/>
  <c r="K11" i="82" s="1"/>
  <c r="AC10" i="82"/>
  <c r="J10" i="82"/>
  <c r="K10" i="82" s="1"/>
  <c r="AC8" i="82"/>
  <c r="AL8" i="82" s="1"/>
  <c r="J9" i="82"/>
  <c r="K9" i="82" s="1"/>
  <c r="AC9" i="82"/>
  <c r="AL9" i="82" s="1"/>
  <c r="N8" i="82"/>
  <c r="J8" i="82"/>
  <c r="K8" i="82" s="1"/>
  <c r="AC7" i="82"/>
  <c r="AL7" i="82" s="1"/>
  <c r="J7" i="82"/>
  <c r="K7" i="82" s="1"/>
  <c r="AC6" i="82"/>
  <c r="AL6" i="82" s="1"/>
  <c r="J5" i="82"/>
  <c r="K5" i="82" s="1"/>
  <c r="AC5" i="82"/>
  <c r="AL5" i="82" s="1"/>
  <c r="J6" i="82"/>
  <c r="K6" i="82" s="1"/>
  <c r="AC4" i="82"/>
  <c r="AL4" i="82" s="1"/>
  <c r="J4" i="82"/>
  <c r="K4" i="82" s="1"/>
  <c r="AC3" i="82"/>
  <c r="AL3" i="82" s="1"/>
  <c r="M116" i="81"/>
  <c r="M115" i="81"/>
  <c r="M114" i="81"/>
  <c r="M113" i="81"/>
  <c r="M112" i="81"/>
  <c r="M111" i="81"/>
  <c r="M110" i="81"/>
  <c r="M109" i="81"/>
  <c r="M108" i="81"/>
  <c r="M107" i="81"/>
  <c r="M106" i="81"/>
  <c r="M105" i="81"/>
  <c r="M104" i="81"/>
  <c r="M103" i="81"/>
  <c r="M102" i="81"/>
  <c r="M101" i="81"/>
  <c r="M100" i="81"/>
  <c r="M99" i="81"/>
  <c r="M98" i="81"/>
  <c r="M97" i="81"/>
  <c r="M96" i="81"/>
  <c r="M95" i="81"/>
  <c r="M94" i="81"/>
  <c r="M93" i="81"/>
  <c r="M92" i="81"/>
  <c r="M91" i="81"/>
  <c r="M90" i="81"/>
  <c r="M89" i="81"/>
  <c r="M88" i="81"/>
  <c r="M87" i="81"/>
  <c r="M86" i="81"/>
  <c r="M85" i="81"/>
  <c r="M84" i="81"/>
  <c r="M83" i="81"/>
  <c r="M82" i="81"/>
  <c r="M81" i="81"/>
  <c r="M80" i="81"/>
  <c r="N12" i="84" l="1"/>
  <c r="L12" i="84"/>
  <c r="AP67" i="84"/>
  <c r="AP106" i="84"/>
  <c r="AL120" i="84"/>
  <c r="AM106" i="84"/>
  <c r="AG120" i="84"/>
  <c r="AP104" i="83"/>
  <c r="AM104" i="83"/>
  <c r="AL120" i="83"/>
  <c r="AG120" i="83"/>
  <c r="AP67" i="83"/>
  <c r="AL12" i="83"/>
  <c r="AG117" i="82"/>
  <c r="AG115" i="82"/>
  <c r="AP66" i="82"/>
  <c r="AP40" i="82"/>
  <c r="L10" i="82"/>
  <c r="AP105" i="82"/>
  <c r="AC53" i="82"/>
  <c r="AC27" i="82"/>
  <c r="L12" i="82"/>
  <c r="AN67" i="82"/>
  <c r="O12" i="82"/>
  <c r="AG7" i="82"/>
  <c r="AG9" i="82"/>
  <c r="AG5" i="82"/>
  <c r="AG3" i="82"/>
  <c r="AG8" i="82"/>
  <c r="AG6" i="82"/>
  <c r="AG4" i="82"/>
  <c r="AN104" i="82"/>
  <c r="AL114" i="82"/>
  <c r="AL118" i="82"/>
  <c r="AG119" i="82"/>
  <c r="AC120" i="82"/>
  <c r="AL120" i="82" s="1"/>
  <c r="AG116" i="82"/>
  <c r="AO104" i="82"/>
  <c r="AQ104" i="82"/>
  <c r="AP93" i="82"/>
  <c r="AM67" i="82"/>
  <c r="AP103" i="82"/>
  <c r="AG113" i="82"/>
  <c r="AL113" i="82"/>
  <c r="AC40" i="82"/>
  <c r="AC66" i="82"/>
  <c r="AO67" i="82"/>
  <c r="AP27" i="82"/>
  <c r="AP53" i="82"/>
  <c r="AQ67" i="82"/>
  <c r="N5" i="82"/>
  <c r="N12" i="82" s="1"/>
  <c r="AP91" i="81"/>
  <c r="AC82" i="81"/>
  <c r="AP101" i="81"/>
  <c r="AP100" i="81"/>
  <c r="AP84" i="81"/>
  <c r="AP87" i="81"/>
  <c r="AC87" i="81"/>
  <c r="AC83" i="81"/>
  <c r="AC112" i="81"/>
  <c r="AM104" i="82" l="1"/>
  <c r="AG120" i="82"/>
  <c r="AP67" i="82"/>
  <c r="AC11" i="82"/>
  <c r="AC12" i="82" s="1"/>
  <c r="AL12" i="82" s="1"/>
  <c r="AP104" i="82"/>
  <c r="AN117" i="81"/>
  <c r="AM117" i="81"/>
  <c r="AK117" i="81"/>
  <c r="AJ117" i="81"/>
  <c r="AI117" i="81"/>
  <c r="AF117" i="81"/>
  <c r="AF11" i="81" s="1"/>
  <c r="AF12" i="81" s="1"/>
  <c r="AE117" i="81"/>
  <c r="AE11" i="81" s="1"/>
  <c r="AE12" i="81" s="1"/>
  <c r="AD117" i="81"/>
  <c r="AD11" i="81" s="1"/>
  <c r="AD12" i="81" s="1"/>
  <c r="AC116" i="81"/>
  <c r="AL116" i="81" s="1"/>
  <c r="AC115" i="81"/>
  <c r="AG115" i="81" s="1"/>
  <c r="AC114" i="81"/>
  <c r="AL114" i="81" s="1"/>
  <c r="AC113" i="81"/>
  <c r="AG113" i="81" s="1"/>
  <c r="AL112" i="81"/>
  <c r="AG112" i="81"/>
  <c r="AC111" i="81"/>
  <c r="AG111" i="81" s="1"/>
  <c r="AC110" i="81"/>
  <c r="AG110" i="81" s="1"/>
  <c r="AQ105" i="81"/>
  <c r="AO105" i="81"/>
  <c r="AN105" i="81"/>
  <c r="AM105" i="81"/>
  <c r="AQ103" i="81"/>
  <c r="AO103" i="81"/>
  <c r="AN103" i="81"/>
  <c r="AM103" i="81"/>
  <c r="AP102" i="81"/>
  <c r="AP99" i="81"/>
  <c r="AC99" i="81"/>
  <c r="AP98" i="81"/>
  <c r="AC98" i="81"/>
  <c r="AP97" i="81"/>
  <c r="AC97" i="81"/>
  <c r="AP96" i="81"/>
  <c r="AC96" i="81"/>
  <c r="AQ93" i="81"/>
  <c r="AO93" i="81"/>
  <c r="AN93" i="81"/>
  <c r="AM93" i="81"/>
  <c r="AP92" i="81"/>
  <c r="AP90" i="81"/>
  <c r="AC91" i="81"/>
  <c r="AP89" i="81"/>
  <c r="AC90" i="81"/>
  <c r="AP88" i="81"/>
  <c r="AC89" i="81"/>
  <c r="AP86" i="81"/>
  <c r="AC88" i="81"/>
  <c r="AP85" i="81"/>
  <c r="AC86" i="81"/>
  <c r="AP83" i="81"/>
  <c r="AC85" i="81"/>
  <c r="AP82" i="81"/>
  <c r="AC84" i="81"/>
  <c r="AP81" i="81"/>
  <c r="AC81" i="81"/>
  <c r="AP80" i="81"/>
  <c r="AC80" i="81"/>
  <c r="AP79" i="81"/>
  <c r="AC79" i="81"/>
  <c r="AP78" i="81"/>
  <c r="AC78" i="81"/>
  <c r="G75" i="81"/>
  <c r="C75" i="81"/>
  <c r="AQ66" i="81"/>
  <c r="AO66" i="81"/>
  <c r="N8" i="81" s="1"/>
  <c r="AN66" i="81"/>
  <c r="AM66" i="81"/>
  <c r="AD66" i="81"/>
  <c r="AB66" i="81"/>
  <c r="N5" i="81" s="1"/>
  <c r="AA66" i="81"/>
  <c r="L5" i="81" s="1"/>
  <c r="Z66" i="81"/>
  <c r="AP65" i="81"/>
  <c r="AC65" i="81"/>
  <c r="AP64" i="81"/>
  <c r="AC64" i="81"/>
  <c r="AP63" i="81"/>
  <c r="AC63" i="81"/>
  <c r="AP62" i="81"/>
  <c r="AC62" i="81"/>
  <c r="AP61" i="81"/>
  <c r="AC61" i="81"/>
  <c r="AP60" i="81"/>
  <c r="AC60" i="81"/>
  <c r="AP59" i="81"/>
  <c r="AC59" i="81"/>
  <c r="AP58" i="81"/>
  <c r="AC58" i="81"/>
  <c r="AP57" i="81"/>
  <c r="AC57" i="81"/>
  <c r="AP56" i="81"/>
  <c r="AC56" i="81"/>
  <c r="AP55" i="81"/>
  <c r="AC55" i="81"/>
  <c r="AP54" i="81"/>
  <c r="AC54" i="81"/>
  <c r="AQ53" i="81"/>
  <c r="O7" i="81" s="1"/>
  <c r="AO53" i="81"/>
  <c r="N7" i="81" s="1"/>
  <c r="AN53" i="81"/>
  <c r="L7" i="81" s="1"/>
  <c r="AM53" i="81"/>
  <c r="AD53" i="81"/>
  <c r="AB53" i="81"/>
  <c r="N11" i="81" s="1"/>
  <c r="AA53" i="81"/>
  <c r="L11" i="81" s="1"/>
  <c r="Z53" i="81"/>
  <c r="AP52" i="81"/>
  <c r="AC52" i="81"/>
  <c r="AP51" i="81"/>
  <c r="AC51" i="81"/>
  <c r="AP50" i="81"/>
  <c r="AC50" i="81"/>
  <c r="G53" i="81"/>
  <c r="AP49" i="81"/>
  <c r="AC49" i="81"/>
  <c r="L52" i="81"/>
  <c r="O52" i="81" s="1"/>
  <c r="G52" i="81"/>
  <c r="AP48" i="81"/>
  <c r="AC48" i="81"/>
  <c r="AP47" i="81"/>
  <c r="AC47" i="81"/>
  <c r="AP46" i="81"/>
  <c r="AC46" i="81"/>
  <c r="AP45" i="81"/>
  <c r="AC45" i="81"/>
  <c r="AP44" i="81"/>
  <c r="AC44" i="81"/>
  <c r="AP43" i="81"/>
  <c r="AC43" i="81"/>
  <c r="AP42" i="81"/>
  <c r="AC42" i="81"/>
  <c r="AP41" i="81"/>
  <c r="AC41" i="81"/>
  <c r="AQ40" i="81"/>
  <c r="AO40" i="81"/>
  <c r="N10" i="81" s="1"/>
  <c r="AN40" i="81"/>
  <c r="L10" i="81" s="1"/>
  <c r="AM40" i="81"/>
  <c r="AD40" i="81"/>
  <c r="O9" i="81" s="1"/>
  <c r="AB40" i="81"/>
  <c r="AA40" i="81"/>
  <c r="L9" i="81" s="1"/>
  <c r="Z40" i="81"/>
  <c r="AP39" i="81"/>
  <c r="AC39" i="81"/>
  <c r="AP38" i="81"/>
  <c r="AC38" i="81"/>
  <c r="AP37" i="81"/>
  <c r="AC37" i="81"/>
  <c r="AP36" i="81"/>
  <c r="AC36" i="81"/>
  <c r="AP35" i="81"/>
  <c r="AC35" i="81"/>
  <c r="AP34" i="81"/>
  <c r="AC34" i="81"/>
  <c r="AP33" i="81"/>
  <c r="AC33" i="81"/>
  <c r="AP32" i="81"/>
  <c r="AC32" i="81"/>
  <c r="AP31" i="81"/>
  <c r="AC31" i="81"/>
  <c r="AP30" i="81"/>
  <c r="AC30" i="81"/>
  <c r="AP29" i="81"/>
  <c r="AC29" i="81"/>
  <c r="AP28" i="81"/>
  <c r="AC28" i="81"/>
  <c r="AQ27" i="81"/>
  <c r="O4" i="81" s="1"/>
  <c r="AO27" i="81"/>
  <c r="AN27" i="81"/>
  <c r="L4" i="81" s="1"/>
  <c r="AM27" i="81"/>
  <c r="AD27" i="81"/>
  <c r="O6" i="81" s="1"/>
  <c r="AB27" i="81"/>
  <c r="N6" i="81" s="1"/>
  <c r="AA27" i="81"/>
  <c r="L6" i="81" s="1"/>
  <c r="Z27" i="81"/>
  <c r="AP26" i="81"/>
  <c r="AC26" i="81"/>
  <c r="AP25" i="81"/>
  <c r="AC25" i="81"/>
  <c r="AP24" i="81"/>
  <c r="AC24" i="81"/>
  <c r="AP23" i="81"/>
  <c r="AC23" i="81"/>
  <c r="AP22" i="81"/>
  <c r="AC22" i="81"/>
  <c r="AP21" i="81"/>
  <c r="AC21" i="81"/>
  <c r="AP20" i="81"/>
  <c r="AC20" i="81"/>
  <c r="AP19" i="81"/>
  <c r="AC19" i="81"/>
  <c r="AP18" i="81"/>
  <c r="AC18" i="81"/>
  <c r="AP17" i="81"/>
  <c r="AC17" i="81"/>
  <c r="AP16" i="81"/>
  <c r="AC16" i="81"/>
  <c r="AP15" i="81"/>
  <c r="AC15" i="81"/>
  <c r="B14" i="81"/>
  <c r="M12" i="81"/>
  <c r="I12" i="81"/>
  <c r="H12" i="81"/>
  <c r="G12" i="81"/>
  <c r="AK11" i="81"/>
  <c r="AK12" i="81" s="1"/>
  <c r="AJ11" i="81"/>
  <c r="AJ12" i="81" s="1"/>
  <c r="AI11" i="81"/>
  <c r="AI12" i="81" s="1"/>
  <c r="O11" i="81"/>
  <c r="J11" i="81"/>
  <c r="K11" i="81" s="1"/>
  <c r="AC10" i="81"/>
  <c r="O10" i="81"/>
  <c r="J10" i="81"/>
  <c r="K10" i="81" s="1"/>
  <c r="AC9" i="81"/>
  <c r="AG9" i="81" s="1"/>
  <c r="N9" i="81"/>
  <c r="J9" i="81"/>
  <c r="K9" i="81" s="1"/>
  <c r="AC8" i="81"/>
  <c r="AG8" i="81" s="1"/>
  <c r="O8" i="81"/>
  <c r="L8" i="81"/>
  <c r="J8" i="81"/>
  <c r="K8" i="81" s="1"/>
  <c r="AC7" i="81"/>
  <c r="AG7" i="81" s="1"/>
  <c r="J7" i="81"/>
  <c r="K7" i="81" s="1"/>
  <c r="AC5" i="81"/>
  <c r="AL5" i="81" s="1"/>
  <c r="J6" i="81"/>
  <c r="K6" i="81" s="1"/>
  <c r="AC6" i="81"/>
  <c r="AG6" i="81" s="1"/>
  <c r="O5" i="81"/>
  <c r="J5" i="81"/>
  <c r="K5" i="81" s="1"/>
  <c r="AC4" i="81"/>
  <c r="AG4" i="81" s="1"/>
  <c r="J4" i="81"/>
  <c r="K4" i="81" s="1"/>
  <c r="AC3" i="81"/>
  <c r="AL3" i="81" s="1"/>
  <c r="AC4" i="80"/>
  <c r="AL4" i="80" s="1"/>
  <c r="M113" i="80"/>
  <c r="M112" i="80"/>
  <c r="M111" i="80"/>
  <c r="M110" i="80"/>
  <c r="M109" i="80"/>
  <c r="M108" i="80"/>
  <c r="M107" i="80"/>
  <c r="M106" i="80"/>
  <c r="M105" i="80"/>
  <c r="M104" i="80"/>
  <c r="M103" i="80"/>
  <c r="M102" i="80"/>
  <c r="M101" i="80"/>
  <c r="M100" i="80"/>
  <c r="M99" i="80"/>
  <c r="M98" i="80"/>
  <c r="M97" i="80"/>
  <c r="M96" i="80"/>
  <c r="M95" i="80"/>
  <c r="M94" i="80"/>
  <c r="M93" i="80"/>
  <c r="M92" i="80"/>
  <c r="M91" i="80"/>
  <c r="M90" i="80"/>
  <c r="M89" i="80"/>
  <c r="M88" i="80"/>
  <c r="M87" i="80"/>
  <c r="M86" i="80"/>
  <c r="M85" i="80"/>
  <c r="M84" i="80"/>
  <c r="M83" i="80"/>
  <c r="M82" i="80"/>
  <c r="M81" i="80"/>
  <c r="M80" i="80"/>
  <c r="AC79" i="80"/>
  <c r="AP79" i="80"/>
  <c r="AP81" i="80"/>
  <c r="AC83" i="80"/>
  <c r="AN113" i="80"/>
  <c r="AM113" i="80"/>
  <c r="AK113" i="80"/>
  <c r="AK11" i="80" s="1"/>
  <c r="AK12" i="80" s="1"/>
  <c r="AJ113" i="80"/>
  <c r="AJ11" i="80" s="1"/>
  <c r="AJ12" i="80" s="1"/>
  <c r="AI113" i="80"/>
  <c r="AF113" i="80"/>
  <c r="AF11" i="80" s="1"/>
  <c r="AF12" i="80" s="1"/>
  <c r="AE113" i="80"/>
  <c r="AE11" i="80" s="1"/>
  <c r="AE12" i="80" s="1"/>
  <c r="AD113" i="80"/>
  <c r="AD11" i="80" s="1"/>
  <c r="AD12" i="80" s="1"/>
  <c r="AC112" i="80"/>
  <c r="AL112" i="80" s="1"/>
  <c r="AC111" i="80"/>
  <c r="AL111" i="80" s="1"/>
  <c r="AC110" i="80"/>
  <c r="AL110" i="80" s="1"/>
  <c r="AC109" i="80"/>
  <c r="AL109" i="80" s="1"/>
  <c r="AC108" i="80"/>
  <c r="AL108" i="80" s="1"/>
  <c r="AC107" i="80"/>
  <c r="AL107" i="80" s="1"/>
  <c r="AC106" i="80"/>
  <c r="AL106" i="80" s="1"/>
  <c r="AQ100" i="80"/>
  <c r="AO100" i="80"/>
  <c r="AN100" i="80"/>
  <c r="AM100" i="80"/>
  <c r="AQ98" i="80"/>
  <c r="AO98" i="80"/>
  <c r="AN98" i="80"/>
  <c r="AM98" i="80"/>
  <c r="AP97" i="80"/>
  <c r="AP96" i="80"/>
  <c r="AC96" i="80"/>
  <c r="AP95" i="80"/>
  <c r="AC95" i="80"/>
  <c r="AP94" i="80"/>
  <c r="AC94" i="80"/>
  <c r="AP93" i="80"/>
  <c r="AC93" i="80"/>
  <c r="AQ90" i="80"/>
  <c r="AO90" i="80"/>
  <c r="AN90" i="80"/>
  <c r="AM90" i="80"/>
  <c r="AP89" i="80"/>
  <c r="AP88" i="80"/>
  <c r="AC88" i="80"/>
  <c r="AP87" i="80"/>
  <c r="AC87" i="80"/>
  <c r="AP86" i="80"/>
  <c r="AC86" i="80"/>
  <c r="AP85" i="80"/>
  <c r="AC85" i="80"/>
  <c r="AP84" i="80"/>
  <c r="AC84" i="80"/>
  <c r="AP83" i="80"/>
  <c r="AC82" i="80"/>
  <c r="AP82" i="80"/>
  <c r="AC81" i="80"/>
  <c r="AP80" i="80"/>
  <c r="AC80" i="80"/>
  <c r="AP78" i="80"/>
  <c r="AC78" i="80"/>
  <c r="G75" i="80"/>
  <c r="C75" i="80"/>
  <c r="AQ66" i="80"/>
  <c r="O8" i="80" s="1"/>
  <c r="AO66" i="80"/>
  <c r="N8" i="80" s="1"/>
  <c r="AN66" i="80"/>
  <c r="L8" i="80" s="1"/>
  <c r="AM66" i="80"/>
  <c r="AD66" i="80"/>
  <c r="O5" i="80" s="1"/>
  <c r="AB66" i="80"/>
  <c r="N5" i="80" s="1"/>
  <c r="AA66" i="80"/>
  <c r="L5" i="80" s="1"/>
  <c r="Z66" i="80"/>
  <c r="AP65" i="80"/>
  <c r="AC65" i="80"/>
  <c r="AP64" i="80"/>
  <c r="AC64" i="80"/>
  <c r="AP63" i="80"/>
  <c r="AC63" i="80"/>
  <c r="AP62" i="80"/>
  <c r="AC62" i="80"/>
  <c r="AP61" i="80"/>
  <c r="AC61" i="80"/>
  <c r="AP60" i="80"/>
  <c r="AC60" i="80"/>
  <c r="AP59" i="80"/>
  <c r="AC59" i="80"/>
  <c r="AP58" i="80"/>
  <c r="AC58" i="80"/>
  <c r="AP57" i="80"/>
  <c r="AC57" i="80"/>
  <c r="AP56" i="80"/>
  <c r="AC56" i="80"/>
  <c r="AP55" i="80"/>
  <c r="AC55" i="80"/>
  <c r="AP54" i="80"/>
  <c r="AC54" i="80"/>
  <c r="AQ53" i="80"/>
  <c r="O7" i="80" s="1"/>
  <c r="AO53" i="80"/>
  <c r="N7" i="80" s="1"/>
  <c r="AN53" i="80"/>
  <c r="L7" i="80" s="1"/>
  <c r="AM53" i="80"/>
  <c r="AD53" i="80"/>
  <c r="O11" i="80" s="1"/>
  <c r="AB53" i="80"/>
  <c r="N11" i="80" s="1"/>
  <c r="AA53" i="80"/>
  <c r="L11" i="80" s="1"/>
  <c r="Z53" i="80"/>
  <c r="AP52" i="80"/>
  <c r="AC52" i="80"/>
  <c r="G50" i="80"/>
  <c r="AP51" i="80"/>
  <c r="AC51" i="80"/>
  <c r="L49" i="80"/>
  <c r="O49" i="80" s="1"/>
  <c r="G49" i="80"/>
  <c r="AP50" i="80"/>
  <c r="AC50" i="80"/>
  <c r="AP49" i="80"/>
  <c r="AC49" i="80"/>
  <c r="AP48" i="80"/>
  <c r="AC48" i="80"/>
  <c r="AP47" i="80"/>
  <c r="AC47" i="80"/>
  <c r="AP46" i="80"/>
  <c r="AC46" i="80"/>
  <c r="AP45" i="80"/>
  <c r="AC45" i="80"/>
  <c r="AP44" i="80"/>
  <c r="AC44" i="80"/>
  <c r="AP43" i="80"/>
  <c r="AC43" i="80"/>
  <c r="AP42" i="80"/>
  <c r="AC42" i="80"/>
  <c r="AP41" i="80"/>
  <c r="AC41" i="80"/>
  <c r="AQ40" i="80"/>
  <c r="O10" i="80" s="1"/>
  <c r="AO40" i="80"/>
  <c r="AN40" i="80"/>
  <c r="L10" i="80" s="1"/>
  <c r="AM40" i="80"/>
  <c r="AD40" i="80"/>
  <c r="AB40" i="80"/>
  <c r="N9" i="80" s="1"/>
  <c r="AA40" i="80"/>
  <c r="L9" i="80" s="1"/>
  <c r="Z40" i="80"/>
  <c r="AP39" i="80"/>
  <c r="AC39" i="80"/>
  <c r="AP38" i="80"/>
  <c r="AC38" i="80"/>
  <c r="AP37" i="80"/>
  <c r="AC37" i="80"/>
  <c r="AP36" i="80"/>
  <c r="AC36" i="80"/>
  <c r="AP35" i="80"/>
  <c r="AC35" i="80"/>
  <c r="AP34" i="80"/>
  <c r="AC34" i="80"/>
  <c r="AP33" i="80"/>
  <c r="AC33" i="80"/>
  <c r="AP32" i="80"/>
  <c r="AC32" i="80"/>
  <c r="AP31" i="80"/>
  <c r="AC31" i="80"/>
  <c r="AP30" i="80"/>
  <c r="AC30" i="80"/>
  <c r="AP29" i="80"/>
  <c r="AC29" i="80"/>
  <c r="AP28" i="80"/>
  <c r="AC28" i="80"/>
  <c r="AQ27" i="80"/>
  <c r="O4" i="80" s="1"/>
  <c r="AO27" i="80"/>
  <c r="N4" i="80" s="1"/>
  <c r="AN27" i="80"/>
  <c r="L4" i="80" s="1"/>
  <c r="AM27" i="80"/>
  <c r="AD27" i="80"/>
  <c r="O6" i="80" s="1"/>
  <c r="AB27" i="80"/>
  <c r="N6" i="80" s="1"/>
  <c r="AA27" i="80"/>
  <c r="L6" i="80" s="1"/>
  <c r="Z27" i="80"/>
  <c r="AP26" i="80"/>
  <c r="AC26" i="80"/>
  <c r="AP25" i="80"/>
  <c r="AC25" i="80"/>
  <c r="AP24" i="80"/>
  <c r="AC24" i="80"/>
  <c r="AP23" i="80"/>
  <c r="AC23" i="80"/>
  <c r="AP22" i="80"/>
  <c r="AC22" i="80"/>
  <c r="AP21" i="80"/>
  <c r="AC21" i="80"/>
  <c r="AP20" i="80"/>
  <c r="AC20" i="80"/>
  <c r="AP19" i="80"/>
  <c r="AC19" i="80"/>
  <c r="AP18" i="80"/>
  <c r="AC18" i="80"/>
  <c r="AP17" i="80"/>
  <c r="AC17" i="80"/>
  <c r="AP16" i="80"/>
  <c r="AC16" i="80"/>
  <c r="AP15" i="80"/>
  <c r="AC15" i="80"/>
  <c r="B14" i="80"/>
  <c r="M12" i="80"/>
  <c r="I12" i="80"/>
  <c r="H12" i="80"/>
  <c r="G12" i="80"/>
  <c r="AI11" i="80"/>
  <c r="AI12" i="80" s="1"/>
  <c r="J11" i="80"/>
  <c r="K11" i="80" s="1"/>
  <c r="AC10" i="80"/>
  <c r="J10" i="80"/>
  <c r="K10" i="80" s="1"/>
  <c r="AC9" i="80"/>
  <c r="AL9" i="80" s="1"/>
  <c r="J8" i="80"/>
  <c r="K8" i="80" s="1"/>
  <c r="AC8" i="80"/>
  <c r="AL8" i="80" s="1"/>
  <c r="O9" i="80"/>
  <c r="J9" i="80"/>
  <c r="K9" i="80" s="1"/>
  <c r="AC7" i="80"/>
  <c r="AL7" i="80" s="1"/>
  <c r="J6" i="80"/>
  <c r="K6" i="80" s="1"/>
  <c r="AC6" i="80"/>
  <c r="AL6" i="80" s="1"/>
  <c r="J7" i="80"/>
  <c r="K7" i="80" s="1"/>
  <c r="AC5" i="80"/>
  <c r="AL5" i="80" s="1"/>
  <c r="J5" i="80"/>
  <c r="K5" i="80" s="1"/>
  <c r="J4" i="80"/>
  <c r="K4" i="80" s="1"/>
  <c r="AC3" i="80"/>
  <c r="AQ97" i="79"/>
  <c r="AP97" i="79"/>
  <c r="AO97" i="79"/>
  <c r="AN97" i="79"/>
  <c r="AM97" i="79"/>
  <c r="AQ88" i="79"/>
  <c r="AP88" i="79"/>
  <c r="AO88" i="79"/>
  <c r="AN88" i="79"/>
  <c r="AM88" i="79"/>
  <c r="AL8" i="81" l="1"/>
  <c r="AL9" i="81"/>
  <c r="AL7" i="81"/>
  <c r="AG5" i="81"/>
  <c r="AC40" i="81"/>
  <c r="AP66" i="81"/>
  <c r="AQ104" i="81"/>
  <c r="AL110" i="81"/>
  <c r="AL115" i="81"/>
  <c r="AL113" i="81"/>
  <c r="AL111" i="81"/>
  <c r="AG116" i="81"/>
  <c r="AG114" i="81"/>
  <c r="AP103" i="81"/>
  <c r="AO104" i="81"/>
  <c r="AQ67" i="81"/>
  <c r="O12" i="81"/>
  <c r="AP40" i="81"/>
  <c r="AC66" i="81"/>
  <c r="AG3" i="81"/>
  <c r="AL4" i="81"/>
  <c r="AL6" i="81"/>
  <c r="AM67" i="81"/>
  <c r="AP93" i="81"/>
  <c r="AN104" i="81"/>
  <c r="AC117" i="81"/>
  <c r="AC11" i="81" s="1"/>
  <c r="AC12" i="81" s="1"/>
  <c r="AL12" i="81" s="1"/>
  <c r="AO67" i="81"/>
  <c r="AP105" i="81"/>
  <c r="AP53" i="81"/>
  <c r="AP27" i="81"/>
  <c r="N4" i="81"/>
  <c r="N12" i="81" s="1"/>
  <c r="L12" i="81"/>
  <c r="AC27" i="81"/>
  <c r="AC53" i="81"/>
  <c r="AN67" i="81"/>
  <c r="AP40" i="80"/>
  <c r="AG111" i="80"/>
  <c r="N10" i="80"/>
  <c r="N12" i="80" s="1"/>
  <c r="AG112" i="80"/>
  <c r="AQ67" i="80"/>
  <c r="AP66" i="80"/>
  <c r="AN99" i="80"/>
  <c r="AO99" i="80"/>
  <c r="AP27" i="80"/>
  <c r="AQ99" i="80"/>
  <c r="AG106" i="80"/>
  <c r="L12" i="80"/>
  <c r="O12" i="80"/>
  <c r="AM67" i="80"/>
  <c r="AG108" i="80"/>
  <c r="AG110" i="80"/>
  <c r="AP100" i="80"/>
  <c r="AP53" i="80"/>
  <c r="AP90" i="80"/>
  <c r="AP98" i="80"/>
  <c r="AC27" i="80"/>
  <c r="AC53" i="80"/>
  <c r="AG107" i="80"/>
  <c r="AG109" i="80"/>
  <c r="AG3" i="80"/>
  <c r="AG4" i="80"/>
  <c r="AG5" i="80"/>
  <c r="AG6" i="80"/>
  <c r="AG7" i="80"/>
  <c r="AG8" i="80"/>
  <c r="AG9" i="80"/>
  <c r="AC66" i="80"/>
  <c r="AO67" i="80"/>
  <c r="AC113" i="80"/>
  <c r="AC11" i="80" s="1"/>
  <c r="AC12" i="80" s="1"/>
  <c r="AL12" i="80" s="1"/>
  <c r="AL3" i="80"/>
  <c r="AC40" i="80"/>
  <c r="AN67" i="80"/>
  <c r="AC110" i="79"/>
  <c r="AL110" i="79" s="1"/>
  <c r="AC4" i="79"/>
  <c r="AL4" i="79" s="1"/>
  <c r="M110" i="79"/>
  <c r="M109" i="79"/>
  <c r="M108" i="79"/>
  <c r="M107" i="79"/>
  <c r="M106" i="79"/>
  <c r="M105" i="79"/>
  <c r="M104" i="79"/>
  <c r="M103" i="79"/>
  <c r="M102" i="79"/>
  <c r="M101" i="79"/>
  <c r="M100" i="79"/>
  <c r="M99" i="79"/>
  <c r="M98" i="79"/>
  <c r="M97" i="79"/>
  <c r="M96" i="79"/>
  <c r="M95" i="79"/>
  <c r="M94" i="79"/>
  <c r="M93" i="79"/>
  <c r="M92" i="79"/>
  <c r="M91" i="79"/>
  <c r="M90" i="79"/>
  <c r="M89" i="79"/>
  <c r="M88" i="79"/>
  <c r="M87" i="79"/>
  <c r="M86" i="79"/>
  <c r="M85" i="79"/>
  <c r="M84" i="79"/>
  <c r="M83" i="79"/>
  <c r="M82" i="79"/>
  <c r="M81" i="79"/>
  <c r="M80" i="79"/>
  <c r="AP104" i="81" l="1"/>
  <c r="AL117" i="81"/>
  <c r="AM104" i="81"/>
  <c r="AG117" i="81"/>
  <c r="AP67" i="81"/>
  <c r="AP99" i="80"/>
  <c r="AL113" i="80"/>
  <c r="AP67" i="80"/>
  <c r="AM99" i="80"/>
  <c r="AG113" i="80"/>
  <c r="AG110" i="79"/>
  <c r="AG4" i="79"/>
  <c r="AP95" i="79"/>
  <c r="AP79" i="79"/>
  <c r="AC80" i="79"/>
  <c r="AC107" i="79"/>
  <c r="AL107" i="79" s="1"/>
  <c r="AC82" i="79"/>
  <c r="AN113" i="79"/>
  <c r="AM113" i="79"/>
  <c r="AK113" i="79"/>
  <c r="AK11" i="79" s="1"/>
  <c r="AK12" i="79" s="1"/>
  <c r="AJ113" i="79"/>
  <c r="AJ11" i="79" s="1"/>
  <c r="AJ12" i="79" s="1"/>
  <c r="AI113" i="79"/>
  <c r="AI11" i="79" s="1"/>
  <c r="AI12" i="79" s="1"/>
  <c r="AF113" i="79"/>
  <c r="AF11" i="79" s="1"/>
  <c r="AF12" i="79" s="1"/>
  <c r="AE113" i="79"/>
  <c r="AE11" i="79" s="1"/>
  <c r="AE12" i="79" s="1"/>
  <c r="AD113" i="79"/>
  <c r="AD11" i="79" s="1"/>
  <c r="AD12" i="79" s="1"/>
  <c r="AC112" i="79"/>
  <c r="AL112" i="79" s="1"/>
  <c r="AC111" i="79"/>
  <c r="AL111" i="79" s="1"/>
  <c r="AC109" i="79"/>
  <c r="AL109" i="79" s="1"/>
  <c r="AC108" i="79"/>
  <c r="AG108" i="79" s="1"/>
  <c r="AC106" i="79"/>
  <c r="AQ99" i="79"/>
  <c r="AO99" i="79"/>
  <c r="AN99" i="79"/>
  <c r="AM99" i="79"/>
  <c r="AP96" i="79"/>
  <c r="AP94" i="79"/>
  <c r="AP93" i="79"/>
  <c r="AP92" i="79"/>
  <c r="AC95" i="79"/>
  <c r="AC94" i="79"/>
  <c r="AC93" i="79"/>
  <c r="AC92" i="79"/>
  <c r="AP87" i="79"/>
  <c r="AP86" i="79"/>
  <c r="AP85" i="79"/>
  <c r="AP84" i="79"/>
  <c r="AP83" i="79"/>
  <c r="AP82" i="79"/>
  <c r="AP81" i="79"/>
  <c r="AP80" i="79"/>
  <c r="AP78" i="79"/>
  <c r="AC86" i="79"/>
  <c r="AC85" i="79"/>
  <c r="AC84" i="79"/>
  <c r="AC83" i="79"/>
  <c r="AC81" i="79"/>
  <c r="AC79" i="79"/>
  <c r="AC78" i="79"/>
  <c r="G75" i="79"/>
  <c r="C75" i="79"/>
  <c r="AQ66" i="79"/>
  <c r="O9" i="79" s="1"/>
  <c r="AO66" i="79"/>
  <c r="N9" i="79" s="1"/>
  <c r="AN66" i="79"/>
  <c r="AM66" i="79"/>
  <c r="AD66" i="79"/>
  <c r="O5" i="79" s="1"/>
  <c r="AB66" i="79"/>
  <c r="AA66" i="79"/>
  <c r="L5" i="79" s="1"/>
  <c r="Z66" i="79"/>
  <c r="AP65" i="79"/>
  <c r="AC65" i="79"/>
  <c r="AP64" i="79"/>
  <c r="AC64" i="79"/>
  <c r="AP63" i="79"/>
  <c r="AC63" i="79"/>
  <c r="AP62" i="79"/>
  <c r="AC62" i="79"/>
  <c r="AP61" i="79"/>
  <c r="AC61" i="79"/>
  <c r="AP60" i="79"/>
  <c r="AC60" i="79"/>
  <c r="AP59" i="79"/>
  <c r="AC59" i="79"/>
  <c r="AP58" i="79"/>
  <c r="AC58" i="79"/>
  <c r="AP57" i="79"/>
  <c r="AC57" i="79"/>
  <c r="G52" i="79"/>
  <c r="AP56" i="79"/>
  <c r="AC56" i="79"/>
  <c r="L51" i="79"/>
  <c r="O51" i="79" s="1"/>
  <c r="G51" i="79"/>
  <c r="AP55" i="79"/>
  <c r="AC55" i="79"/>
  <c r="AP54" i="79"/>
  <c r="AC54" i="79"/>
  <c r="AQ53" i="79"/>
  <c r="O6" i="79" s="1"/>
  <c r="AO53" i="79"/>
  <c r="N6" i="79" s="1"/>
  <c r="AN53" i="79"/>
  <c r="L6" i="79" s="1"/>
  <c r="AM53" i="79"/>
  <c r="AD53" i="79"/>
  <c r="O11" i="79" s="1"/>
  <c r="AB53" i="79"/>
  <c r="N11" i="79" s="1"/>
  <c r="AA53" i="79"/>
  <c r="L11" i="79" s="1"/>
  <c r="Z53" i="79"/>
  <c r="AP52" i="79"/>
  <c r="AC52" i="79"/>
  <c r="AP51" i="79"/>
  <c r="AC51" i="79"/>
  <c r="AP50" i="79"/>
  <c r="AC50" i="79"/>
  <c r="AP49" i="79"/>
  <c r="AC49" i="79"/>
  <c r="AP48" i="79"/>
  <c r="AC48" i="79"/>
  <c r="AP47" i="79"/>
  <c r="AC47" i="79"/>
  <c r="AP46" i="79"/>
  <c r="AC46" i="79"/>
  <c r="AP45" i="79"/>
  <c r="AC45" i="79"/>
  <c r="AP44" i="79"/>
  <c r="AC44" i="79"/>
  <c r="AP43" i="79"/>
  <c r="AC43" i="79"/>
  <c r="AP42" i="79"/>
  <c r="AC42" i="79"/>
  <c r="AP41" i="79"/>
  <c r="AC41" i="79"/>
  <c r="AQ40" i="79"/>
  <c r="O10" i="79" s="1"/>
  <c r="AO40" i="79"/>
  <c r="N10" i="79" s="1"/>
  <c r="AN40" i="79"/>
  <c r="L10" i="79" s="1"/>
  <c r="AM40" i="79"/>
  <c r="AD40" i="79"/>
  <c r="AB40" i="79"/>
  <c r="AA40" i="79"/>
  <c r="L8" i="79" s="1"/>
  <c r="Z40" i="79"/>
  <c r="AP39" i="79"/>
  <c r="AC39" i="79"/>
  <c r="AP38" i="79"/>
  <c r="AC38" i="79"/>
  <c r="AP37" i="79"/>
  <c r="AC37" i="79"/>
  <c r="AP36" i="79"/>
  <c r="AC36" i="79"/>
  <c r="AP35" i="79"/>
  <c r="AC35" i="79"/>
  <c r="AP34" i="79"/>
  <c r="AC34" i="79"/>
  <c r="AP33" i="79"/>
  <c r="AC33" i="79"/>
  <c r="AP32" i="79"/>
  <c r="AC32" i="79"/>
  <c r="AP31" i="79"/>
  <c r="AC31" i="79"/>
  <c r="AP30" i="79"/>
  <c r="AC30" i="79"/>
  <c r="AP29" i="79"/>
  <c r="AC29" i="79"/>
  <c r="AP28" i="79"/>
  <c r="AC28" i="79"/>
  <c r="AQ27" i="79"/>
  <c r="O4" i="79" s="1"/>
  <c r="AO27" i="79"/>
  <c r="N4" i="79" s="1"/>
  <c r="AN27" i="79"/>
  <c r="L4" i="79" s="1"/>
  <c r="AM27" i="79"/>
  <c r="AD27" i="79"/>
  <c r="AB27" i="79"/>
  <c r="AA27" i="79"/>
  <c r="L7" i="79" s="1"/>
  <c r="Z27" i="79"/>
  <c r="AP26" i="79"/>
  <c r="AC26" i="79"/>
  <c r="AP25" i="79"/>
  <c r="AC25" i="79"/>
  <c r="AP24" i="79"/>
  <c r="AC24" i="79"/>
  <c r="AP23" i="79"/>
  <c r="AC23" i="79"/>
  <c r="AP22" i="79"/>
  <c r="AC22" i="79"/>
  <c r="AP21" i="79"/>
  <c r="AC21" i="79"/>
  <c r="AP20" i="79"/>
  <c r="AC20" i="79"/>
  <c r="AP19" i="79"/>
  <c r="AC19" i="79"/>
  <c r="AP18" i="79"/>
  <c r="AC18" i="79"/>
  <c r="AP17" i="79"/>
  <c r="AC17" i="79"/>
  <c r="AP16" i="79"/>
  <c r="AC16" i="79"/>
  <c r="AP15" i="79"/>
  <c r="AC15" i="79"/>
  <c r="B14" i="79"/>
  <c r="M12" i="79"/>
  <c r="I12" i="79"/>
  <c r="H12" i="79"/>
  <c r="G12" i="79"/>
  <c r="J11" i="79"/>
  <c r="K11" i="79" s="1"/>
  <c r="AC10" i="79"/>
  <c r="J9" i="79"/>
  <c r="K9" i="79" s="1"/>
  <c r="AC8" i="79"/>
  <c r="AL8" i="79" s="1"/>
  <c r="J10" i="79"/>
  <c r="K10" i="79" s="1"/>
  <c r="AC9" i="79"/>
  <c r="AL9" i="79" s="1"/>
  <c r="O8" i="79"/>
  <c r="J8" i="79"/>
  <c r="K8" i="79" s="1"/>
  <c r="AC7" i="79"/>
  <c r="AL7" i="79" s="1"/>
  <c r="J6" i="79"/>
  <c r="K6" i="79" s="1"/>
  <c r="AC5" i="79"/>
  <c r="AL5" i="79" s="1"/>
  <c r="J5" i="79"/>
  <c r="K5" i="79" s="1"/>
  <c r="AC6" i="79"/>
  <c r="AL6" i="79" s="1"/>
  <c r="J7" i="79"/>
  <c r="K7" i="79" s="1"/>
  <c r="AC3" i="79"/>
  <c r="AL3" i="79" s="1"/>
  <c r="J4" i="79"/>
  <c r="K4" i="79" s="1"/>
  <c r="M113" i="78"/>
  <c r="M112" i="78"/>
  <c r="M111" i="78"/>
  <c r="M110" i="78"/>
  <c r="M109" i="78"/>
  <c r="M108" i="78"/>
  <c r="M107" i="78"/>
  <c r="M106" i="78"/>
  <c r="M105" i="78"/>
  <c r="M104" i="78"/>
  <c r="M103" i="78"/>
  <c r="M102" i="78"/>
  <c r="M101" i="78"/>
  <c r="M100" i="78"/>
  <c r="M99" i="78"/>
  <c r="M98" i="78"/>
  <c r="M97" i="78"/>
  <c r="M96" i="78"/>
  <c r="M95" i="78"/>
  <c r="M94" i="78"/>
  <c r="M93" i="78"/>
  <c r="M92" i="78"/>
  <c r="M91" i="78"/>
  <c r="M90" i="78"/>
  <c r="M89" i="78"/>
  <c r="M88" i="78"/>
  <c r="M87" i="78"/>
  <c r="M86" i="78"/>
  <c r="M85" i="78"/>
  <c r="M84" i="78"/>
  <c r="M83" i="78"/>
  <c r="M82" i="78"/>
  <c r="M81" i="78"/>
  <c r="M80" i="78"/>
  <c r="AC88" i="78"/>
  <c r="AC102" i="78"/>
  <c r="AC103" i="78"/>
  <c r="AC116" i="78"/>
  <c r="AL116" i="78" s="1"/>
  <c r="AC91" i="78"/>
  <c r="AC90" i="78"/>
  <c r="AN121" i="78"/>
  <c r="AM121" i="78"/>
  <c r="AK121" i="78"/>
  <c r="AK11" i="78" s="1"/>
  <c r="AK12" i="78" s="1"/>
  <c r="AJ121" i="78"/>
  <c r="AJ11" i="78" s="1"/>
  <c r="AJ12" i="78" s="1"/>
  <c r="AI121" i="78"/>
  <c r="AI11" i="78" s="1"/>
  <c r="AI12" i="78" s="1"/>
  <c r="AF121" i="78"/>
  <c r="AF11" i="78" s="1"/>
  <c r="AF12" i="78" s="1"/>
  <c r="AE121" i="78"/>
  <c r="AE11" i="78" s="1"/>
  <c r="AE12" i="78" s="1"/>
  <c r="AD121" i="78"/>
  <c r="AD11" i="78" s="1"/>
  <c r="AD12" i="78" s="1"/>
  <c r="AC120" i="78"/>
  <c r="AG120" i="78" s="1"/>
  <c r="AC119" i="78"/>
  <c r="AG119" i="78" s="1"/>
  <c r="AC118" i="78"/>
  <c r="AL118" i="78" s="1"/>
  <c r="AC117" i="78"/>
  <c r="AL117" i="78" s="1"/>
  <c r="AC115" i="78"/>
  <c r="AG115" i="78" s="1"/>
  <c r="AD107" i="78"/>
  <c r="AB107" i="78"/>
  <c r="AA107" i="78"/>
  <c r="Z107" i="78"/>
  <c r="AD105" i="78"/>
  <c r="AB105" i="78"/>
  <c r="AA105" i="78"/>
  <c r="Z105" i="78"/>
  <c r="AC104" i="78"/>
  <c r="AC101" i="78"/>
  <c r="AC100" i="78"/>
  <c r="AC98" i="78"/>
  <c r="AC99" i="78"/>
  <c r="AC97" i="78"/>
  <c r="AD94" i="78"/>
  <c r="AB94" i="78"/>
  <c r="AA94" i="78"/>
  <c r="Z94" i="78"/>
  <c r="AC93" i="78"/>
  <c r="AC92" i="78"/>
  <c r="AC89" i="78"/>
  <c r="AC87" i="78"/>
  <c r="AC86" i="78"/>
  <c r="AC85" i="78"/>
  <c r="AC84" i="78"/>
  <c r="AC83" i="78"/>
  <c r="AC82" i="78"/>
  <c r="AC81" i="78"/>
  <c r="AC80" i="78"/>
  <c r="AC79" i="78"/>
  <c r="AC78" i="78"/>
  <c r="G75" i="78"/>
  <c r="C75" i="78"/>
  <c r="AQ66" i="78"/>
  <c r="O10" i="78" s="1"/>
  <c r="AO66" i="78"/>
  <c r="N10" i="78" s="1"/>
  <c r="AN66" i="78"/>
  <c r="L10" i="78" s="1"/>
  <c r="AM66" i="78"/>
  <c r="AD66" i="78"/>
  <c r="AB66" i="78"/>
  <c r="N6" i="78" s="1"/>
  <c r="AA66" i="78"/>
  <c r="L6" i="78" s="1"/>
  <c r="Z66" i="78"/>
  <c r="AP65" i="78"/>
  <c r="AC65" i="78"/>
  <c r="AP64" i="78"/>
  <c r="AC64" i="78"/>
  <c r="AP63" i="78"/>
  <c r="AC63" i="78"/>
  <c r="AP62" i="78"/>
  <c r="AC62" i="78"/>
  <c r="AP61" i="78"/>
  <c r="AC61" i="78"/>
  <c r="AP60" i="78"/>
  <c r="AC60" i="78"/>
  <c r="AP59" i="78"/>
  <c r="AC59" i="78"/>
  <c r="AP58" i="78"/>
  <c r="AC58" i="78"/>
  <c r="AP57" i="78"/>
  <c r="AC57" i="78"/>
  <c r="AP56" i="78"/>
  <c r="AC56" i="78"/>
  <c r="AP55" i="78"/>
  <c r="AC55" i="78"/>
  <c r="AP54" i="78"/>
  <c r="AC54" i="78"/>
  <c r="AQ53" i="78"/>
  <c r="O7" i="78" s="1"/>
  <c r="AO53" i="78"/>
  <c r="N7" i="78" s="1"/>
  <c r="AN53" i="78"/>
  <c r="L7" i="78" s="1"/>
  <c r="AM53" i="78"/>
  <c r="AD53" i="78"/>
  <c r="AB53" i="78"/>
  <c r="N11" i="78" s="1"/>
  <c r="AA53" i="78"/>
  <c r="Z53" i="78"/>
  <c r="AP52" i="78"/>
  <c r="AC52" i="78"/>
  <c r="AP51" i="78"/>
  <c r="AC51" i="78"/>
  <c r="AP50" i="78"/>
  <c r="AC50" i="78"/>
  <c r="AP49" i="78"/>
  <c r="AC49" i="78"/>
  <c r="AP48" i="78"/>
  <c r="AC48" i="78"/>
  <c r="AP47" i="78"/>
  <c r="AC47" i="78"/>
  <c r="AP46" i="78"/>
  <c r="AC46" i="78"/>
  <c r="AP45" i="78"/>
  <c r="AC45" i="78"/>
  <c r="AP44" i="78"/>
  <c r="AC44" i="78"/>
  <c r="G57" i="78"/>
  <c r="AP43" i="78"/>
  <c r="AC43" i="78"/>
  <c r="L56" i="78"/>
  <c r="O56" i="78" s="1"/>
  <c r="G56" i="78"/>
  <c r="AP42" i="78"/>
  <c r="AC42" i="78"/>
  <c r="AP41" i="78"/>
  <c r="AC41" i="78"/>
  <c r="AQ40" i="78"/>
  <c r="O9" i="78" s="1"/>
  <c r="AO40" i="78"/>
  <c r="AN40" i="78"/>
  <c r="L9" i="78" s="1"/>
  <c r="AM40" i="78"/>
  <c r="AD40" i="78"/>
  <c r="O8" i="78" s="1"/>
  <c r="AB40" i="78"/>
  <c r="AA40" i="78"/>
  <c r="L8" i="78" s="1"/>
  <c r="Z40" i="78"/>
  <c r="AP39" i="78"/>
  <c r="AC39" i="78"/>
  <c r="AP38" i="78"/>
  <c r="AC38" i="78"/>
  <c r="AP37" i="78"/>
  <c r="AC37" i="78"/>
  <c r="AP36" i="78"/>
  <c r="AC36" i="78"/>
  <c r="AP35" i="78"/>
  <c r="AC35" i="78"/>
  <c r="AP34" i="78"/>
  <c r="AC34" i="78"/>
  <c r="AP33" i="78"/>
  <c r="AC33" i="78"/>
  <c r="AP32" i="78"/>
  <c r="AC32" i="78"/>
  <c r="AP31" i="78"/>
  <c r="AC31" i="78"/>
  <c r="AP30" i="78"/>
  <c r="AC30" i="78"/>
  <c r="AP29" i="78"/>
  <c r="AC29" i="78"/>
  <c r="AP28" i="78"/>
  <c r="AC28" i="78"/>
  <c r="AQ27" i="78"/>
  <c r="O4" i="78" s="1"/>
  <c r="AO27" i="78"/>
  <c r="N4" i="78" s="1"/>
  <c r="AN27" i="78"/>
  <c r="L4" i="78" s="1"/>
  <c r="AM27" i="78"/>
  <c r="AD27" i="78"/>
  <c r="O5" i="78" s="1"/>
  <c r="AB27" i="78"/>
  <c r="AA27" i="78"/>
  <c r="Z27" i="78"/>
  <c r="AP26" i="78"/>
  <c r="AC26" i="78"/>
  <c r="AP25" i="78"/>
  <c r="AC25" i="78"/>
  <c r="AP24" i="78"/>
  <c r="AC24" i="78"/>
  <c r="AP23" i="78"/>
  <c r="AC23" i="78"/>
  <c r="AP22" i="78"/>
  <c r="AC22" i="78"/>
  <c r="AP21" i="78"/>
  <c r="AC21" i="78"/>
  <c r="AP20" i="78"/>
  <c r="AC20" i="78"/>
  <c r="AP19" i="78"/>
  <c r="AC19" i="78"/>
  <c r="AP18" i="78"/>
  <c r="AC18" i="78"/>
  <c r="AP17" i="78"/>
  <c r="AC17" i="78"/>
  <c r="AP16" i="78"/>
  <c r="AC16" i="78"/>
  <c r="AP15" i="78"/>
  <c r="AC15" i="78"/>
  <c r="B14" i="78"/>
  <c r="M12" i="78"/>
  <c r="I12" i="78"/>
  <c r="H12" i="78"/>
  <c r="G12" i="78"/>
  <c r="J10" i="78"/>
  <c r="K10" i="78" s="1"/>
  <c r="AC10" i="78"/>
  <c r="O11" i="78"/>
  <c r="L11" i="78"/>
  <c r="J11" i="78"/>
  <c r="K11" i="78" s="1"/>
  <c r="AC9" i="78"/>
  <c r="AG9" i="78" s="1"/>
  <c r="N9" i="78"/>
  <c r="J9" i="78"/>
  <c r="K9" i="78" s="1"/>
  <c r="AC8" i="78"/>
  <c r="AG8" i="78" s="1"/>
  <c r="J8" i="78"/>
  <c r="K8" i="78" s="1"/>
  <c r="AC7" i="78"/>
  <c r="AG7" i="78" s="1"/>
  <c r="J5" i="78"/>
  <c r="K5" i="78" s="1"/>
  <c r="AC6" i="78"/>
  <c r="AG6" i="78" s="1"/>
  <c r="J7" i="78"/>
  <c r="K7" i="78" s="1"/>
  <c r="AC5" i="78"/>
  <c r="AG5" i="78" s="1"/>
  <c r="J4" i="78"/>
  <c r="K4" i="78" s="1"/>
  <c r="AC4" i="78"/>
  <c r="AG4" i="78" s="1"/>
  <c r="O6" i="78"/>
  <c r="J6" i="78"/>
  <c r="K6" i="78" s="1"/>
  <c r="AC3" i="78"/>
  <c r="AG3" i="78" s="1"/>
  <c r="M105" i="77"/>
  <c r="M102" i="77"/>
  <c r="M101" i="77"/>
  <c r="M104" i="77"/>
  <c r="M100" i="77"/>
  <c r="M99" i="77"/>
  <c r="M103" i="77"/>
  <c r="M95" i="77"/>
  <c r="M94" i="77"/>
  <c r="M98" i="77"/>
  <c r="M96" i="77"/>
  <c r="M97" i="77"/>
  <c r="M93" i="77"/>
  <c r="M88" i="77"/>
  <c r="M90" i="77"/>
  <c r="M92" i="77"/>
  <c r="M91" i="77"/>
  <c r="M89" i="77"/>
  <c r="M87" i="77"/>
  <c r="M86" i="77"/>
  <c r="M85" i="77"/>
  <c r="M84" i="77"/>
  <c r="M83" i="77"/>
  <c r="M82" i="77"/>
  <c r="M81" i="77"/>
  <c r="M80" i="77"/>
  <c r="G44" i="77"/>
  <c r="AC90" i="77"/>
  <c r="AC89" i="77"/>
  <c r="AC110" i="77"/>
  <c r="AG110" i="77" s="1"/>
  <c r="AN114" i="77"/>
  <c r="AM114" i="77"/>
  <c r="AK114" i="77"/>
  <c r="AJ114" i="77"/>
  <c r="AJ11" i="77" s="1"/>
  <c r="AJ12" i="77" s="1"/>
  <c r="AI114" i="77"/>
  <c r="AI11" i="77" s="1"/>
  <c r="AI12" i="77" s="1"/>
  <c r="AF114" i="77"/>
  <c r="AF11" i="77" s="1"/>
  <c r="AF12" i="77" s="1"/>
  <c r="AE114" i="77"/>
  <c r="AE11" i="77" s="1"/>
  <c r="AE12" i="77" s="1"/>
  <c r="AD114" i="77"/>
  <c r="AD11" i="77" s="1"/>
  <c r="AD12" i="77" s="1"/>
  <c r="AC113" i="77"/>
  <c r="AL113" i="77" s="1"/>
  <c r="AC112" i="77"/>
  <c r="AL112" i="77" s="1"/>
  <c r="AC111" i="77"/>
  <c r="AL111" i="77" s="1"/>
  <c r="AC109" i="77"/>
  <c r="AL109" i="77" s="1"/>
  <c r="AD102" i="77"/>
  <c r="AB102" i="77"/>
  <c r="AA102" i="77"/>
  <c r="Z102" i="77"/>
  <c r="AD100" i="77"/>
  <c r="AB100" i="77"/>
  <c r="AA100" i="77"/>
  <c r="Z100" i="77"/>
  <c r="AC99" i="77"/>
  <c r="AC98" i="77"/>
  <c r="AC97" i="77"/>
  <c r="AC96" i="77"/>
  <c r="AC95" i="77"/>
  <c r="AC94" i="77"/>
  <c r="AD91" i="77"/>
  <c r="AD101" i="77" s="1"/>
  <c r="AB91" i="77"/>
  <c r="AA91" i="77"/>
  <c r="Z91" i="77"/>
  <c r="AC88" i="77"/>
  <c r="AC87" i="77"/>
  <c r="AC86" i="77"/>
  <c r="AC85" i="77"/>
  <c r="AC84" i="77"/>
  <c r="AC83" i="77"/>
  <c r="AC82" i="77"/>
  <c r="AC81" i="77"/>
  <c r="AC80" i="77"/>
  <c r="AC79" i="77"/>
  <c r="AC78" i="77"/>
  <c r="G75" i="77"/>
  <c r="C75" i="77"/>
  <c r="AQ66" i="77"/>
  <c r="AO66" i="77"/>
  <c r="N11" i="77" s="1"/>
  <c r="AN66" i="77"/>
  <c r="L11" i="77" s="1"/>
  <c r="AM66" i="77"/>
  <c r="AD66" i="77"/>
  <c r="O4" i="77" s="1"/>
  <c r="AB66" i="77"/>
  <c r="N4" i="77" s="1"/>
  <c r="AA66" i="77"/>
  <c r="Z66" i="77"/>
  <c r="AP65" i="77"/>
  <c r="AC65" i="77"/>
  <c r="AP64" i="77"/>
  <c r="AC64" i="77"/>
  <c r="AP63" i="77"/>
  <c r="AC63" i="77"/>
  <c r="AP62" i="77"/>
  <c r="AC62" i="77"/>
  <c r="AP61" i="77"/>
  <c r="AC61" i="77"/>
  <c r="AP60" i="77"/>
  <c r="AC60" i="77"/>
  <c r="AP59" i="77"/>
  <c r="AC59" i="77"/>
  <c r="AP58" i="77"/>
  <c r="AC58" i="77"/>
  <c r="AP57" i="77"/>
  <c r="AC57" i="77"/>
  <c r="AP56" i="77"/>
  <c r="AC56" i="77"/>
  <c r="AP55" i="77"/>
  <c r="AC55" i="77"/>
  <c r="AP54" i="77"/>
  <c r="AC54" i="77"/>
  <c r="AQ53" i="77"/>
  <c r="O6" i="77" s="1"/>
  <c r="AO53" i="77"/>
  <c r="N6" i="77" s="1"/>
  <c r="AN53" i="77"/>
  <c r="AM53" i="77"/>
  <c r="AD53" i="77"/>
  <c r="O10" i="77" s="1"/>
  <c r="AB53" i="77"/>
  <c r="N10" i="77" s="1"/>
  <c r="AA53" i="77"/>
  <c r="Z53" i="77"/>
  <c r="AP52" i="77"/>
  <c r="AC52" i="77"/>
  <c r="AP51" i="77"/>
  <c r="AC51" i="77"/>
  <c r="AP50" i="77"/>
  <c r="AC50" i="77"/>
  <c r="AP49" i="77"/>
  <c r="AC49" i="77"/>
  <c r="AP48" i="77"/>
  <c r="AC48" i="77"/>
  <c r="AP47" i="77"/>
  <c r="AC47" i="77"/>
  <c r="AP46" i="77"/>
  <c r="AC46" i="77"/>
  <c r="AP45" i="77"/>
  <c r="AC45" i="77"/>
  <c r="AP44" i="77"/>
  <c r="AC44" i="77"/>
  <c r="AP43" i="77"/>
  <c r="AC43" i="77"/>
  <c r="AP42" i="77"/>
  <c r="AC42" i="77"/>
  <c r="AP41" i="77"/>
  <c r="AC41" i="77"/>
  <c r="L43" i="77"/>
  <c r="O43" i="77" s="1"/>
  <c r="G43" i="77"/>
  <c r="AQ40" i="77"/>
  <c r="O9" i="77" s="1"/>
  <c r="AO40" i="77"/>
  <c r="N9" i="77" s="1"/>
  <c r="AN40" i="77"/>
  <c r="L9" i="77" s="1"/>
  <c r="AM40" i="77"/>
  <c r="AD40" i="77"/>
  <c r="O8" i="77" s="1"/>
  <c r="AB40" i="77"/>
  <c r="N8" i="77" s="1"/>
  <c r="AA40" i="77"/>
  <c r="L8" i="77" s="1"/>
  <c r="Z40" i="77"/>
  <c r="AP39" i="77"/>
  <c r="AC39" i="77"/>
  <c r="AP38" i="77"/>
  <c r="AC38" i="77"/>
  <c r="AP37" i="77"/>
  <c r="AC37" i="77"/>
  <c r="AP36" i="77"/>
  <c r="AC36" i="77"/>
  <c r="AP35" i="77"/>
  <c r="AC35" i="77"/>
  <c r="AP34" i="77"/>
  <c r="AC34" i="77"/>
  <c r="AP33" i="77"/>
  <c r="AC33" i="77"/>
  <c r="AP32" i="77"/>
  <c r="AC32" i="77"/>
  <c r="AP31" i="77"/>
  <c r="AC31" i="77"/>
  <c r="AP30" i="77"/>
  <c r="AC30" i="77"/>
  <c r="AP29" i="77"/>
  <c r="AC29" i="77"/>
  <c r="AP28" i="77"/>
  <c r="AC28" i="77"/>
  <c r="AQ27" i="77"/>
  <c r="O5" i="77" s="1"/>
  <c r="AO27" i="77"/>
  <c r="N5" i="77" s="1"/>
  <c r="AN27" i="77"/>
  <c r="AM27" i="77"/>
  <c r="AD27" i="77"/>
  <c r="AB27" i="77"/>
  <c r="AA27" i="77"/>
  <c r="L7" i="77" s="1"/>
  <c r="Z27" i="77"/>
  <c r="AP26" i="77"/>
  <c r="AC26" i="77"/>
  <c r="AP25" i="77"/>
  <c r="AC25" i="77"/>
  <c r="AP24" i="77"/>
  <c r="AC24" i="77"/>
  <c r="AP23" i="77"/>
  <c r="AC23" i="77"/>
  <c r="AP22" i="77"/>
  <c r="AC22" i="77"/>
  <c r="AP21" i="77"/>
  <c r="AC21" i="77"/>
  <c r="AP20" i="77"/>
  <c r="AC20" i="77"/>
  <c r="AP19" i="77"/>
  <c r="AC19" i="77"/>
  <c r="AP18" i="77"/>
  <c r="AC18" i="77"/>
  <c r="AP17" i="77"/>
  <c r="AC17" i="77"/>
  <c r="AP16" i="77"/>
  <c r="AC16" i="77"/>
  <c r="AP15" i="77"/>
  <c r="AC15" i="77"/>
  <c r="B14" i="77"/>
  <c r="M12" i="77"/>
  <c r="I12" i="77"/>
  <c r="H12" i="77"/>
  <c r="G12" i="77"/>
  <c r="AK11" i="77"/>
  <c r="AK12" i="77" s="1"/>
  <c r="O11" i="77"/>
  <c r="J11" i="77"/>
  <c r="K11" i="77" s="1"/>
  <c r="AC10" i="77"/>
  <c r="J10" i="77"/>
  <c r="K10" i="77" s="1"/>
  <c r="AC8" i="77"/>
  <c r="AG8" i="77" s="1"/>
  <c r="J9" i="77"/>
  <c r="K9" i="77" s="1"/>
  <c r="AC9" i="77"/>
  <c r="AL9" i="77" s="1"/>
  <c r="J8" i="77"/>
  <c r="K8" i="77" s="1"/>
  <c r="AC7" i="77"/>
  <c r="AG7" i="77" s="1"/>
  <c r="J6" i="77"/>
  <c r="K6" i="77" s="1"/>
  <c r="AC6" i="77"/>
  <c r="AG6" i="77" s="1"/>
  <c r="O7" i="77"/>
  <c r="N7" i="77"/>
  <c r="J7" i="77"/>
  <c r="K7" i="77" s="1"/>
  <c r="AC5" i="77"/>
  <c r="AL5" i="77" s="1"/>
  <c r="J5" i="77"/>
  <c r="K5" i="77" s="1"/>
  <c r="AC4" i="77"/>
  <c r="AL4" i="77" s="1"/>
  <c r="J4" i="77"/>
  <c r="K4" i="77" s="1"/>
  <c r="AC3" i="77"/>
  <c r="AL3" i="77" s="1"/>
  <c r="M103" i="76"/>
  <c r="M102" i="76"/>
  <c r="M101" i="76"/>
  <c r="M100" i="76"/>
  <c r="M99" i="76"/>
  <c r="M98" i="76"/>
  <c r="M97" i="76"/>
  <c r="M96" i="76"/>
  <c r="M95" i="76"/>
  <c r="M94" i="76"/>
  <c r="M93" i="76"/>
  <c r="M92" i="76"/>
  <c r="M91" i="76"/>
  <c r="M90" i="76"/>
  <c r="M89" i="76"/>
  <c r="M88" i="76"/>
  <c r="M87" i="76"/>
  <c r="M86" i="76"/>
  <c r="M85" i="76"/>
  <c r="M84" i="76"/>
  <c r="M83" i="76"/>
  <c r="M82" i="76"/>
  <c r="M81" i="76"/>
  <c r="M80" i="76"/>
  <c r="AC40" i="79" l="1"/>
  <c r="AG5" i="79"/>
  <c r="AG111" i="79"/>
  <c r="AP66" i="79"/>
  <c r="AP53" i="79"/>
  <c r="AC53" i="79"/>
  <c r="AC27" i="79"/>
  <c r="AC66" i="79"/>
  <c r="AP40" i="79"/>
  <c r="L9" i="79"/>
  <c r="L12" i="79" s="1"/>
  <c r="AN67" i="79"/>
  <c r="AP99" i="79"/>
  <c r="AQ67" i="79"/>
  <c r="AG7" i="79"/>
  <c r="AG8" i="79"/>
  <c r="AG9" i="79"/>
  <c r="AG6" i="79"/>
  <c r="AG3" i="79"/>
  <c r="AN98" i="79"/>
  <c r="AQ98" i="79"/>
  <c r="AG107" i="79"/>
  <c r="AC113" i="79"/>
  <c r="AM98" i="79" s="1"/>
  <c r="AG112" i="79"/>
  <c r="AO98" i="79"/>
  <c r="AM67" i="79"/>
  <c r="AO67" i="79"/>
  <c r="AL108" i="79"/>
  <c r="AP27" i="79"/>
  <c r="AG109" i="79"/>
  <c r="N7" i="79"/>
  <c r="N5" i="79"/>
  <c r="N8" i="79"/>
  <c r="O7" i="79"/>
  <c r="O12" i="79" s="1"/>
  <c r="AG106" i="79"/>
  <c r="AL106" i="79"/>
  <c r="AC40" i="78"/>
  <c r="AP66" i="78"/>
  <c r="AP27" i="78"/>
  <c r="AN67" i="78"/>
  <c r="AL8" i="78"/>
  <c r="AL4" i="78"/>
  <c r="AL5" i="78"/>
  <c r="AA106" i="78"/>
  <c r="AL6" i="78"/>
  <c r="AC27" i="78"/>
  <c r="N8" i="78"/>
  <c r="AQ67" i="78"/>
  <c r="O12" i="78"/>
  <c r="N5" i="78"/>
  <c r="AL9" i="78"/>
  <c r="AL120" i="78"/>
  <c r="AC53" i="78"/>
  <c r="AC66" i="78"/>
  <c r="AP40" i="78"/>
  <c r="AL3" i="78"/>
  <c r="AL7" i="78"/>
  <c r="AG116" i="78"/>
  <c r="AC107" i="78"/>
  <c r="AP53" i="78"/>
  <c r="AC94" i="78"/>
  <c r="AL115" i="78"/>
  <c r="AL119" i="78"/>
  <c r="AB106" i="78"/>
  <c r="AD106" i="78"/>
  <c r="AC105" i="78"/>
  <c r="AM67" i="78"/>
  <c r="AO67" i="78"/>
  <c r="L5" i="78"/>
  <c r="L12" i="78" s="1"/>
  <c r="AG117" i="78"/>
  <c r="AG118" i="78"/>
  <c r="AC121" i="78"/>
  <c r="AG121" i="78" s="1"/>
  <c r="AG3" i="77"/>
  <c r="AG4" i="77"/>
  <c r="AL7" i="77"/>
  <c r="AC27" i="77"/>
  <c r="AA101" i="77"/>
  <c r="AC40" i="77"/>
  <c r="AB101" i="77"/>
  <c r="AC102" i="77"/>
  <c r="AP27" i="77"/>
  <c r="AP53" i="77"/>
  <c r="AC66" i="77"/>
  <c r="L4" i="77"/>
  <c r="AP66" i="77"/>
  <c r="AN67" i="77"/>
  <c r="L10" i="77"/>
  <c r="AC53" i="77"/>
  <c r="AO67" i="77"/>
  <c r="N12" i="77"/>
  <c r="AP40" i="77"/>
  <c r="AL8" i="77"/>
  <c r="AG9" i="77"/>
  <c r="AL6" i="77"/>
  <c r="AG5" i="77"/>
  <c r="AL110" i="77"/>
  <c r="AC91" i="77"/>
  <c r="AC100" i="77"/>
  <c r="AG112" i="77"/>
  <c r="AM67" i="77"/>
  <c r="AG111" i="77"/>
  <c r="AC114" i="77"/>
  <c r="AC11" i="77" s="1"/>
  <c r="AC12" i="77" s="1"/>
  <c r="AL12" i="77" s="1"/>
  <c r="O12" i="77"/>
  <c r="AG109" i="77"/>
  <c r="AG113" i="77"/>
  <c r="L5" i="77"/>
  <c r="L6" i="77"/>
  <c r="AQ67" i="77"/>
  <c r="AC106" i="76"/>
  <c r="AG106" i="76" s="1"/>
  <c r="AC105" i="76"/>
  <c r="AC79" i="76"/>
  <c r="AC94" i="76"/>
  <c r="AC85" i="76"/>
  <c r="AG113" i="79" l="1"/>
  <c r="AP67" i="79"/>
  <c r="N12" i="79"/>
  <c r="AP98" i="79"/>
  <c r="AL113" i="79"/>
  <c r="AC11" i="79"/>
  <c r="AC12" i="79" s="1"/>
  <c r="AL12" i="79" s="1"/>
  <c r="N12" i="78"/>
  <c r="AP67" i="78"/>
  <c r="AC106" i="78"/>
  <c r="AC11" i="78"/>
  <c r="AC12" i="78" s="1"/>
  <c r="AL12" i="78" s="1"/>
  <c r="Z106" i="78"/>
  <c r="AL121" i="78"/>
  <c r="L12" i="77"/>
  <c r="AC101" i="77"/>
  <c r="AP67" i="77"/>
  <c r="AG114" i="77"/>
  <c r="AL114" i="77"/>
  <c r="Z101" i="77"/>
  <c r="AL106" i="76"/>
  <c r="AN109" i="76" l="1"/>
  <c r="AM109" i="76"/>
  <c r="AK109" i="76"/>
  <c r="AK11" i="76" s="1"/>
  <c r="AK12" i="76" s="1"/>
  <c r="AJ109" i="76"/>
  <c r="AI109" i="76"/>
  <c r="AF109" i="76"/>
  <c r="AF11" i="76" s="1"/>
  <c r="AF12" i="76" s="1"/>
  <c r="AE109" i="76"/>
  <c r="AE11" i="76" s="1"/>
  <c r="AE12" i="76" s="1"/>
  <c r="AD109" i="76"/>
  <c r="AC108" i="76"/>
  <c r="AL108" i="76" s="1"/>
  <c r="AC107" i="76"/>
  <c r="AL107" i="76" s="1"/>
  <c r="AL105" i="76"/>
  <c r="AD101" i="76"/>
  <c r="AB101" i="76"/>
  <c r="AA101" i="76"/>
  <c r="Z101" i="76"/>
  <c r="AD99" i="76"/>
  <c r="AB99" i="76"/>
  <c r="AA99" i="76"/>
  <c r="Z99" i="76"/>
  <c r="AC98" i="76"/>
  <c r="AC97" i="76"/>
  <c r="AC96" i="76"/>
  <c r="AC95" i="76"/>
  <c r="AC93" i="76"/>
  <c r="AD90" i="76"/>
  <c r="AB90" i="76"/>
  <c r="AA90" i="76"/>
  <c r="Z90" i="76"/>
  <c r="AC89" i="76"/>
  <c r="AC88" i="76"/>
  <c r="AC87" i="76"/>
  <c r="AC86" i="76"/>
  <c r="AC84" i="76"/>
  <c r="AC83" i="76"/>
  <c r="AC82" i="76"/>
  <c r="AC81" i="76"/>
  <c r="AC80" i="76"/>
  <c r="AC78" i="76"/>
  <c r="G75" i="76"/>
  <c r="C75" i="76"/>
  <c r="AQ66" i="76"/>
  <c r="O11" i="76" s="1"/>
  <c r="AO66" i="76"/>
  <c r="N11" i="76" s="1"/>
  <c r="AN66" i="76"/>
  <c r="AM66" i="76"/>
  <c r="AD66" i="76"/>
  <c r="O4" i="76" s="1"/>
  <c r="AB66" i="76"/>
  <c r="N4" i="76" s="1"/>
  <c r="AA66" i="76"/>
  <c r="L4" i="76" s="1"/>
  <c r="Z66" i="76"/>
  <c r="AP65" i="76"/>
  <c r="AC65" i="76"/>
  <c r="AP64" i="76"/>
  <c r="AC64" i="76"/>
  <c r="AP63" i="76"/>
  <c r="AC63" i="76"/>
  <c r="AP62" i="76"/>
  <c r="AC62" i="76"/>
  <c r="AP61" i="76"/>
  <c r="AC61" i="76"/>
  <c r="AP60" i="76"/>
  <c r="AC60" i="76"/>
  <c r="AP59" i="76"/>
  <c r="AC59" i="76"/>
  <c r="AP58" i="76"/>
  <c r="AC58" i="76"/>
  <c r="AP57" i="76"/>
  <c r="AC57" i="76"/>
  <c r="AP56" i="76"/>
  <c r="AC56" i="76"/>
  <c r="AP55" i="76"/>
  <c r="AC55" i="76"/>
  <c r="AP54" i="76"/>
  <c r="AC54" i="76"/>
  <c r="AQ53" i="76"/>
  <c r="AO53" i="76"/>
  <c r="AN53" i="76"/>
  <c r="AM53" i="76"/>
  <c r="AD53" i="76"/>
  <c r="AB53" i="76"/>
  <c r="AA53" i="76"/>
  <c r="L10" i="76" s="1"/>
  <c r="Z53" i="76"/>
  <c r="AP52" i="76"/>
  <c r="AC52" i="76"/>
  <c r="AP51" i="76"/>
  <c r="AC51" i="76"/>
  <c r="AP50" i="76"/>
  <c r="AC50" i="76"/>
  <c r="AP49" i="76"/>
  <c r="AC49" i="76"/>
  <c r="AP48" i="76"/>
  <c r="AC48" i="76"/>
  <c r="AP47" i="76"/>
  <c r="AC47" i="76"/>
  <c r="G42" i="76"/>
  <c r="AP46" i="76"/>
  <c r="AC46" i="76"/>
  <c r="L41" i="76"/>
  <c r="O41" i="76" s="1"/>
  <c r="G41" i="76"/>
  <c r="AP45" i="76"/>
  <c r="AC45" i="76"/>
  <c r="AP44" i="76"/>
  <c r="AC44" i="76"/>
  <c r="AP43" i="76"/>
  <c r="AC43" i="76"/>
  <c r="AP42" i="76"/>
  <c r="AC42" i="76"/>
  <c r="AP41" i="76"/>
  <c r="AC41" i="76"/>
  <c r="AQ40" i="76"/>
  <c r="O9" i="76" s="1"/>
  <c r="AO40" i="76"/>
  <c r="N9" i="76" s="1"/>
  <c r="AN40" i="76"/>
  <c r="AM40" i="76"/>
  <c r="AD40" i="76"/>
  <c r="AB40" i="76"/>
  <c r="N8" i="76" s="1"/>
  <c r="AA40" i="76"/>
  <c r="L8" i="76" s="1"/>
  <c r="Z40" i="76"/>
  <c r="AP39" i="76"/>
  <c r="AC39" i="76"/>
  <c r="AP38" i="76"/>
  <c r="AC38" i="76"/>
  <c r="AP37" i="76"/>
  <c r="AC37" i="76"/>
  <c r="AP36" i="76"/>
  <c r="AC36" i="76"/>
  <c r="AP35" i="76"/>
  <c r="AC35" i="76"/>
  <c r="AP34" i="76"/>
  <c r="AC34" i="76"/>
  <c r="AP33" i="76"/>
  <c r="AC33" i="76"/>
  <c r="AP32" i="76"/>
  <c r="AC32" i="76"/>
  <c r="AP31" i="76"/>
  <c r="AC31" i="76"/>
  <c r="AP30" i="76"/>
  <c r="AC30" i="76"/>
  <c r="AP29" i="76"/>
  <c r="AC29" i="76"/>
  <c r="AP28" i="76"/>
  <c r="AC28" i="76"/>
  <c r="AQ27" i="76"/>
  <c r="O5" i="76" s="1"/>
  <c r="AO27" i="76"/>
  <c r="N5" i="76" s="1"/>
  <c r="AN27" i="76"/>
  <c r="AM27" i="76"/>
  <c r="AD27" i="76"/>
  <c r="O6" i="76" s="1"/>
  <c r="AB27" i="76"/>
  <c r="N6" i="76" s="1"/>
  <c r="AA27" i="76"/>
  <c r="L6" i="76" s="1"/>
  <c r="Z27" i="76"/>
  <c r="AP26" i="76"/>
  <c r="AC26" i="76"/>
  <c r="AP25" i="76"/>
  <c r="AC25" i="76"/>
  <c r="AP24" i="76"/>
  <c r="AC24" i="76"/>
  <c r="AP23" i="76"/>
  <c r="AC23" i="76"/>
  <c r="AP22" i="76"/>
  <c r="AC22" i="76"/>
  <c r="AP21" i="76"/>
  <c r="AC21" i="76"/>
  <c r="AP20" i="76"/>
  <c r="AC20" i="76"/>
  <c r="AP19" i="76"/>
  <c r="AC19" i="76"/>
  <c r="AP18" i="76"/>
  <c r="AC18" i="76"/>
  <c r="AP17" i="76"/>
  <c r="AC17" i="76"/>
  <c r="AP16" i="76"/>
  <c r="AC16" i="76"/>
  <c r="AP15" i="76"/>
  <c r="AC15" i="76"/>
  <c r="B14" i="76"/>
  <c r="M12" i="76"/>
  <c r="I12" i="76"/>
  <c r="H12" i="76"/>
  <c r="G12" i="76"/>
  <c r="AJ11" i="76"/>
  <c r="AJ12" i="76" s="1"/>
  <c r="AD11" i="76"/>
  <c r="AD12" i="76" s="1"/>
  <c r="J11" i="76"/>
  <c r="K11" i="76" s="1"/>
  <c r="AC10" i="76"/>
  <c r="O10" i="76"/>
  <c r="J10" i="76"/>
  <c r="K10" i="76" s="1"/>
  <c r="AC8" i="76"/>
  <c r="AL8" i="76" s="1"/>
  <c r="J8" i="76"/>
  <c r="K8" i="76" s="1"/>
  <c r="AC7" i="76"/>
  <c r="AL7" i="76" s="1"/>
  <c r="L9" i="76"/>
  <c r="J9" i="76"/>
  <c r="K9" i="76" s="1"/>
  <c r="AC9" i="76"/>
  <c r="AL9" i="76" s="1"/>
  <c r="O7" i="76"/>
  <c r="N7" i="76"/>
  <c r="J7" i="76"/>
  <c r="K7" i="76" s="1"/>
  <c r="AC6" i="76"/>
  <c r="AL6" i="76" s="1"/>
  <c r="J5" i="76"/>
  <c r="K5" i="76" s="1"/>
  <c r="AC5" i="76"/>
  <c r="AL5" i="76" s="1"/>
  <c r="J6" i="76"/>
  <c r="K6" i="76" s="1"/>
  <c r="AC4" i="76"/>
  <c r="AL4" i="76" s="1"/>
  <c r="J4" i="76"/>
  <c r="K4" i="76" s="1"/>
  <c r="AC3" i="76"/>
  <c r="AL3" i="76" s="1"/>
  <c r="M97" i="75"/>
  <c r="M96" i="75"/>
  <c r="M95" i="75"/>
  <c r="M94" i="75"/>
  <c r="M93" i="75"/>
  <c r="M92" i="75"/>
  <c r="M91" i="75"/>
  <c r="M90" i="75"/>
  <c r="M89" i="75"/>
  <c r="M88" i="75"/>
  <c r="M87" i="75"/>
  <c r="M86" i="75"/>
  <c r="M85" i="75"/>
  <c r="M84" i="75"/>
  <c r="M83" i="75"/>
  <c r="M82" i="75"/>
  <c r="M81" i="75"/>
  <c r="M80" i="75"/>
  <c r="AD96" i="75"/>
  <c r="AB96" i="75"/>
  <c r="AA96" i="75"/>
  <c r="AC93" i="75"/>
  <c r="AC86" i="75"/>
  <c r="AC83" i="75"/>
  <c r="AC81" i="75"/>
  <c r="AC79" i="75"/>
  <c r="AC92" i="75"/>
  <c r="AC94" i="75"/>
  <c r="AC106" i="75"/>
  <c r="AL106" i="75" s="1"/>
  <c r="AP53" i="76" l="1"/>
  <c r="AD100" i="76"/>
  <c r="AC101" i="76"/>
  <c r="AC66" i="76"/>
  <c r="AQ67" i="76"/>
  <c r="AP66" i="76"/>
  <c r="L11" i="76"/>
  <c r="AP40" i="76"/>
  <c r="AC53" i="76"/>
  <c r="AP27" i="76"/>
  <c r="AO67" i="76"/>
  <c r="AN67" i="76"/>
  <c r="AC109" i="76"/>
  <c r="AC11" i="76" s="1"/>
  <c r="AC12" i="76" s="1"/>
  <c r="AA100" i="76"/>
  <c r="AB100" i="76"/>
  <c r="AC90" i="76"/>
  <c r="AC99" i="76"/>
  <c r="AM67" i="76"/>
  <c r="O8" i="76"/>
  <c r="O12" i="76" s="1"/>
  <c r="AC27" i="76"/>
  <c r="AG4" i="76"/>
  <c r="AG5" i="76"/>
  <c r="AG9" i="76"/>
  <c r="AG107" i="76"/>
  <c r="AG3" i="76"/>
  <c r="AG6" i="76"/>
  <c r="AG7" i="76"/>
  <c r="AG8" i="76"/>
  <c r="AI11" i="76"/>
  <c r="AI12" i="76" s="1"/>
  <c r="AC40" i="76"/>
  <c r="AG108" i="76"/>
  <c r="L5" i="76"/>
  <c r="L7" i="76"/>
  <c r="N10" i="76"/>
  <c r="N12" i="76" s="1"/>
  <c r="AG105" i="76"/>
  <c r="AG106" i="75"/>
  <c r="AN108" i="75"/>
  <c r="AM108" i="75"/>
  <c r="AK108" i="75"/>
  <c r="AJ108" i="75"/>
  <c r="AJ11" i="75" s="1"/>
  <c r="AJ12" i="75" s="1"/>
  <c r="AI108" i="75"/>
  <c r="AI11" i="75" s="1"/>
  <c r="AI12" i="75" s="1"/>
  <c r="AF108" i="75"/>
  <c r="AF11" i="75" s="1"/>
  <c r="AF12" i="75" s="1"/>
  <c r="AE108" i="75"/>
  <c r="AE11" i="75" s="1"/>
  <c r="AE12" i="75" s="1"/>
  <c r="AD108" i="75"/>
  <c r="AD11" i="75" s="1"/>
  <c r="AD12" i="75" s="1"/>
  <c r="AC107" i="75"/>
  <c r="AL107" i="75" s="1"/>
  <c r="AC105" i="75"/>
  <c r="AL105" i="75" s="1"/>
  <c r="AD99" i="75"/>
  <c r="AB99" i="75"/>
  <c r="AA99" i="75"/>
  <c r="Z99" i="75"/>
  <c r="Z96" i="75"/>
  <c r="AC95" i="75"/>
  <c r="AC91" i="75"/>
  <c r="AD88" i="75"/>
  <c r="AB88" i="75"/>
  <c r="AA88" i="75"/>
  <c r="Z88" i="75"/>
  <c r="AC87" i="75"/>
  <c r="AC85" i="75"/>
  <c r="AC84" i="75"/>
  <c r="AC82" i="75"/>
  <c r="AC80" i="75"/>
  <c r="AC78" i="75"/>
  <c r="G75" i="75"/>
  <c r="C75" i="75"/>
  <c r="AQ66" i="75"/>
  <c r="O11" i="75" s="1"/>
  <c r="AO66" i="75"/>
  <c r="N11" i="75" s="1"/>
  <c r="AN66" i="75"/>
  <c r="AM66" i="75"/>
  <c r="AD66" i="75"/>
  <c r="O4" i="75" s="1"/>
  <c r="AB66" i="75"/>
  <c r="AA66" i="75"/>
  <c r="L4" i="75" s="1"/>
  <c r="Z66" i="75"/>
  <c r="AP65" i="75"/>
  <c r="AC65" i="75"/>
  <c r="AP64" i="75"/>
  <c r="AC64" i="75"/>
  <c r="AP63" i="75"/>
  <c r="AC63" i="75"/>
  <c r="AP62" i="75"/>
  <c r="AC62" i="75"/>
  <c r="AP61" i="75"/>
  <c r="AC61" i="75"/>
  <c r="AP60" i="75"/>
  <c r="AC60" i="75"/>
  <c r="AP59" i="75"/>
  <c r="AC59" i="75"/>
  <c r="AP58" i="75"/>
  <c r="AC58" i="75"/>
  <c r="AP57" i="75"/>
  <c r="AC57" i="75"/>
  <c r="AP56" i="75"/>
  <c r="AC56" i="75"/>
  <c r="AP55" i="75"/>
  <c r="AC55" i="75"/>
  <c r="AP54" i="75"/>
  <c r="AC54" i="75"/>
  <c r="G47" i="75"/>
  <c r="AQ53" i="75"/>
  <c r="O7" i="75" s="1"/>
  <c r="AO53" i="75"/>
  <c r="AN53" i="75"/>
  <c r="AM53" i="75"/>
  <c r="AD53" i="75"/>
  <c r="O10" i="75" s="1"/>
  <c r="AB53" i="75"/>
  <c r="AA53" i="75"/>
  <c r="Z53" i="75"/>
  <c r="L46" i="75"/>
  <c r="O46" i="75" s="1"/>
  <c r="G46" i="75"/>
  <c r="AP52" i="75"/>
  <c r="AC52" i="75"/>
  <c r="AP51" i="75"/>
  <c r="AC51" i="75"/>
  <c r="AP50" i="75"/>
  <c r="AC50" i="75"/>
  <c r="AP49" i="75"/>
  <c r="AC49" i="75"/>
  <c r="AP48" i="75"/>
  <c r="AC48" i="75"/>
  <c r="AP47" i="75"/>
  <c r="AC47" i="75"/>
  <c r="AP46" i="75"/>
  <c r="AC46" i="75"/>
  <c r="AP45" i="75"/>
  <c r="AC45" i="75"/>
  <c r="AP44" i="75"/>
  <c r="AC44" i="75"/>
  <c r="AP43" i="75"/>
  <c r="AC43" i="75"/>
  <c r="AP42" i="75"/>
  <c r="AC42" i="75"/>
  <c r="AP41" i="75"/>
  <c r="AC41" i="75"/>
  <c r="AQ40" i="75"/>
  <c r="AO40" i="75"/>
  <c r="N8" i="75" s="1"/>
  <c r="AN40" i="75"/>
  <c r="L8" i="75" s="1"/>
  <c r="AM40" i="75"/>
  <c r="AD40" i="75"/>
  <c r="O9" i="75" s="1"/>
  <c r="AB40" i="75"/>
  <c r="N9" i="75" s="1"/>
  <c r="AA40" i="75"/>
  <c r="L9" i="75" s="1"/>
  <c r="Z40" i="75"/>
  <c r="AP39" i="75"/>
  <c r="AC39" i="75"/>
  <c r="AP38" i="75"/>
  <c r="AC38" i="75"/>
  <c r="AP37" i="75"/>
  <c r="AC37" i="75"/>
  <c r="AP36" i="75"/>
  <c r="AC36" i="75"/>
  <c r="AP35" i="75"/>
  <c r="AC35" i="75"/>
  <c r="AP34" i="75"/>
  <c r="AC34" i="75"/>
  <c r="AP33" i="75"/>
  <c r="AC33" i="75"/>
  <c r="AP32" i="75"/>
  <c r="AC32" i="75"/>
  <c r="AP31" i="75"/>
  <c r="AC31" i="75"/>
  <c r="AP30" i="75"/>
  <c r="AC30" i="75"/>
  <c r="AP29" i="75"/>
  <c r="AC29" i="75"/>
  <c r="AP28" i="75"/>
  <c r="AC28" i="75"/>
  <c r="AQ27" i="75"/>
  <c r="O6" i="75" s="1"/>
  <c r="AO27" i="75"/>
  <c r="AN27" i="75"/>
  <c r="L6" i="75" s="1"/>
  <c r="AM27" i="75"/>
  <c r="AD27" i="75"/>
  <c r="O5" i="75" s="1"/>
  <c r="AB27" i="75"/>
  <c r="N5" i="75" s="1"/>
  <c r="AA27" i="75"/>
  <c r="Z27" i="75"/>
  <c r="AP26" i="75"/>
  <c r="AC26" i="75"/>
  <c r="AP25" i="75"/>
  <c r="AC25" i="75"/>
  <c r="AP24" i="75"/>
  <c r="AC24" i="75"/>
  <c r="AP23" i="75"/>
  <c r="AC23" i="75"/>
  <c r="AP22" i="75"/>
  <c r="AC22" i="75"/>
  <c r="AP21" i="75"/>
  <c r="AC21" i="75"/>
  <c r="AP20" i="75"/>
  <c r="AC20" i="75"/>
  <c r="AP19" i="75"/>
  <c r="AC19" i="75"/>
  <c r="AP18" i="75"/>
  <c r="AC18" i="75"/>
  <c r="AP17" i="75"/>
  <c r="AC17" i="75"/>
  <c r="AP16" i="75"/>
  <c r="AC16" i="75"/>
  <c r="AP15" i="75"/>
  <c r="AC15" i="75"/>
  <c r="B14" i="75"/>
  <c r="M12" i="75"/>
  <c r="I12" i="75"/>
  <c r="H12" i="75"/>
  <c r="G12" i="75"/>
  <c r="AK11" i="75"/>
  <c r="AK12" i="75" s="1"/>
  <c r="L11" i="75"/>
  <c r="J11" i="75"/>
  <c r="K11" i="75" s="1"/>
  <c r="AC10" i="75"/>
  <c r="J9" i="75"/>
  <c r="K9" i="75" s="1"/>
  <c r="AC8" i="75"/>
  <c r="AL8" i="75" s="1"/>
  <c r="L10" i="75"/>
  <c r="J10" i="75"/>
  <c r="K10" i="75" s="1"/>
  <c r="AC9" i="75"/>
  <c r="AG9" i="75" s="1"/>
  <c r="O8" i="75"/>
  <c r="J8" i="75"/>
  <c r="K8" i="75" s="1"/>
  <c r="AC7" i="75"/>
  <c r="AL7" i="75" s="1"/>
  <c r="J7" i="75"/>
  <c r="K7" i="75" s="1"/>
  <c r="AC6" i="75"/>
  <c r="AL6" i="75" s="1"/>
  <c r="J4" i="75"/>
  <c r="K4" i="75" s="1"/>
  <c r="AC5" i="75"/>
  <c r="AL5" i="75" s="1"/>
  <c r="J6" i="75"/>
  <c r="K6" i="75" s="1"/>
  <c r="AC4" i="75"/>
  <c r="AL4" i="75" s="1"/>
  <c r="J5" i="75"/>
  <c r="K5" i="75" s="1"/>
  <c r="AC3" i="75"/>
  <c r="AL3" i="75" s="1"/>
  <c r="Z89" i="74"/>
  <c r="AC87" i="74"/>
  <c r="AC81" i="74"/>
  <c r="AN99" i="74"/>
  <c r="AM99" i="74"/>
  <c r="AK99" i="74"/>
  <c r="AK11" i="74" s="1"/>
  <c r="AK12" i="74" s="1"/>
  <c r="AJ99" i="74"/>
  <c r="AJ11" i="74" s="1"/>
  <c r="AJ12" i="74" s="1"/>
  <c r="AI99" i="74"/>
  <c r="AI11" i="74" s="1"/>
  <c r="AI12" i="74" s="1"/>
  <c r="AF99" i="74"/>
  <c r="AE99" i="74"/>
  <c r="AE11" i="74" s="1"/>
  <c r="AE12" i="74" s="1"/>
  <c r="AD99" i="74"/>
  <c r="AD11" i="74" s="1"/>
  <c r="AD12" i="74" s="1"/>
  <c r="AC97" i="74"/>
  <c r="AL97" i="74" s="1"/>
  <c r="AC98" i="74"/>
  <c r="AL98" i="74" s="1"/>
  <c r="AD92" i="74"/>
  <c r="AB92" i="74"/>
  <c r="AA92" i="74"/>
  <c r="Z92" i="74"/>
  <c r="AD89" i="74"/>
  <c r="AB89" i="74"/>
  <c r="AA89" i="74"/>
  <c r="AC88" i="74"/>
  <c r="AC89" i="74" s="1"/>
  <c r="AD84" i="74"/>
  <c r="AB84" i="74"/>
  <c r="AA84" i="74"/>
  <c r="AA91" i="74" s="1"/>
  <c r="Z84" i="74"/>
  <c r="AC83" i="74"/>
  <c r="AC82" i="74"/>
  <c r="AC80" i="74"/>
  <c r="AC79" i="74"/>
  <c r="AC78" i="74"/>
  <c r="G75" i="74"/>
  <c r="C75" i="74"/>
  <c r="AQ66" i="74"/>
  <c r="O11" i="74" s="1"/>
  <c r="AO66" i="74"/>
  <c r="AP66" i="74" s="1"/>
  <c r="AN66" i="74"/>
  <c r="AM66" i="74"/>
  <c r="AD66" i="74"/>
  <c r="O6" i="74" s="1"/>
  <c r="AB66" i="74"/>
  <c r="N6" i="74" s="1"/>
  <c r="AA66" i="74"/>
  <c r="L6" i="74" s="1"/>
  <c r="Z66" i="74"/>
  <c r="AP65" i="74"/>
  <c r="AC65" i="74"/>
  <c r="AP64" i="74"/>
  <c r="AC64" i="74"/>
  <c r="AP63" i="74"/>
  <c r="AC63" i="74"/>
  <c r="AP62" i="74"/>
  <c r="AC62" i="74"/>
  <c r="AP61" i="74"/>
  <c r="AC61" i="74"/>
  <c r="AP60" i="74"/>
  <c r="AC60" i="74"/>
  <c r="AP59" i="74"/>
  <c r="AC59" i="74"/>
  <c r="AP58" i="74"/>
  <c r="AC58" i="74"/>
  <c r="AP57" i="74"/>
  <c r="AC57" i="74"/>
  <c r="AP56" i="74"/>
  <c r="AC56" i="74"/>
  <c r="AP55" i="74"/>
  <c r="AC55" i="74"/>
  <c r="G54" i="74"/>
  <c r="AP54" i="74"/>
  <c r="AC54" i="74"/>
  <c r="L53" i="74"/>
  <c r="O53" i="74" s="1"/>
  <c r="G53" i="74"/>
  <c r="AQ53" i="74"/>
  <c r="AO53" i="74"/>
  <c r="N7" i="74" s="1"/>
  <c r="AN53" i="74"/>
  <c r="L7" i="74" s="1"/>
  <c r="AM53" i="74"/>
  <c r="AD53" i="74"/>
  <c r="O9" i="74" s="1"/>
  <c r="AB53" i="74"/>
  <c r="N9" i="74" s="1"/>
  <c r="AA53" i="74"/>
  <c r="L9" i="74" s="1"/>
  <c r="Z53" i="74"/>
  <c r="AP52" i="74"/>
  <c r="AC52" i="74"/>
  <c r="AP51" i="74"/>
  <c r="AC51" i="74"/>
  <c r="AP50" i="74"/>
  <c r="AC50" i="74"/>
  <c r="AP49" i="74"/>
  <c r="AC49" i="74"/>
  <c r="AP48" i="74"/>
  <c r="AC48" i="74"/>
  <c r="AP47" i="74"/>
  <c r="AC47" i="74"/>
  <c r="AP46" i="74"/>
  <c r="AC46" i="74"/>
  <c r="AP45" i="74"/>
  <c r="AC45" i="74"/>
  <c r="AP44" i="74"/>
  <c r="AC44" i="74"/>
  <c r="AP43" i="74"/>
  <c r="AC43" i="74"/>
  <c r="AP42" i="74"/>
  <c r="AC42" i="74"/>
  <c r="AP41" i="74"/>
  <c r="AC41" i="74"/>
  <c r="AQ40" i="74"/>
  <c r="O8" i="74" s="1"/>
  <c r="AO40" i="74"/>
  <c r="N8" i="74" s="1"/>
  <c r="AN40" i="74"/>
  <c r="L8" i="74" s="1"/>
  <c r="AM40" i="74"/>
  <c r="AD40" i="74"/>
  <c r="AB40" i="74"/>
  <c r="N10" i="74" s="1"/>
  <c r="AA40" i="74"/>
  <c r="L10" i="74" s="1"/>
  <c r="Z40" i="74"/>
  <c r="AP39" i="74"/>
  <c r="AC39" i="74"/>
  <c r="AP38" i="74"/>
  <c r="AC38" i="74"/>
  <c r="AP37" i="74"/>
  <c r="AC37" i="74"/>
  <c r="AP36" i="74"/>
  <c r="AC36" i="74"/>
  <c r="AP35" i="74"/>
  <c r="AC35" i="74"/>
  <c r="AP34" i="74"/>
  <c r="AC34" i="74"/>
  <c r="AP33" i="74"/>
  <c r="AC33" i="74"/>
  <c r="AP32" i="74"/>
  <c r="AC32" i="74"/>
  <c r="AP31" i="74"/>
  <c r="AC31" i="74"/>
  <c r="AP30" i="74"/>
  <c r="AC30" i="74"/>
  <c r="AP29" i="74"/>
  <c r="AC29" i="74"/>
  <c r="AP28" i="74"/>
  <c r="AC28" i="74"/>
  <c r="AQ27" i="74"/>
  <c r="O5" i="74" s="1"/>
  <c r="AO27" i="74"/>
  <c r="N5" i="74" s="1"/>
  <c r="AN27" i="74"/>
  <c r="L5" i="74" s="1"/>
  <c r="AM27" i="74"/>
  <c r="AD27" i="74"/>
  <c r="O4" i="74" s="1"/>
  <c r="AB27" i="74"/>
  <c r="N4" i="74" s="1"/>
  <c r="AA27" i="74"/>
  <c r="L4" i="74" s="1"/>
  <c r="Z27" i="74"/>
  <c r="AP26" i="74"/>
  <c r="AC26" i="74"/>
  <c r="AP25" i="74"/>
  <c r="AC25" i="74"/>
  <c r="AP24" i="74"/>
  <c r="AC24" i="74"/>
  <c r="AP23" i="74"/>
  <c r="AC23" i="74"/>
  <c r="AP22" i="74"/>
  <c r="AC22" i="74"/>
  <c r="AP21" i="74"/>
  <c r="AC21" i="74"/>
  <c r="AP20" i="74"/>
  <c r="AC20" i="74"/>
  <c r="AP19" i="74"/>
  <c r="AC19" i="74"/>
  <c r="AP18" i="74"/>
  <c r="AC18" i="74"/>
  <c r="AP17" i="74"/>
  <c r="AC17" i="74"/>
  <c r="AP16" i="74"/>
  <c r="AC16" i="74"/>
  <c r="AP15" i="74"/>
  <c r="AC15" i="74"/>
  <c r="B14" i="74"/>
  <c r="M12" i="74"/>
  <c r="I12" i="74"/>
  <c r="H12" i="74"/>
  <c r="G12" i="74"/>
  <c r="AF11" i="74"/>
  <c r="AF12" i="74" s="1"/>
  <c r="N11" i="74"/>
  <c r="L11" i="74"/>
  <c r="J11" i="74"/>
  <c r="K11" i="74" s="1"/>
  <c r="AC10" i="74"/>
  <c r="J8" i="74"/>
  <c r="K8" i="74" s="1"/>
  <c r="AC9" i="74"/>
  <c r="AL9" i="74" s="1"/>
  <c r="O10" i="74"/>
  <c r="J10" i="74"/>
  <c r="K10" i="74" s="1"/>
  <c r="AC8" i="74"/>
  <c r="AG8" i="74" s="1"/>
  <c r="J6" i="74"/>
  <c r="K6" i="74" s="1"/>
  <c r="AC7" i="74"/>
  <c r="AG7" i="74" s="1"/>
  <c r="J9" i="74"/>
  <c r="K9" i="74" s="1"/>
  <c r="AC6" i="74"/>
  <c r="AG6" i="74" s="1"/>
  <c r="O7" i="74"/>
  <c r="J7" i="74"/>
  <c r="K7" i="74" s="1"/>
  <c r="AC5" i="74"/>
  <c r="AL5" i="74" s="1"/>
  <c r="J5" i="74"/>
  <c r="K5" i="74" s="1"/>
  <c r="AC4" i="74"/>
  <c r="AG4" i="74" s="1"/>
  <c r="J4" i="74"/>
  <c r="K4" i="74" s="1"/>
  <c r="AC3" i="74"/>
  <c r="AG3" i="74" s="1"/>
  <c r="AN95" i="73"/>
  <c r="AM95" i="73"/>
  <c r="AK95" i="73"/>
  <c r="AJ95" i="73"/>
  <c r="AI95" i="73"/>
  <c r="AF95" i="73"/>
  <c r="AE95" i="73"/>
  <c r="AD95" i="73"/>
  <c r="AC95" i="73"/>
  <c r="M98" i="73"/>
  <c r="M97" i="73"/>
  <c r="M96" i="73"/>
  <c r="M95" i="73"/>
  <c r="M94" i="73"/>
  <c r="M93" i="73"/>
  <c r="M92" i="73"/>
  <c r="M91" i="73"/>
  <c r="M90" i="73"/>
  <c r="M89" i="73"/>
  <c r="M88" i="73"/>
  <c r="M87" i="73"/>
  <c r="M86" i="73"/>
  <c r="M85" i="73"/>
  <c r="M84" i="73"/>
  <c r="M83" i="73"/>
  <c r="M82" i="73"/>
  <c r="M81" i="73"/>
  <c r="M80" i="73"/>
  <c r="Z83" i="73"/>
  <c r="AC80" i="73"/>
  <c r="AD87" i="73"/>
  <c r="AB87" i="73"/>
  <c r="AA87" i="73"/>
  <c r="Z87" i="73"/>
  <c r="AC81" i="73"/>
  <c r="L12" i="76" l="1"/>
  <c r="AL12" i="76"/>
  <c r="AG109" i="76"/>
  <c r="Z100" i="76"/>
  <c r="AL109" i="76"/>
  <c r="AC100" i="76"/>
  <c r="AP67" i="76"/>
  <c r="AC96" i="75"/>
  <c r="AC53" i="75"/>
  <c r="AG3" i="75"/>
  <c r="AC40" i="75"/>
  <c r="AP66" i="75"/>
  <c r="N10" i="75"/>
  <c r="AC66" i="75"/>
  <c r="AC99" i="75"/>
  <c r="AD98" i="75"/>
  <c r="AA98" i="75"/>
  <c r="N4" i="75"/>
  <c r="AM67" i="75"/>
  <c r="AP40" i="75"/>
  <c r="AG107" i="75"/>
  <c r="O12" i="75"/>
  <c r="AG6" i="75"/>
  <c r="AP27" i="75"/>
  <c r="AL9" i="75"/>
  <c r="AN67" i="75"/>
  <c r="AB98" i="75"/>
  <c r="N6" i="75"/>
  <c r="AC27" i="75"/>
  <c r="AO67" i="75"/>
  <c r="AC88" i="75"/>
  <c r="AC98" i="75" s="1"/>
  <c r="AC108" i="75"/>
  <c r="AL108" i="75" s="1"/>
  <c r="AG8" i="75"/>
  <c r="AG7" i="75"/>
  <c r="AG5" i="75"/>
  <c r="AG4" i="75"/>
  <c r="AP53" i="75"/>
  <c r="L5" i="75"/>
  <c r="L7" i="75"/>
  <c r="AQ67" i="75"/>
  <c r="AG105" i="75"/>
  <c r="N7" i="75"/>
  <c r="AC27" i="74"/>
  <c r="AC92" i="74"/>
  <c r="AC53" i="74"/>
  <c r="AP40" i="74"/>
  <c r="AO67" i="74"/>
  <c r="AN67" i="74"/>
  <c r="L12" i="74"/>
  <c r="AC99" i="74"/>
  <c r="AG99" i="74" s="1"/>
  <c r="AC84" i="74"/>
  <c r="AC91" i="74" s="1"/>
  <c r="AD91" i="74"/>
  <c r="AB91" i="74"/>
  <c r="AG97" i="74"/>
  <c r="AG98" i="74"/>
  <c r="AM67" i="74"/>
  <c r="O12" i="74"/>
  <c r="N12" i="74"/>
  <c r="AG5" i="74"/>
  <c r="AG9" i="74"/>
  <c r="AP53" i="74"/>
  <c r="AL4" i="74"/>
  <c r="AL6" i="74"/>
  <c r="AL7" i="74"/>
  <c r="AL8" i="74"/>
  <c r="AC40" i="74"/>
  <c r="AC66" i="74"/>
  <c r="AL3" i="74"/>
  <c r="AP27" i="74"/>
  <c r="AQ67" i="74"/>
  <c r="AL94" i="73"/>
  <c r="AG94" i="73"/>
  <c r="AC86" i="73"/>
  <c r="AC87" i="73" s="1"/>
  <c r="AC82" i="73"/>
  <c r="AC78" i="73"/>
  <c r="AC79" i="73"/>
  <c r="Z98" i="75" l="1"/>
  <c r="AP67" i="75"/>
  <c r="N12" i="75"/>
  <c r="AG108" i="75"/>
  <c r="AC11" i="75"/>
  <c r="AC12" i="75" s="1"/>
  <c r="AL12" i="75" s="1"/>
  <c r="L12" i="75"/>
  <c r="AC11" i="74"/>
  <c r="AC12" i="74" s="1"/>
  <c r="AL12" i="74" s="1"/>
  <c r="Z91" i="74"/>
  <c r="AP67" i="74"/>
  <c r="AL99" i="74"/>
  <c r="AP65" i="73"/>
  <c r="AP64" i="73"/>
  <c r="AP63" i="73"/>
  <c r="AP62" i="73"/>
  <c r="AP61" i="73"/>
  <c r="AP60" i="73"/>
  <c r="AP59" i="73"/>
  <c r="AP58" i="73"/>
  <c r="AP57" i="73"/>
  <c r="AP56" i="73"/>
  <c r="AP55" i="73"/>
  <c r="AP54" i="73"/>
  <c r="AQ53" i="73"/>
  <c r="AO53" i="73"/>
  <c r="AN53" i="73"/>
  <c r="AM53" i="73"/>
  <c r="AP52" i="73"/>
  <c r="AP51" i="73"/>
  <c r="AP50" i="73"/>
  <c r="AP49" i="73"/>
  <c r="AP48" i="73"/>
  <c r="AP47" i="73"/>
  <c r="AP46" i="73"/>
  <c r="AP45" i="73"/>
  <c r="AP44" i="73"/>
  <c r="AP43" i="73"/>
  <c r="AP42" i="73"/>
  <c r="AP41" i="73"/>
  <c r="AQ40" i="73"/>
  <c r="AO40" i="73"/>
  <c r="AN40" i="73"/>
  <c r="AM40" i="73"/>
  <c r="AP39" i="73"/>
  <c r="AP38" i="73"/>
  <c r="AP37" i="73"/>
  <c r="AP36" i="73"/>
  <c r="AP35" i="73"/>
  <c r="AP34" i="73"/>
  <c r="AP33" i="73"/>
  <c r="AP32" i="73"/>
  <c r="AP31" i="73"/>
  <c r="AP30" i="73"/>
  <c r="AP29" i="73"/>
  <c r="AP28" i="73"/>
  <c r="AQ27" i="73"/>
  <c r="AO27" i="73"/>
  <c r="AN27" i="73"/>
  <c r="AM27" i="73"/>
  <c r="AP26" i="73"/>
  <c r="AP25" i="73"/>
  <c r="AP24" i="73"/>
  <c r="AP23" i="73"/>
  <c r="AP22" i="73"/>
  <c r="AP21" i="73"/>
  <c r="AP20" i="73"/>
  <c r="AP19" i="73"/>
  <c r="AP18" i="73"/>
  <c r="AP17" i="73"/>
  <c r="AP16" i="73"/>
  <c r="AP15" i="73"/>
  <c r="AC65" i="73"/>
  <c r="AC64" i="73"/>
  <c r="AC63" i="73"/>
  <c r="AC62" i="73"/>
  <c r="AC61" i="73"/>
  <c r="AC60" i="73"/>
  <c r="AC59" i="73"/>
  <c r="AC58" i="73"/>
  <c r="AC57" i="73"/>
  <c r="AC56" i="73"/>
  <c r="AC55" i="73"/>
  <c r="AC54" i="73"/>
  <c r="AC52" i="73"/>
  <c r="AC51" i="73"/>
  <c r="AC50" i="73"/>
  <c r="AC49" i="73"/>
  <c r="AC48" i="73"/>
  <c r="AC47" i="73"/>
  <c r="AC46" i="73"/>
  <c r="AC45" i="73"/>
  <c r="AC44" i="73"/>
  <c r="AC43" i="73"/>
  <c r="AC42" i="73"/>
  <c r="AC41" i="73"/>
  <c r="AC39" i="73"/>
  <c r="AC38" i="73"/>
  <c r="AC37" i="73"/>
  <c r="AC36" i="73"/>
  <c r="AC35" i="73"/>
  <c r="AC34" i="73"/>
  <c r="AC33" i="73"/>
  <c r="AC32" i="73"/>
  <c r="AC31" i="73"/>
  <c r="AC30" i="73"/>
  <c r="AC29" i="73"/>
  <c r="AC28" i="73"/>
  <c r="AC26" i="73"/>
  <c r="AC25" i="73"/>
  <c r="AC24" i="73"/>
  <c r="AC23" i="73"/>
  <c r="AC22" i="73"/>
  <c r="AC21" i="73"/>
  <c r="AC20" i="73"/>
  <c r="AC19" i="73"/>
  <c r="AC18" i="73"/>
  <c r="AC17" i="73"/>
  <c r="AP40" i="73" l="1"/>
  <c r="AP53" i="73"/>
  <c r="AP27" i="73"/>
  <c r="AD83" i="73" l="1"/>
  <c r="AB83" i="73"/>
  <c r="AA83" i="73"/>
  <c r="J7" i="73" l="1"/>
  <c r="K7" i="73" s="1"/>
  <c r="J5" i="73"/>
  <c r="K5" i="73" s="1"/>
  <c r="J6" i="73"/>
  <c r="K6" i="73" s="1"/>
  <c r="J9" i="73"/>
  <c r="K9" i="73" s="1"/>
  <c r="J10" i="73"/>
  <c r="K10" i="73" s="1"/>
  <c r="J8" i="73"/>
  <c r="K8" i="73" s="1"/>
  <c r="J11" i="73"/>
  <c r="K11" i="73" s="1"/>
  <c r="AC3" i="73"/>
  <c r="AL3" i="73" s="1"/>
  <c r="AC5" i="73"/>
  <c r="AL5" i="73" s="1"/>
  <c r="AC9" i="73"/>
  <c r="AG9" i="73" s="1"/>
  <c r="AC8" i="73"/>
  <c r="AL8" i="73" s="1"/>
  <c r="AC4" i="73"/>
  <c r="AL4" i="73" s="1"/>
  <c r="AC10" i="73"/>
  <c r="AC6" i="73"/>
  <c r="AG6" i="73" s="1"/>
  <c r="AL9" i="73" l="1"/>
  <c r="AC83" i="73"/>
  <c r="AL6" i="73"/>
  <c r="AG8" i="73"/>
  <c r="AG3" i="73"/>
  <c r="AG4" i="73"/>
  <c r="AG5" i="73"/>
  <c r="AC16" i="73"/>
  <c r="AC15" i="73"/>
  <c r="AD40" i="73"/>
  <c r="O9" i="73" s="1"/>
  <c r="AB40" i="73"/>
  <c r="AA40" i="73"/>
  <c r="L9" i="73" s="1"/>
  <c r="Z40" i="73"/>
  <c r="O5" i="73"/>
  <c r="L5" i="73"/>
  <c r="AQ66" i="73"/>
  <c r="O11" i="73" s="1"/>
  <c r="AO66" i="73"/>
  <c r="N11" i="73" s="1"/>
  <c r="AN66" i="73"/>
  <c r="AM66" i="73"/>
  <c r="AP66" i="73" l="1"/>
  <c r="L11" i="73"/>
  <c r="N5" i="73"/>
  <c r="AC40" i="73"/>
  <c r="N9" i="73"/>
  <c r="AD90" i="73" l="1"/>
  <c r="AB90" i="73"/>
  <c r="AA90" i="73"/>
  <c r="Z90" i="73"/>
  <c r="G75" i="73"/>
  <c r="C75" i="73"/>
  <c r="AD27" i="73"/>
  <c r="O4" i="73" s="1"/>
  <c r="AB27" i="73"/>
  <c r="N4" i="73" s="1"/>
  <c r="AA27" i="73"/>
  <c r="L4" i="73" s="1"/>
  <c r="Z27" i="73"/>
  <c r="AD53" i="73"/>
  <c r="O7" i="73" s="1"/>
  <c r="AB53" i="73"/>
  <c r="N7" i="73" s="1"/>
  <c r="AA53" i="73"/>
  <c r="L7" i="73" s="1"/>
  <c r="Z53" i="73"/>
  <c r="G55" i="73"/>
  <c r="AD66" i="73"/>
  <c r="O8" i="73" s="1"/>
  <c r="AB66" i="73"/>
  <c r="N8" i="73" s="1"/>
  <c r="AA66" i="73"/>
  <c r="L8" i="73" s="1"/>
  <c r="Z66" i="73"/>
  <c r="L54" i="73"/>
  <c r="O54" i="73" s="1"/>
  <c r="G54" i="73"/>
  <c r="O10" i="73"/>
  <c r="N10" i="73"/>
  <c r="L10" i="73"/>
  <c r="O6" i="73"/>
  <c r="N6" i="73"/>
  <c r="L6" i="73"/>
  <c r="B14" i="73"/>
  <c r="M12" i="73"/>
  <c r="I12" i="73"/>
  <c r="H12" i="73"/>
  <c r="G12" i="73"/>
  <c r="J4" i="73"/>
  <c r="K4" i="73" s="1"/>
  <c r="AC7" i="73"/>
  <c r="AL7" i="73" s="1"/>
  <c r="AC53" i="73" l="1"/>
  <c r="AQ67" i="73"/>
  <c r="AC66" i="73"/>
  <c r="AC90" i="73"/>
  <c r="L12" i="73"/>
  <c r="AM67" i="73"/>
  <c r="O12" i="73"/>
  <c r="AN67" i="73"/>
  <c r="AO67" i="73"/>
  <c r="AC27" i="73"/>
  <c r="AG7" i="73"/>
  <c r="N12" i="73" l="1"/>
  <c r="AP67" i="73"/>
  <c r="AA89" i="73"/>
  <c r="AC89" i="73"/>
  <c r="AD89" i="73"/>
  <c r="AB89" i="73"/>
  <c r="Z89" i="73" l="1"/>
  <c r="AC11" i="73"/>
  <c r="AC12" i="73" s="1"/>
  <c r="AE11" i="73"/>
  <c r="AE12" i="73"/>
  <c r="AK11" i="73"/>
  <c r="AK12" i="73"/>
  <c r="AI11" i="73"/>
  <c r="AI12" i="73" s="1"/>
  <c r="AL12" i="73" s="1"/>
  <c r="AD11" i="73"/>
  <c r="AD12" i="73" s="1"/>
  <c r="AJ11" i="73"/>
  <c r="AJ12" i="73"/>
  <c r="AF11" i="73"/>
  <c r="AF12" i="73" s="1"/>
  <c r="AI72" i="96"/>
  <c r="AI79" i="96" s="1"/>
  <c r="AI15" i="96" s="1"/>
  <c r="AI16" i="96" s="1"/>
  <c r="AD72" i="96"/>
  <c r="AD79" i="96" s="1"/>
  <c r="AD15" i="96" s="1"/>
  <c r="AF72" i="96"/>
  <c r="AF79" i="96" s="1"/>
  <c r="AF15" i="96" s="1"/>
  <c r="AF16" i="96" s="1"/>
  <c r="AM72" i="96"/>
  <c r="AM79" i="96" s="1"/>
  <c r="CF91" i="96" s="1"/>
  <c r="CG91" i="96" s="1"/>
  <c r="AK72" i="96"/>
  <c r="AK79" i="96" s="1"/>
  <c r="AK15" i="96" s="1"/>
  <c r="AK16" i="96" s="1"/>
  <c r="AJ72" i="96"/>
  <c r="AJ79" i="96" s="1"/>
  <c r="AJ15" i="96" s="1"/>
  <c r="AJ16" i="96" s="1"/>
  <c r="AE72" i="96"/>
  <c r="AE79" i="96" s="1"/>
  <c r="AE15" i="96" s="1"/>
  <c r="AE16" i="96" s="1"/>
  <c r="AN72" i="96"/>
  <c r="AN79" i="96" s="1"/>
  <c r="CH91" i="96" s="1"/>
  <c r="AD16" i="96" l="1"/>
  <c r="AC72" i="96"/>
  <c r="AG72" i="96" l="1"/>
  <c r="AC79" i="96"/>
  <c r="AC15" i="96" s="1"/>
  <c r="AL72" i="96"/>
  <c r="AC16" i="96" l="1"/>
  <c r="AL16" i="96" s="1"/>
  <c r="AG15" i="96"/>
  <c r="CD91" i="96"/>
  <c r="AL79" i="96"/>
  <c r="AL15" i="96" s="1"/>
  <c r="BY91" i="96"/>
  <c r="AC30" i="96"/>
  <c r="AC31" i="96" s="1"/>
  <c r="AD30" i="96"/>
  <c r="AF30" i="96"/>
  <c r="AF31" i="96" s="1"/>
  <c r="AE30" i="96"/>
  <c r="AE31" i="96" s="1"/>
  <c r="AK30" i="96"/>
  <c r="AK31" i="96" s="1"/>
  <c r="AJ30" i="96"/>
  <c r="AJ31" i="96" s="1"/>
  <c r="AL87" i="96"/>
  <c r="AI30" i="96"/>
  <c r="CA91" i="96"/>
  <c r="CB91" i="96" s="1"/>
  <c r="CC91" i="96"/>
  <c r="AG30" i="96" l="1"/>
  <c r="AD31" i="96"/>
  <c r="AI31" i="96"/>
  <c r="AL31" i="96" s="1"/>
  <c r="AL30" i="96"/>
</calcChain>
</file>

<file path=xl/sharedStrings.xml><?xml version="1.0" encoding="utf-8"?>
<sst xmlns="http://schemas.openxmlformats.org/spreadsheetml/2006/main" count="15637" uniqueCount="779">
  <si>
    <t>GOALIE STATISTICS</t>
  </si>
  <si>
    <t>Team</t>
  </si>
  <si>
    <t>PIM</t>
  </si>
  <si>
    <t>GP</t>
  </si>
  <si>
    <t>GA</t>
  </si>
  <si>
    <t>SO</t>
  </si>
  <si>
    <t>ENG</t>
  </si>
  <si>
    <t>W</t>
  </si>
  <si>
    <t>L</t>
  </si>
  <si>
    <t>T</t>
  </si>
  <si>
    <t>GF</t>
  </si>
  <si>
    <t>PTS.</t>
  </si>
  <si>
    <t>PCT.</t>
  </si>
  <si>
    <t>Assists</t>
  </si>
  <si>
    <t>State Farm</t>
  </si>
  <si>
    <t>Bret Beaudry</t>
  </si>
  <si>
    <t>Canadiens</t>
  </si>
  <si>
    <t>Eriton</t>
  </si>
  <si>
    <t>Direct Staff</t>
  </si>
  <si>
    <t>Substitute Goalies</t>
  </si>
  <si>
    <t>Season Totals</t>
  </si>
  <si>
    <t xml:space="preserve"> Team</t>
  </si>
  <si>
    <t>G</t>
  </si>
  <si>
    <t>A</t>
  </si>
  <si>
    <t>Pts.</t>
  </si>
  <si>
    <t>Period</t>
  </si>
  <si>
    <t>SF/Subs</t>
  </si>
  <si>
    <t>Penalties:</t>
  </si>
  <si>
    <t>Mike Nardone</t>
  </si>
  <si>
    <t>Frank Taylor</t>
  </si>
  <si>
    <t>Joe Moceri</t>
  </si>
  <si>
    <t>Lee Castiglioni</t>
  </si>
  <si>
    <t>Pat Parrott</t>
  </si>
  <si>
    <t>Tom Dupart</t>
  </si>
  <si>
    <t>Al Rosinski</t>
  </si>
  <si>
    <t>State Farm Totals</t>
  </si>
  <si>
    <t>Cdns/Subs</t>
  </si>
  <si>
    <t>Bill Tucker</t>
  </si>
  <si>
    <t xml:space="preserve"> </t>
  </si>
  <si>
    <t>Rich Dudzinski</t>
  </si>
  <si>
    <t>Joe Grazioli</t>
  </si>
  <si>
    <t>Direct/Subs</t>
  </si>
  <si>
    <t>John Higgins</t>
  </si>
  <si>
    <t xml:space="preserve">                    </t>
  </si>
  <si>
    <t>Steve Yollick</t>
  </si>
  <si>
    <t>Angelo Peruzzi</t>
  </si>
  <si>
    <t>Clay Barker</t>
  </si>
  <si>
    <t>Lew Bishop</t>
  </si>
  <si>
    <t>Jim Klott</t>
  </si>
  <si>
    <t>Mike Robins</t>
  </si>
  <si>
    <t>Direct Staff Totals</t>
  </si>
  <si>
    <t>Eriton/Subs</t>
  </si>
  <si>
    <t>Dane Foucher</t>
  </si>
  <si>
    <t>Gene Zyla</t>
  </si>
  <si>
    <t>Dave Reed</t>
  </si>
  <si>
    <t>Neil Henriques</t>
  </si>
  <si>
    <t>Total Penalties</t>
  </si>
  <si>
    <t>Eriton Totals</t>
  </si>
  <si>
    <t>SHUTOUTS:</t>
  </si>
  <si>
    <t>Ken Lavigne</t>
  </si>
  <si>
    <t>John McRae</t>
  </si>
  <si>
    <t>Tony Chaivre</t>
  </si>
  <si>
    <t>Tom Kokuba</t>
  </si>
  <si>
    <t>Gerald Honkanen</t>
  </si>
  <si>
    <t>Mike Bayer</t>
  </si>
  <si>
    <t>HAT TRICKS:</t>
  </si>
  <si>
    <t>PLAYMAKERS:</t>
  </si>
  <si>
    <t>Leading Scorers</t>
  </si>
  <si>
    <t>Jim Seisser</t>
  </si>
  <si>
    <t>Chris Yakey</t>
  </si>
  <si>
    <t>Score</t>
  </si>
  <si>
    <t>PCT</t>
  </si>
  <si>
    <t>GA AVG</t>
  </si>
  <si>
    <t>Minutes</t>
  </si>
  <si>
    <t>Chris Douglas</t>
  </si>
  <si>
    <t>TOTALS FROM TEAMS</t>
  </si>
  <si>
    <t>Week</t>
  </si>
  <si>
    <t>Penalty Leaders</t>
  </si>
  <si>
    <t>Tim Kiefiuk</t>
  </si>
  <si>
    <t>Don Roser</t>
  </si>
  <si>
    <t>Name</t>
  </si>
  <si>
    <t>Bill Doman</t>
  </si>
  <si>
    <t>Glenn Smith</t>
  </si>
  <si>
    <t>PATCHES</t>
  </si>
  <si>
    <t>Ken Rice</t>
  </si>
  <si>
    <t>Mike Phillips</t>
  </si>
  <si>
    <t>SUBSTITUTE TOTALS</t>
  </si>
  <si>
    <t>Gerry Zyla</t>
  </si>
  <si>
    <t>SUBSTITUTE STATISTICS</t>
  </si>
  <si>
    <t>Assist(s)</t>
  </si>
  <si>
    <t>Goal</t>
  </si>
  <si>
    <t>Roger Weiss</t>
  </si>
  <si>
    <t>Sons of the Flag</t>
  </si>
  <si>
    <t>Stiletto</t>
  </si>
  <si>
    <t>Sons of the Flag Totals</t>
  </si>
  <si>
    <t>Stiletto Totals</t>
  </si>
  <si>
    <t>SotF/Subs</t>
  </si>
  <si>
    <t>SotF</t>
  </si>
  <si>
    <t>Stilleto</t>
  </si>
  <si>
    <t>Frank Barket</t>
  </si>
  <si>
    <t>None</t>
  </si>
  <si>
    <t>Total Assists</t>
  </si>
  <si>
    <t>Total Goals</t>
  </si>
  <si>
    <t>Wyatt Gee</t>
  </si>
  <si>
    <t>Dennis Powers</t>
  </si>
  <si>
    <t>Mark Schweiger</t>
  </si>
  <si>
    <t>Cdns</t>
  </si>
  <si>
    <t>St Farm</t>
  </si>
  <si>
    <t>Dir Staff</t>
  </si>
  <si>
    <t>Rtg</t>
  </si>
  <si>
    <t>No.</t>
  </si>
  <si>
    <t>Sub Scoring</t>
  </si>
  <si>
    <t>Regulars Subbing</t>
  </si>
  <si>
    <t>Ed Frank</t>
  </si>
  <si>
    <t>Pete Guzzardo</t>
  </si>
  <si>
    <t>EastSide Canadiens</t>
  </si>
  <si>
    <t>EastSide Canadiens Totals</t>
  </si>
  <si>
    <t>Goalie Subs</t>
  </si>
  <si>
    <t>Curt Yakey</t>
  </si>
  <si>
    <t>Ed Buxton</t>
  </si>
  <si>
    <t>Dave Mutart</t>
  </si>
  <si>
    <t>Darrell Amoe</t>
  </si>
  <si>
    <t>Unassisted</t>
  </si>
  <si>
    <t>Dawn Fullerton</t>
  </si>
  <si>
    <t>LEAGUE TOTALS</t>
  </si>
  <si>
    <t>Mark Rodgers</t>
  </si>
  <si>
    <t>Tom Darling</t>
  </si>
  <si>
    <t>USA MEN'S OVER FIFTY HOCKEY ASSOCIATION</t>
  </si>
  <si>
    <t>Marc Lueckhoff</t>
  </si>
  <si>
    <t>Mark Houle</t>
  </si>
  <si>
    <t>The Sheer Shop</t>
  </si>
  <si>
    <t>Mike Muszynski</t>
  </si>
  <si>
    <t>The Sheer Shop Totals</t>
  </si>
  <si>
    <t>Chris Kowalski</t>
  </si>
  <si>
    <t>Sheer</t>
  </si>
  <si>
    <t>Sheer/Subs</t>
  </si>
  <si>
    <t>Sheer Shop</t>
  </si>
  <si>
    <t>Craig Eaton</t>
  </si>
  <si>
    <t>Kevin Mahon</t>
  </si>
  <si>
    <t>Craig DiPaola</t>
  </si>
  <si>
    <t>Greg Wills</t>
  </si>
  <si>
    <t>Tom Bonk</t>
  </si>
  <si>
    <t>Aaron Jacob</t>
  </si>
  <si>
    <t>Ed Lewan</t>
  </si>
  <si>
    <t>.</t>
  </si>
  <si>
    <t>Gary Sirvio</t>
  </si>
  <si>
    <t>9:15 #2</t>
  </si>
  <si>
    <t>9:15 #3</t>
  </si>
  <si>
    <t>10:15 #2</t>
  </si>
  <si>
    <t>10:15 #3</t>
  </si>
  <si>
    <t>Lee Klott</t>
  </si>
  <si>
    <t>Craig Eaton (sub)</t>
  </si>
  <si>
    <t>Stiletto/Subs</t>
  </si>
  <si>
    <t>Bill Bayer</t>
  </si>
  <si>
    <t>Bill Griffith</t>
  </si>
  <si>
    <t>Robert Visingardi</t>
  </si>
  <si>
    <t>Ray Nadolski</t>
  </si>
  <si>
    <t>REGULAR SUBSTITUTE TOTALS</t>
  </si>
  <si>
    <t>Eric Stimpson</t>
  </si>
  <si>
    <t>Joe Varani</t>
  </si>
  <si>
    <t>Greg Fleming</t>
  </si>
  <si>
    <t>Steve Gottschalk</t>
  </si>
  <si>
    <t>Jodi DiVito</t>
  </si>
  <si>
    <t>Pat Parrott (4) - Sons of the Flag</t>
  </si>
  <si>
    <t>Dan Smyth</t>
  </si>
  <si>
    <t>Derek Polsdorfer</t>
  </si>
  <si>
    <t>Chris Kowalski &amp; Mike Phillips</t>
  </si>
  <si>
    <t>Keith Leduc</t>
  </si>
  <si>
    <t>Paul Kaczmarek</t>
  </si>
  <si>
    <t>Dan Guest</t>
  </si>
  <si>
    <t>2025/2026 REGULAR SEASON</t>
  </si>
  <si>
    <t>Belle Isle Awning</t>
  </si>
  <si>
    <t>Belle Isle Awning Totals</t>
  </si>
  <si>
    <t>Belle</t>
  </si>
  <si>
    <t>Belle/Subs</t>
  </si>
  <si>
    <t>#1  The Sheer Shop</t>
  </si>
  <si>
    <t>#2  Direct Staff</t>
  </si>
  <si>
    <t>#3  Stiletto</t>
  </si>
  <si>
    <t>#4  EastSide Canadiens</t>
  </si>
  <si>
    <t>#6  Eriton</t>
  </si>
  <si>
    <t>#5  Belle Isle Awning</t>
  </si>
  <si>
    <t>#7  Sons of the Flag</t>
  </si>
  <si>
    <t>#8  State Farm</t>
  </si>
  <si>
    <t>Frank Farren</t>
  </si>
  <si>
    <t>Belle Isle</t>
  </si>
  <si>
    <t>Pete Guzardo</t>
  </si>
  <si>
    <t>Art Lutz</t>
  </si>
  <si>
    <t>Keith Foucher</t>
  </si>
  <si>
    <t>Steve Lemiux</t>
  </si>
  <si>
    <t>Dale Dibartleomeo</t>
  </si>
  <si>
    <t>Craig Teichman</t>
  </si>
  <si>
    <t>Nick Rine</t>
  </si>
  <si>
    <t>Dan Stevens</t>
  </si>
  <si>
    <t>Jason Rockey</t>
  </si>
  <si>
    <t>Patrick Parrott</t>
  </si>
  <si>
    <t>Mike Leduc</t>
  </si>
  <si>
    <t>UC Kurta</t>
  </si>
  <si>
    <t>Bob Barnauskas</t>
  </si>
  <si>
    <t>Robert Visingardi &amp; Dan Smyth</t>
  </si>
  <si>
    <t>Dan Smyth &amp; Robert Visingardi</t>
  </si>
  <si>
    <t>Bill Tucker &amp; Chuck Taormina (sub)</t>
  </si>
  <si>
    <t>Steve Yollick &amp; Bill Doman</t>
  </si>
  <si>
    <t>Dan Guest  Trip</t>
  </si>
  <si>
    <t>Paul Kacmarek - The Sheer Shop</t>
  </si>
  <si>
    <t>Pete Guzzardo - The Sheer Shop</t>
  </si>
  <si>
    <t>Kevin Mahon &amp; Dan Stevens</t>
  </si>
  <si>
    <t>Dawn Fullerton &amp; Don Roser</t>
  </si>
  <si>
    <t>Craig Eaton (sub) &amp; Ed Buxton</t>
  </si>
  <si>
    <t>Don Roser &amp; Ed Buxton</t>
  </si>
  <si>
    <t>Ed Frank  Hook</t>
  </si>
  <si>
    <t>Tom Bonk  Trip</t>
  </si>
  <si>
    <t>Ray Nadolski (sub)  Hook</t>
  </si>
  <si>
    <t>Steve Yollick (sub) &amp; John Higgins</t>
  </si>
  <si>
    <t>Chris Douglas &amp; Mike Leduc</t>
  </si>
  <si>
    <t>Steve Yollick (sub)</t>
  </si>
  <si>
    <t>Lee Klott &amp; Bill Griffith</t>
  </si>
  <si>
    <t>Rich Dudzinski &amp; Pat Parrott</t>
  </si>
  <si>
    <t>Pat Parrott &amp; Tom Bonk</t>
  </si>
  <si>
    <t>Keith Foucher  Trip</t>
  </si>
  <si>
    <t>Rick Colombo</t>
  </si>
  <si>
    <t>Dale DiBartleomeo</t>
  </si>
  <si>
    <t>Mike Phillips &amp; Joe Moceri</t>
  </si>
  <si>
    <t>Jeff Zyrek</t>
  </si>
  <si>
    <t>Chuck Taormina</t>
  </si>
  <si>
    <t>Lee Klott &amp; Jim Klott</t>
  </si>
  <si>
    <t>Tom Bonk &amp; Rich Dudzinski</t>
  </si>
  <si>
    <t>Bill Griffith &amp; Mike Muszynski</t>
  </si>
  <si>
    <t>Roger Weiss &amp; Jim Seisser</t>
  </si>
  <si>
    <t>Steve Gottschalk &amp; Neil Henriques</t>
  </si>
  <si>
    <t>Rick Colombo (sub)</t>
  </si>
  <si>
    <t>Lee Klott (5) - Sons of the Flag</t>
  </si>
  <si>
    <t>Ed Lewan &amp; Tom Bonk</t>
  </si>
  <si>
    <t>Dave Mutart &amp; Joe Grazioli</t>
  </si>
  <si>
    <t>Mark Houle &amp; Neil Henriques</t>
  </si>
  <si>
    <t>Craig DiPaola &amp; Curt Yakey</t>
  </si>
  <si>
    <t>Dale Dibartleomeo &amp; Marc Lueckhoff</t>
  </si>
  <si>
    <t>Art Luz</t>
  </si>
  <si>
    <t>Angelo Peruzzi &amp; Clay Barker</t>
  </si>
  <si>
    <t>Robert Visingardi  Holding Stick</t>
  </si>
  <si>
    <t>Steve Lemieux</t>
  </si>
  <si>
    <t>Chuck Taormina (sub)</t>
  </si>
  <si>
    <t>Dan Smyth &amp; Bill Doman</t>
  </si>
  <si>
    <t>Pete Guzzardo &amp; Bill Tucker</t>
  </si>
  <si>
    <t>Robert Visingardi &amp; Dan Guest</t>
  </si>
  <si>
    <t>Aaron Loiselle (sub)  Hook</t>
  </si>
  <si>
    <t>Dan Stevens  Hold</t>
  </si>
  <si>
    <t>Frank Barket &amp; Jim Seisser</t>
  </si>
  <si>
    <t>Craig DiPaola &amp; Chris Kowalski</t>
  </si>
  <si>
    <t>Wyatt Gee  &amp; Steve Gottschalk</t>
  </si>
  <si>
    <t>Wyatt Gee &amp; Steve Gottschalk</t>
  </si>
  <si>
    <t>Tom Darling &amp; Rick Colombo (sub)</t>
  </si>
  <si>
    <t>Gene Zyla &amp; Greg Wills</t>
  </si>
  <si>
    <t>Prior Week</t>
  </si>
  <si>
    <t>Rick Zwieg</t>
  </si>
  <si>
    <t>Aaron Loiselle</t>
  </si>
  <si>
    <t>MikeBayer</t>
  </si>
  <si>
    <t xml:space="preserve">Bret "Superman" Beaudry - Belle </t>
  </si>
  <si>
    <t>Mark Houle Eriton</t>
  </si>
  <si>
    <t>Mike Phillips - EastSide Canadiens</t>
  </si>
  <si>
    <t>Jason Rockey  Trip</t>
  </si>
  <si>
    <t>Jim Klott  Cross Check</t>
  </si>
  <si>
    <t>Todd Barc (sub)</t>
  </si>
  <si>
    <t>Gene Zyla  Trip</t>
  </si>
  <si>
    <t>Angelo Peruzzi  Rough</t>
  </si>
  <si>
    <t>Tim Kiefiuk  Unsportsmanlike</t>
  </si>
  <si>
    <t>Tom Bonk (sub)</t>
  </si>
  <si>
    <t>Curt Yakey  Hook</t>
  </si>
  <si>
    <t>Nick Rine  Interference</t>
  </si>
  <si>
    <t>Dan Stevens &amp; Ed Buxton</t>
  </si>
  <si>
    <t>Marc Lueckhoff &amp; Craig DiPaola</t>
  </si>
  <si>
    <t>Dave Rosso (sub) &amp; Tom Dupart</t>
  </si>
  <si>
    <t>Keith Leduc &amp; Dave Rosso (sub)</t>
  </si>
  <si>
    <t>Todd Barc (sub) &amp; Lee Klott</t>
  </si>
  <si>
    <t>Gene Zyla &amp; Gerry Zyla</t>
  </si>
  <si>
    <t>Dave Vigliotti</t>
  </si>
  <si>
    <t>Frank Farren - Sons of the Flag</t>
  </si>
  <si>
    <t>Todd Barc</t>
  </si>
  <si>
    <t>Ron Filarski</t>
  </si>
  <si>
    <t>Dan Henzie</t>
  </si>
  <si>
    <t>Dave Rosso</t>
  </si>
  <si>
    <t>Gerald Honkanen &amp; Eric Stimpson</t>
  </si>
  <si>
    <t>Glenn Smith &amp; Steve Lemieux</t>
  </si>
  <si>
    <t>Dale DiBartolomeo</t>
  </si>
  <si>
    <t>Gene Zyla (4) - Direct Staff</t>
  </si>
  <si>
    <t>Gerry Zyla - Direct Staff</t>
  </si>
  <si>
    <t>Steve Yollick &amp; Robert Visingardi</t>
  </si>
  <si>
    <t>Mark Houle &amp; Steve Gottschalk</t>
  </si>
  <si>
    <t>Art Lluz  Hook</t>
  </si>
  <si>
    <t>Tom Darling  Trip</t>
  </si>
  <si>
    <t>Dennis Powers &amp; Greg Wills</t>
  </si>
  <si>
    <t>Keith Foucer</t>
  </si>
  <si>
    <t>Tom Darling &amp; Dave Kissel (sub)</t>
  </si>
  <si>
    <t>Chris Douglas  Trip</t>
  </si>
  <si>
    <t>John Higgins &amp; John McRae</t>
  </si>
  <si>
    <t>Dane Foucher &amp; Eric Stimpson</t>
  </si>
  <si>
    <t>Marc Lueckhoff &amp; Dale DiBartolomeo</t>
  </si>
  <si>
    <t>Empty Net</t>
  </si>
  <si>
    <t>Dave Kissel</t>
  </si>
  <si>
    <t>Mark Brainerd</t>
  </si>
  <si>
    <t>Gerry Zyla &amp; Greg Wills</t>
  </si>
  <si>
    <t>Bret "Superman" Beaudry - Belle Isle</t>
  </si>
  <si>
    <t>Don Roser  Slash</t>
  </si>
  <si>
    <t>Don Roser  Trip</t>
  </si>
  <si>
    <t>Dan Stevens  Trip</t>
  </si>
  <si>
    <t>Dennis Powers  Trip</t>
  </si>
  <si>
    <t>Gene Zyla &amp; Dennis Powers</t>
  </si>
  <si>
    <t>Ed Buxton &amp; Dan Stevens</t>
  </si>
  <si>
    <t>Lee Castiglioni (sub) &amp; Don Roser</t>
  </si>
  <si>
    <t>Ed Lewan  Trip</t>
  </si>
  <si>
    <t>Lee Klott &amp; Rich Dudzinski</t>
  </si>
  <si>
    <t>Dave Rosso (sub) &amp; Bob Barnauskas</t>
  </si>
  <si>
    <t>Mark Houle  Hook</t>
  </si>
  <si>
    <t>Dane Foucher &amp; Keith Foucher</t>
  </si>
  <si>
    <t>Mark Houle &amp; Lee Castiglioni</t>
  </si>
  <si>
    <t>Lee Klott &amp; Ed Lewan</t>
  </si>
  <si>
    <t>Will Jones</t>
  </si>
  <si>
    <t>Jose Valdez</t>
  </si>
  <si>
    <t>Todd Barc (4) (sub) - Sons of the Flag</t>
  </si>
  <si>
    <t>Lee Klott (4) - Sons of the Flag</t>
  </si>
  <si>
    <t>Doug Rahaim (sub)</t>
  </si>
  <si>
    <t>John Higgins  Trip</t>
  </si>
  <si>
    <t>Bob Branauskas  Elbow</t>
  </si>
  <si>
    <t>Dave Mutart &amp; Mark Houle</t>
  </si>
  <si>
    <t>Dave Rosso (sub)</t>
  </si>
  <si>
    <t>Empty Net Goal</t>
  </si>
  <si>
    <t>Keith Leduc &amp; John McRae</t>
  </si>
  <si>
    <t>Pete Guzzardo  Slash</t>
  </si>
  <si>
    <t>Robert Visingardi  Hook</t>
  </si>
  <si>
    <t>Mike Phillips &amp; Mark Schweiger</t>
  </si>
  <si>
    <t>Mike Nardone &amp; Dan Smyth</t>
  </si>
  <si>
    <t>Bill Doman &amp; Frank Taylor</t>
  </si>
  <si>
    <t>Glenn Smith  Hook</t>
  </si>
  <si>
    <t>Gerald Honkanen &amp; Tom Kokuba</t>
  </si>
  <si>
    <t>Dan Stevens &amp; Kevin Mahon</t>
  </si>
  <si>
    <t>Dan Stevens &amp; Don Roser</t>
  </si>
  <si>
    <t>Kevin Mahon &amp; Dawn Fullerton</t>
  </si>
  <si>
    <t>Greg Wills &amp; Gerry Zyla</t>
  </si>
  <si>
    <t>Greg Wills &amp; Dennis Powers</t>
  </si>
  <si>
    <t>Greg Wills &amp; Clay Barker</t>
  </si>
  <si>
    <t>Keith Foucher &amp; Dane Foucher</t>
  </si>
  <si>
    <t>Keith Foucher &amp; Eric Stimpson</t>
  </si>
  <si>
    <t>Tom Kokuba &amp; Gerald Honkanen</t>
  </si>
  <si>
    <t>Mike Muszynski &amp; Tom Bonk</t>
  </si>
  <si>
    <t>Jason Rockey &amp; Ed Lewan</t>
  </si>
  <si>
    <t>Lee Klott - Sons of the Flag</t>
  </si>
  <si>
    <t>Larry Sterling</t>
  </si>
  <si>
    <t>Randy Szarek</t>
  </si>
  <si>
    <t>Brian Bunnell</t>
  </si>
  <si>
    <t>Doug Rahaim</t>
  </si>
  <si>
    <t>Steve Yollick &amp; Jose Valdez (sub)</t>
  </si>
  <si>
    <t>Greg Wills (4) - Direct Staff</t>
  </si>
  <si>
    <t>James Knight (sub)</t>
  </si>
  <si>
    <t>Clay Barker &amp; Mike Nardone (sub)</t>
  </si>
  <si>
    <t>Joe Moceri  Hook</t>
  </si>
  <si>
    <t>Dawn Fullerton (sub)</t>
  </si>
  <si>
    <t>Dave Reed &amp; Lee Castiglioni</t>
  </si>
  <si>
    <t>Steve Gottschalk &amp; Mike Bayer</t>
  </si>
  <si>
    <t>Ron Filarski (sub)</t>
  </si>
  <si>
    <t>Dale DiBartolomeo &amp; Mike Phillips</t>
  </si>
  <si>
    <t>Marc Lueckhoff &amp; Curt Yakey</t>
  </si>
  <si>
    <t>Curt Yakey &amp; Marc Lueckhoff</t>
  </si>
  <si>
    <t>Mark Schweiger &amp; Dale DiBartolomeo</t>
  </si>
  <si>
    <t>Eric Stimpson  Goalie Inter</t>
  </si>
  <si>
    <t>Mike Cremen (sub)  Hook</t>
  </si>
  <si>
    <t>Pat Parrott &amp; Jim Klott</t>
  </si>
  <si>
    <t>Bill Doman  Trip</t>
  </si>
  <si>
    <t>Pete Guzzardo &amp; Jose Valdez (sub)</t>
  </si>
  <si>
    <t>Don Roser &amp; Bret Beaudry</t>
  </si>
  <si>
    <t>Kevin Mahon &amp; Ed Buxton</t>
  </si>
  <si>
    <t>Kevin Mahon &amp; Don Roser</t>
  </si>
  <si>
    <t>Mike Cremen</t>
  </si>
  <si>
    <t>Jim Burden</t>
  </si>
  <si>
    <t>James Knight</t>
  </si>
  <si>
    <t>Don Roser &amp; Dan Stevens</t>
  </si>
  <si>
    <t>James Knight (sub) - Direct Staff</t>
  </si>
  <si>
    <t>Don Roser - Belle Isle Awning</t>
  </si>
  <si>
    <t>Kevin Mahon - Belle Isle Awning</t>
  </si>
  <si>
    <t>Mike Leduc  Trip</t>
  </si>
  <si>
    <t>Paul Boulanger (sub) &amp; John McRae</t>
  </si>
  <si>
    <t>UC Kurta &amp; John McRae</t>
  </si>
  <si>
    <t>Bill Tucker  Trip</t>
  </si>
  <si>
    <t>Bill Tucker  Hook</t>
  </si>
  <si>
    <t>Pete Guzzardo &amp; Bob Lackie (sub)</t>
  </si>
  <si>
    <t>Steve Yollick &amp; Bob Lackie (sub)</t>
  </si>
  <si>
    <t>Curt Yakey &amp; Mike Phillips</t>
  </si>
  <si>
    <t>Keith Foucher &amp; Tom Darling</t>
  </si>
  <si>
    <t>Don Roser &amp; Bill Bayer</t>
  </si>
  <si>
    <t>Mike Bayer &amp; Steve Gottschalk</t>
  </si>
  <si>
    <t>Wyatt Gee &amp; Mark Houle</t>
  </si>
  <si>
    <t>Bob Barnauskas &amp; Paul Boulanger (sub)</t>
  </si>
  <si>
    <t>Gene Zyla &amp; Art Luz</t>
  </si>
  <si>
    <t>Jim Creighten</t>
  </si>
  <si>
    <t>Bob Lackie</t>
  </si>
  <si>
    <t>Dave Kenny</t>
  </si>
  <si>
    <t>Paul Boulanger</t>
  </si>
  <si>
    <t>Curt Yakey (4) - EastSide Canadiens</t>
  </si>
  <si>
    <t>Don Roser  Hold</t>
  </si>
  <si>
    <t>Greg Wills (sub)</t>
  </si>
  <si>
    <t>Curt Yakey  Cross Check</t>
  </si>
  <si>
    <t>Dale DiBartolomeo &amp; Mark Schweiger</t>
  </si>
  <si>
    <t>Jim Klott  Slash</t>
  </si>
  <si>
    <t>Lee Castiglioni &amp; Mike Bayer</t>
  </si>
  <si>
    <t>Greg Pozzo (sub)</t>
  </si>
  <si>
    <t>Wayne Coatney (sub)</t>
  </si>
  <si>
    <t>Robert Visingardi &amp; Frank Taylor</t>
  </si>
  <si>
    <t>Dan Guest &amp; Rob Solnik (sub)</t>
  </si>
  <si>
    <t>Rob Solnik (sub) &amp; Dan Guest</t>
  </si>
  <si>
    <t>Bill Tucker &amp; Jim Creighton (sub)</t>
  </si>
  <si>
    <t xml:space="preserve">Rob Duff (sub) </t>
  </si>
  <si>
    <t>Rob Duff (sub) &amp; Glenn Smith</t>
  </si>
  <si>
    <t>John McRae &amp; Mike Leduc</t>
  </si>
  <si>
    <t>Dave Reed &amp; Joe Grazioli</t>
  </si>
  <si>
    <t>Dennis Powers (sub) &amp; Don Roser</t>
  </si>
  <si>
    <t>Dan Stevens &amp; Frank Barket</t>
  </si>
  <si>
    <t>Mike Tesch (sub)</t>
  </si>
  <si>
    <t>Dawn Fullerton (sub) &amp; Gerry Zyla</t>
  </si>
  <si>
    <t>Wayne Coatney</t>
  </si>
  <si>
    <t>Rob Duff</t>
  </si>
  <si>
    <t>Rob Solnik</t>
  </si>
  <si>
    <t>Greg Pozzo</t>
  </si>
  <si>
    <t>Jim Churilla</t>
  </si>
  <si>
    <t>Mike Tesch</t>
  </si>
  <si>
    <t>Greg Wills (sub) - Belle Isle Awning</t>
  </si>
  <si>
    <t>Dan Stevens - Belle Isle Awning</t>
  </si>
  <si>
    <t>Greg Pozzo (sub) (4) - Sons of the Flag</t>
  </si>
  <si>
    <t>Jason Rockey  Cross Check</t>
  </si>
  <si>
    <t>Mike Nardone &amp; Bill Tucker</t>
  </si>
  <si>
    <t>Mark Brainerd (sub) &amp; Steve Yollick</t>
  </si>
  <si>
    <t>Ron Filarski (sub) &amp; Mark Brainerd (sub)</t>
  </si>
  <si>
    <t>Jason Rockey &amp; Tom Bonk</t>
  </si>
  <si>
    <t>Ken Rice  High Stick</t>
  </si>
  <si>
    <t>Neil Henriques &amp; Joe Grazioli</t>
  </si>
  <si>
    <t>Mike Phillips  Trip</t>
  </si>
  <si>
    <t>Bill Bayer &amp; Kevin Mahon</t>
  </si>
  <si>
    <t>Eric Stimpson &amp; Mike Cremen (sub)</t>
  </si>
  <si>
    <t>Dave Kenny (sub)</t>
  </si>
  <si>
    <t>John McRae &amp; Joe Moceri (sub)</t>
  </si>
  <si>
    <t>Paul Higle</t>
  </si>
  <si>
    <t>Brad Herman</t>
  </si>
  <si>
    <t>Chris Douglas (5) - State Farm</t>
  </si>
  <si>
    <t>Dave Rosso (sub) - State Farm</t>
  </si>
  <si>
    <t>Bret "Superman" Beaudry - Belle</t>
  </si>
  <si>
    <t>Mark Houle - Eriton</t>
  </si>
  <si>
    <t>Ed Lewan  Hold</t>
  </si>
  <si>
    <t>Paul Boulanger (sub)</t>
  </si>
  <si>
    <t>Paul Boulanger (sub) &amp; Glenn Smith</t>
  </si>
  <si>
    <t>Clay Barker &amp; Dennis Powers</t>
  </si>
  <si>
    <t>Robert Visingardi  Trip</t>
  </si>
  <si>
    <t>Dave Reed  Too Many Men</t>
  </si>
  <si>
    <t>Mike Nardone &amp; Frank Taylor</t>
  </si>
  <si>
    <t>U C Kurta</t>
  </si>
  <si>
    <t>U C Kurta  Rough</t>
  </si>
  <si>
    <t>Dale DiBartolomeo &amp; Chris Kowalski</t>
  </si>
  <si>
    <t>Dale DiBartolomeo &amp; Nick Rine</t>
  </si>
  <si>
    <t>Paul Bolanger (sub) &amp; Ed Buxton</t>
  </si>
  <si>
    <t>Mike Cremen (sub) &amp; Gerald Honkanen</t>
  </si>
  <si>
    <t>Paul Boulanger (sub) &amp; Dane Foucher</t>
  </si>
  <si>
    <t>Greg Fleming (sub) &amp; Gene Zyla</t>
  </si>
  <si>
    <t>Chris Yakey - EastSide Canadiens</t>
  </si>
  <si>
    <t>Dale DiBartolomeo - EastSide Canadiens</t>
  </si>
  <si>
    <t>Clay Barker &amp; Darrell Amoe</t>
  </si>
  <si>
    <t>Ed Buxton  Trip</t>
  </si>
  <si>
    <t>Dan Smyth (sub) &amp; Darrell Amoe</t>
  </si>
  <si>
    <t>Lew Bishop  Trip</t>
  </si>
  <si>
    <t>Mark Houle  Delay of Game</t>
  </si>
  <si>
    <t>Mike Cremen (sub)</t>
  </si>
  <si>
    <t>Rick Batchelder (sub)</t>
  </si>
  <si>
    <t>Rick Batchelder (sub) &amp; Eric Stimpson</t>
  </si>
  <si>
    <t>Randy Szarek (sub)</t>
  </si>
  <si>
    <t>Ron Filarski (sub) &amp; Mark Houle</t>
  </si>
  <si>
    <t>Mark Houle &amp; Ron Filarski (sub)</t>
  </si>
  <si>
    <t>Joe Moceri  Trip</t>
  </si>
  <si>
    <t>Joe Moceri  Unsportsmanlike</t>
  </si>
  <si>
    <t>Bill Griffith &amp; Lee Klott</t>
  </si>
  <si>
    <t>Craig DiPaola &amp; Joe Moceri</t>
  </si>
  <si>
    <t>Curt Yakey &amp; Mark Scweiger</t>
  </si>
  <si>
    <t>Marc Lueckhoff &amp; Joe Moceri</t>
  </si>
  <si>
    <t>Frank Taylor &amp; Bill Tucker</t>
  </si>
  <si>
    <t>Dan Guest  Hook</t>
  </si>
  <si>
    <t>John Higgins &amp; Mark Brainerd (sub)</t>
  </si>
  <si>
    <t>Steve Lemieux &amp; Gerald Honkanen</t>
  </si>
  <si>
    <t>Paul Higle (sub) &amp; Joe Moceri</t>
  </si>
  <si>
    <t>Mike Phillips &amp; Curt Yakey</t>
  </si>
  <si>
    <t>Dave Rosso (sub) &amp; Joe Grazioli</t>
  </si>
  <si>
    <t>Rick Batchelder</t>
  </si>
  <si>
    <t>Joe Moceri - EastSide Canadiens</t>
  </si>
  <si>
    <t>Dale DiBartolomeo  Slash</t>
  </si>
  <si>
    <t>Bill Tucker  Cross Check</t>
  </si>
  <si>
    <t>Tom Darling  Slash</t>
  </si>
  <si>
    <t>Kevin Mahon  Trip</t>
  </si>
  <si>
    <t>Ed Buxton &amp; Frank Barket</t>
  </si>
  <si>
    <t>Don Roser &amp; Steve Yollick (sub)</t>
  </si>
  <si>
    <t>Kevin Mahon &amp; Frank Barket</t>
  </si>
  <si>
    <t>Mike Leduc &amp; John Higgins</t>
  </si>
  <si>
    <t>Tony Chaivre &amp; John McRae</t>
  </si>
  <si>
    <t>Larry Sterling (sub)</t>
  </si>
  <si>
    <t>Dave Rosso (sub) &amp; Steve Gottschalk</t>
  </si>
  <si>
    <t>Dave Rosso (sub) &amp; Lee Castiglioni</t>
  </si>
  <si>
    <t>Joe Grazioli &amp; Neil Henriques</t>
  </si>
  <si>
    <t>Dan Smyth (sub) &amp; Gerry Zyla</t>
  </si>
  <si>
    <t>Bill Griffith &amp; Frank Farren</t>
  </si>
  <si>
    <t>Steve Lemieux &amp; Mike Cremen (sub)</t>
  </si>
  <si>
    <t>Steve Gottschalk - Eriton</t>
  </si>
  <si>
    <t>Dave Rosso (sub) - Eriton</t>
  </si>
  <si>
    <t>Al Rosinski  Hook</t>
  </si>
  <si>
    <t>Dave Rosso (sub) &amp; Jim Creighton (sub)</t>
  </si>
  <si>
    <t>U C Kurta &amp; Ken Lavigne</t>
  </si>
  <si>
    <t>Keith Leduc &amp; John Higgins</t>
  </si>
  <si>
    <t>Dennis Powers &amp; Art Luz</t>
  </si>
  <si>
    <t>Angelo Peruzzi &amp; Gene Zyla</t>
  </si>
  <si>
    <t>Dan Stevens  Hook</t>
  </si>
  <si>
    <t>Dan Stevens  Rough</t>
  </si>
  <si>
    <t>Kevin Mahon  Interference</t>
  </si>
  <si>
    <t>Rob Duff (sub) &amp; Eric Stimpson</t>
  </si>
  <si>
    <t>Jim Creighton (sub)</t>
  </si>
  <si>
    <t>Dave Mutart  Interference</t>
  </si>
  <si>
    <t>Mike Phillips &amp; Chris Yakey</t>
  </si>
  <si>
    <t>Curt Yakey &amp; Craig Teichman</t>
  </si>
  <si>
    <t>Craig Teichman &amp; Curt Yakey</t>
  </si>
  <si>
    <t>Frank Barket &amp; Mark Rodgers</t>
  </si>
  <si>
    <t>Dawn Fullerton &amp; Bret Beaudry</t>
  </si>
  <si>
    <t>Glenn Smith &amp; Gerald Honkanen</t>
  </si>
  <si>
    <t>Jason Rockey &amp; Pat Parrott</t>
  </si>
  <si>
    <t>Dennis Powers &amp; Gene Zyla</t>
  </si>
  <si>
    <t>Curt Yakey - EastSide Canadiens</t>
  </si>
  <si>
    <t>Bill Doman &amp; Joe Varani</t>
  </si>
  <si>
    <t>Frank Taylor &amp; Rob Solnik (sub)</t>
  </si>
  <si>
    <t>Dan Guest &amp; Bill Tucker</t>
  </si>
  <si>
    <t>Dale DiBartolomeo  Trip</t>
  </si>
  <si>
    <t>Curt Yakey &amp; Ron Filarski (sub)</t>
  </si>
  <si>
    <t>Ron Filarski (sub) &amp; Mike Phillips</t>
  </si>
  <si>
    <t>Dale DiBartolomeo &amp; Marc Lueckhoff</t>
  </si>
  <si>
    <t>Rob Duff (sub)</t>
  </si>
  <si>
    <t>Eric Stimpson &amp; Tom Darling</t>
  </si>
  <si>
    <t>Tom Darling &amp; Mike Robins</t>
  </si>
  <si>
    <t>Ken Rice  Rough</t>
  </si>
  <si>
    <t>Greg Wills (sub)  Trip</t>
  </si>
  <si>
    <t>Don Roser  High Stick</t>
  </si>
  <si>
    <t>Dan Stevens &amp; Greg Wills (sub)</t>
  </si>
  <si>
    <t>Steve Gottschalk &amp; Wyatt Gee</t>
  </si>
  <si>
    <t>Jason Rockey  Hook</t>
  </si>
  <si>
    <t>Mike Muszynski  Trip</t>
  </si>
  <si>
    <t>Bob Barnauskas  Hook</t>
  </si>
  <si>
    <t>Dave Kenny (sub)  Trip</t>
  </si>
  <si>
    <t>Dave Kenny (sub) &amp; John Higgins</t>
  </si>
  <si>
    <t>R Batchelder (sub) &amp; John Higgins</t>
  </si>
  <si>
    <t>Rick Batchelder (sub) &amp; Brad Herman (sub)</t>
  </si>
  <si>
    <t>Rich Dudzinski &amp; Tom Bonk</t>
  </si>
  <si>
    <t>Mike Cremen (sub) &amp; Steve Lemieux</t>
  </si>
  <si>
    <t>Dawn Fullerton (sub)  Unsportsmanlike</t>
  </si>
  <si>
    <t>Mike Bayer &amp; Mark Houle</t>
  </si>
  <si>
    <t>Jim Churilla (sub)  Hook</t>
  </si>
  <si>
    <t>Frank Barket  Hook</t>
  </si>
  <si>
    <t>John Higgins &amp; Brad Herman (sub)</t>
  </si>
  <si>
    <t>Steve Lemieux &amp; Mike Robins</t>
  </si>
  <si>
    <t>Pete Guzzardo &amp; Joe Varani</t>
  </si>
  <si>
    <t>Dan Smyth &amp; Rob Solnik (sub)</t>
  </si>
  <si>
    <t>Rob Solnik (sub)</t>
  </si>
  <si>
    <t>Jim Klott  Hook</t>
  </si>
  <si>
    <t>Dan Henzie (sub) &amp; Joe Moceri</t>
  </si>
  <si>
    <t>Joe Moceri &amp; Dan Henzie (sub)</t>
  </si>
  <si>
    <t>Marc Lueckhoff &amp; Chris Kowalski</t>
  </si>
  <si>
    <t>Mike Bayer (sub) &amp; Craig DiPaola</t>
  </si>
  <si>
    <t>Lee Klott &amp; Tom Bonk</t>
  </si>
  <si>
    <t>Bill Bayer &amp; Rick Batchelder (sub)</t>
  </si>
  <si>
    <t>Mark Rodgers &amp; Rick Batchelder (sub)</t>
  </si>
  <si>
    <t>Bill Bayer &amp; Mark Rodgers</t>
  </si>
  <si>
    <t>Dan Henzie (sub) &amp; Craig Teichman</t>
  </si>
  <si>
    <t>Chris Kowalski &amp; Craig Teichman</t>
  </si>
  <si>
    <t>Jerry Todd</t>
  </si>
  <si>
    <t>Dave Szlezyngier</t>
  </si>
  <si>
    <t>Dave Szlezyngier (sub)</t>
  </si>
  <si>
    <t>Pete Guzzardo &amp; Dave Szlezyngier (sub)</t>
  </si>
  <si>
    <t>Robert Visingardi - The Sheer Shop</t>
  </si>
  <si>
    <t>Rob Solnik (sub) (4) - The Sheer Shop</t>
  </si>
  <si>
    <t>Dan Henzie (sub) - EastSide Canadiens</t>
  </si>
  <si>
    <t>Chris Kowalski - EastSide Canadiens</t>
  </si>
  <si>
    <t>Dan Smyth (sub)</t>
  </si>
  <si>
    <t>Gerry Zyla &amp; Art Luz</t>
  </si>
  <si>
    <t>Steve Gottschalk &amp; Dave Mutart</t>
  </si>
  <si>
    <t>Keith Leduc  Hook</t>
  </si>
  <si>
    <t>Dave Rosso (sub) &amp; Rob Duff (sub)</t>
  </si>
  <si>
    <t>Eric Stimpson &amp; Keith Foucher</t>
  </si>
  <si>
    <t>Bill Tucker  Slash</t>
  </si>
  <si>
    <t>Pete Guzzardo  Trip</t>
  </si>
  <si>
    <t>Rob Solnik (sub) &amp; Dan Smyth</t>
  </si>
  <si>
    <t>Dan Smyth &amp; Rob Solniks (sub)</t>
  </si>
  <si>
    <t>Steve Yollick &amp; Pete Guzzardo</t>
  </si>
  <si>
    <t>Rob Solnik (sub) &amp; Bob Lackie (sub)</t>
  </si>
  <si>
    <t>Rick Zwieg - The Sheer Shop</t>
  </si>
  <si>
    <t>Bill Bayer &amp; Don Roser</t>
  </si>
  <si>
    <t>Steve Gottschalk (sub)</t>
  </si>
  <si>
    <t>Mark Houle (sub) &amp; Steve Gottschalk (sub)</t>
  </si>
  <si>
    <t>Steve Gottschalk (sub) &amp; Mark Houle (sub)</t>
  </si>
  <si>
    <t>Craig Teichman &amp; Mark Houle (sub)</t>
  </si>
  <si>
    <t>Chris Kowalski &amp; Curt Yakey</t>
  </si>
  <si>
    <t>Glenn Smith &amp; Eric Stimpson</t>
  </si>
  <si>
    <t>Tom Darling &amp; Steve Lemieux</t>
  </si>
  <si>
    <t>John Higgins - State Farm</t>
  </si>
  <si>
    <t>Rob Solnik (sub) - The Sheer Shop</t>
  </si>
  <si>
    <t>Steve Gottschalk (sub) - EastSide Canadiens</t>
  </si>
  <si>
    <t>Mark Houle (sub) (4) - EastSide Canadiens</t>
  </si>
  <si>
    <t>Pete Shavinski (sub)</t>
  </si>
  <si>
    <t>Nick Rine &amp; Chris Kowalski</t>
  </si>
  <si>
    <t>Gene Zyla  Hook</t>
  </si>
  <si>
    <t>Tom Darling  Hook</t>
  </si>
  <si>
    <t>Bill Bayer (sub)</t>
  </si>
  <si>
    <t>Darrell Amoe &amp; Dennis Powers</t>
  </si>
  <si>
    <t>Greg Wills &amp; Gene Zyla</t>
  </si>
  <si>
    <t>Dan Smyth  Trip</t>
  </si>
  <si>
    <t>Dave Mutart  Hold</t>
  </si>
  <si>
    <t>Mark Houle  Trip</t>
  </si>
  <si>
    <t>Gene Zyla (sub)</t>
  </si>
  <si>
    <t>Dennis Powers &amp; Dawn Fullerton (sub)</t>
  </si>
  <si>
    <t>Ron Filarski (sub) &amp; Jim Burden (sub)</t>
  </si>
  <si>
    <t>Joe Grazioli &amp; Larry Sterling (sub)</t>
  </si>
  <si>
    <t>Pete Shavinski</t>
  </si>
  <si>
    <t>Gene Zyla - Direct Staff</t>
  </si>
  <si>
    <t>Dennis Powers - Direct Staff</t>
  </si>
  <si>
    <t>Roger Weiss  Trip</t>
  </si>
  <si>
    <t>Dawn Fullerton  Trip</t>
  </si>
  <si>
    <t>Jim Seisser  Trip</t>
  </si>
  <si>
    <t>Tom Darling &amp; Gerald Honkanen</t>
  </si>
  <si>
    <t>Mark Houle (sub)  Interference</t>
  </si>
  <si>
    <t>Mark Houle (sub)</t>
  </si>
  <si>
    <t>Rich Dudzinski &amp; Bill Griffith</t>
  </si>
  <si>
    <t>James Knight (sub) &amp; Dave Rosso (sub)</t>
  </si>
  <si>
    <t>Neil Henriques  Trip</t>
  </si>
  <si>
    <t>Bret Beaudry - Belle Isle Awning</t>
  </si>
  <si>
    <t>Jose Valdez (sub) &amp; Jim Churilla (sub)</t>
  </si>
  <si>
    <t>Jim Churilla (sub)  Trip</t>
  </si>
  <si>
    <t>Mike Higbie</t>
  </si>
  <si>
    <t>Mark Houle (sub) &amp; Bill Griffith</t>
  </si>
  <si>
    <t>Larry Sterling (sub) &amp; Gerald Honkanen</t>
  </si>
  <si>
    <t>Robert Visingardi &amp; Steve Yollick</t>
  </si>
  <si>
    <t>Robert Visingardi &amp; Bill Doman</t>
  </si>
  <si>
    <t>Rob Solnik (sub) &amp; Bill Tucker</t>
  </si>
  <si>
    <t>Rob Solnik (sub)  Cross Check</t>
  </si>
  <si>
    <t>Mike Bayer &amp; Dave Reed</t>
  </si>
  <si>
    <t>Steve Gottschalk &amp; Lee Castiglioni</t>
  </si>
  <si>
    <t>Mark Houe</t>
  </si>
  <si>
    <t>Ken Rice &amp; Neil Henriques</t>
  </si>
  <si>
    <t>Randy Szarek (sub) &amp; Dan Stevens</t>
  </si>
  <si>
    <t>Don Roser &amp; Mark Rodgers</t>
  </si>
  <si>
    <t>Bill Griffith &amp; Dave Rosso (sub)</t>
  </si>
  <si>
    <t>Tom Darling  Rough</t>
  </si>
  <si>
    <t>Dave Kissel (sub)</t>
  </si>
  <si>
    <t>John Kenny (sub)</t>
  </si>
  <si>
    <t>Steve Gottschalk &amp; Mark Houle</t>
  </si>
  <si>
    <t>Greg Fleming (sub)  Trip</t>
  </si>
  <si>
    <t>Brad Herman (sub) &amp; Keith Leduc</t>
  </si>
  <si>
    <t>Dan Smith</t>
  </si>
  <si>
    <t>Bill Bayer &amp; Jim Seisser</t>
  </si>
  <si>
    <t>John Kenny</t>
  </si>
  <si>
    <t>Pat Parrott &amp; Bill Griffith</t>
  </si>
  <si>
    <t>Pat Parrott &amp; Rich Dudzinski</t>
  </si>
  <si>
    <t>Glenn Smith &amp; Lew Bishop</t>
  </si>
  <si>
    <t>Mike Phillips &amp; Craig Teichman</t>
  </si>
  <si>
    <t>Mike Phillips &amp; Ron Filarski (sub)</t>
  </si>
  <si>
    <t>Marc Lueckhoff  Hook</t>
  </si>
  <si>
    <t>Curt Yakey  Unsportsmanlike</t>
  </si>
  <si>
    <t>5/G1  Belle Isle Awning</t>
  </si>
  <si>
    <t>4/S1  EastSide Canadiens</t>
  </si>
  <si>
    <t>7/S3  Sons of the Flag</t>
  </si>
  <si>
    <t>6/S2  Eriton</t>
  </si>
  <si>
    <t>2/S4  Direct Staff</t>
  </si>
  <si>
    <t>8/G3  State Farm</t>
  </si>
  <si>
    <t>3/G4  Stiletto</t>
  </si>
  <si>
    <t>2025/2026 REGULAR SEASON FINAL</t>
  </si>
  <si>
    <t>Jim Burden (sub)</t>
  </si>
  <si>
    <t>Tony Chaivre &amp; Aaron Jacob</t>
  </si>
  <si>
    <t>Glenn Smith &amp; Tom Kokuba</t>
  </si>
  <si>
    <t>1/G2  The Sheer Shop</t>
  </si>
  <si>
    <t>Bill Tucker  Too Many Men</t>
  </si>
  <si>
    <t>Todd Barc (sub)  Trip</t>
  </si>
  <si>
    <t>Pete Guzzardo &amp; Dan Smyth</t>
  </si>
  <si>
    <t>Gene Zyla &amp; Clay Barker</t>
  </si>
  <si>
    <t>Steve Gottschalk (sub) &amp; Jason Rockey</t>
  </si>
  <si>
    <t>Dale DiBartolomeo &amp; Curt Yakey</t>
  </si>
  <si>
    <t>Marc Lueckhoff &amp; Nick Rine</t>
  </si>
  <si>
    <t>Gerald Honkanen &amp; Rob Duff (sub)</t>
  </si>
  <si>
    <t>Steve Lemieux &amp; Tom Kokuba</t>
  </si>
  <si>
    <t>Marc Lueckhoff - EastSide Canadiens</t>
  </si>
  <si>
    <t>Rob Duff (sub) - Stiletto</t>
  </si>
  <si>
    <t>5/G1</t>
  </si>
  <si>
    <t>1/G2</t>
  </si>
  <si>
    <t>4/S1</t>
  </si>
  <si>
    <t>6/S2</t>
  </si>
  <si>
    <t>7/S3</t>
  </si>
  <si>
    <t>2/S4</t>
  </si>
  <si>
    <t>8/G3</t>
  </si>
  <si>
    <t>3/G4</t>
  </si>
  <si>
    <t>2024/2025 PLAYOFFS</t>
  </si>
  <si>
    <t>2025/2026 ALL GAMES - REGULAR SEASON AND PLAYOFFS</t>
  </si>
  <si>
    <t>2025/2026 PLAYOFFS</t>
  </si>
  <si>
    <t>SUBSTITUTE GOALIE STATISTICS</t>
  </si>
  <si>
    <t>SCORING AND PENALTY STATISTICS</t>
  </si>
  <si>
    <t>2025/2026 ALL GAMES</t>
  </si>
  <si>
    <t>2025/2026 REG SEASON</t>
  </si>
  <si>
    <t>REGULARS AS SUBSTITUTES STATISTICS</t>
  </si>
  <si>
    <t>REGULARS AS SUBSTITUTES TOTALS</t>
  </si>
  <si>
    <t>Don Roser  Hook</t>
  </si>
  <si>
    <t>4/S1 EastSide Canadiens</t>
  </si>
  <si>
    <t>Mike Phillips  Hook</t>
  </si>
  <si>
    <t>Craig DiPaola &amp; Marc Lueckhoff</t>
  </si>
  <si>
    <t>Frank Taylor  Trip</t>
  </si>
  <si>
    <t>Jim Burden (sub)  Interference</t>
  </si>
  <si>
    <t>Steve Yollick &amp; Rick Zwieg</t>
  </si>
  <si>
    <t>Greg Fleming (sub)</t>
  </si>
  <si>
    <t>Mike Bayer  Hook</t>
  </si>
  <si>
    <t>Pat Parrott  Interference</t>
  </si>
  <si>
    <t>Jose Valdez (sub)</t>
  </si>
  <si>
    <t>Brad Herman (sub) &amp; Aaron Jacob</t>
  </si>
  <si>
    <t>Chris Douglas &amp; Bob Barnauskas</t>
  </si>
  <si>
    <t>Mike Phillips &amp; Chris Kowalski</t>
  </si>
  <si>
    <t>Lee Castiglioni &amp; Dave Reed</t>
  </si>
  <si>
    <t>Greg Wills &amp; Eric Stimpson (sub)</t>
  </si>
  <si>
    <t>No./Sd.</t>
  </si>
  <si>
    <t>Pat Parrott  Trip</t>
  </si>
  <si>
    <t>Joe Varani &amp; Robert Visingardi</t>
  </si>
  <si>
    <t>Bill Tucker - The Sheer Shop</t>
  </si>
  <si>
    <t>Al Rosinski  Trip</t>
  </si>
  <si>
    <t>Clay Barker  Unsportsmanlike</t>
  </si>
  <si>
    <t>Mark Houle &amp; Mike Bayer</t>
  </si>
  <si>
    <t>Mark Houle &amp; Randy Szarek (sub)</t>
  </si>
  <si>
    <t>Steve Gottschalk &amp; Randy Szarek (sub)</t>
  </si>
  <si>
    <t>Eric Stimpson (sub)</t>
  </si>
  <si>
    <t>Kevin Mahon  Hook</t>
  </si>
  <si>
    <t>Bill Bayer  Rough</t>
  </si>
  <si>
    <t>Aaron Jacob - State Farm</t>
  </si>
  <si>
    <t>Chris Kowalski &amp; Nick Rine</t>
  </si>
  <si>
    <t>Chris Douglas &amp; Greg Fleming (sub)</t>
  </si>
  <si>
    <t>Dave Kenny (sub) &amp; Greg Fleming (sub)</t>
  </si>
  <si>
    <t>Brad Herman (sub)  Rough</t>
  </si>
  <si>
    <t>Greg Fleming (sub) - State Farm</t>
  </si>
  <si>
    <t>Randy Szarek (sub) - Eriton</t>
  </si>
  <si>
    <t>1G</t>
  </si>
  <si>
    <t>3G</t>
  </si>
  <si>
    <t>1S</t>
  </si>
  <si>
    <t>3S</t>
  </si>
  <si>
    <t>Bill Doman (sub)  Trip</t>
  </si>
  <si>
    <t>Gene Zyla  Rough</t>
  </si>
  <si>
    <t>Craig DiPaola &amp; Dale DiBartolomeo</t>
  </si>
  <si>
    <t>Joe Moceri &amp; Mike Phillips</t>
  </si>
  <si>
    <t>Ed Buxton (sub)</t>
  </si>
  <si>
    <t>Joe Grazioli &amp; Dave Mutart</t>
  </si>
  <si>
    <t>Brad Herman (sub)</t>
  </si>
  <si>
    <t>Pete Guzzardo  Hook</t>
  </si>
  <si>
    <t>Steve Yollick  Trip</t>
  </si>
  <si>
    <t>Dawn Fullerton &amp; Dan Stevens</t>
  </si>
  <si>
    <t>Mark Houle &amp; Wyatt Gee</t>
  </si>
  <si>
    <t>James Knight (sub) &amp; Tony Chaivre</t>
  </si>
  <si>
    <t>Rob Duff (sub) &amp; Tom Kokuba</t>
  </si>
  <si>
    <t>2G</t>
  </si>
  <si>
    <t>4G</t>
  </si>
  <si>
    <t>2S</t>
  </si>
  <si>
    <t>4S</t>
  </si>
  <si>
    <t>Bob Lackie (sub)  Too Many Men</t>
  </si>
  <si>
    <t>James Knight (sub) - State Farm</t>
  </si>
  <si>
    <t>Wyatt Gee - Eriton</t>
  </si>
  <si>
    <t>Bill Tucker &amp; Rob Solnik (sub)</t>
  </si>
  <si>
    <t>Rob Duff (sub) &amp; Chris Douglas</t>
  </si>
  <si>
    <t>Brad Herman (sub) &amp; Rob Duff (sub)</t>
  </si>
  <si>
    <t>Jim Burden (sub) &amp; Chris Douglas</t>
  </si>
  <si>
    <t>Chris Douglas &amp; Jim Burden (sub)</t>
  </si>
  <si>
    <t>Joe Moceri &amp; Curt Yakey</t>
  </si>
  <si>
    <t>Mark Rodgers  Interference</t>
  </si>
  <si>
    <t>Kevin Mahon  Hold</t>
  </si>
  <si>
    <t>Don Roser &amp; Roger Weiss</t>
  </si>
  <si>
    <t>Ken Rice  Trip</t>
  </si>
  <si>
    <t>Larry Sterling (sub)  Hold</t>
  </si>
  <si>
    <t>Frank Barket &amp; Dan Stevens</t>
  </si>
  <si>
    <t>Ken Lavigne &amp; Dave Kenny (sub)</t>
  </si>
  <si>
    <t>Dave Rosso (sub) &amp; Pat Parrott</t>
  </si>
  <si>
    <t>Todd Barc (sub)  Cross Check</t>
  </si>
  <si>
    <t>Pete Guzzardo (4) - The Sheer Shop</t>
  </si>
  <si>
    <t>Bill Bayer - Belle Isle</t>
  </si>
  <si>
    <t>Chris Douglas - State Farm</t>
  </si>
  <si>
    <t>Dan Stevens - Belle Isle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</si>
</sst>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12" x14ac:knownFonts="1">
    <font>
      <sz val="10"/>
      <name val="Arial"/>
    </font>
    <font>
      <b/>
      <sz val="16"/>
      <name val="Arial"/>
      <family val="2"/>
    </font>
    <font>
      <b/>
      <sz val="12"/>
      <name val="Arial"/>
      <family val="2"/>
    </font>
    <font>
      <b/>
      <u/>
      <sz val="16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i/>
      <sz val="12"/>
      <name val="Arial"/>
      <family val="2"/>
    </font>
    <font>
      <b/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111">
    <xf numFmtId="0" fontId="0" fillId="0" borderId="0" xfId="0"/>
    <xf numFmtId="0" fontId="5" fillId="0" borderId="0" xfId="0" applyFont="1"/>
    <xf numFmtId="0" fontId="6" fillId="0" borderId="1" xfId="0" applyFont="1" applyBorder="1"/>
    <xf numFmtId="0" fontId="0" fillId="0" borderId="1" xfId="0" applyBorder="1"/>
    <xf numFmtId="0" fontId="6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/>
    <xf numFmtId="0" fontId="7" fillId="0" borderId="2" xfId="0" applyFont="1" applyBorder="1"/>
    <xf numFmtId="0" fontId="0" fillId="0" borderId="2" xfId="0" applyBorder="1"/>
    <xf numFmtId="0" fontId="6" fillId="0" borderId="2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4" fillId="0" borderId="0" xfId="0" applyFont="1"/>
    <xf numFmtId="0" fontId="2" fillId="2" borderId="2" xfId="0" applyFont="1" applyFill="1" applyBorder="1" applyAlignment="1">
      <alignment horizontal="left"/>
    </xf>
    <xf numFmtId="0" fontId="2" fillId="2" borderId="2" xfId="0" applyFont="1" applyFill="1" applyBorder="1"/>
    <xf numFmtId="0" fontId="2" fillId="0" borderId="2" xfId="0" applyFont="1" applyBorder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2" fillId="3" borderId="1" xfId="0" applyFont="1" applyFill="1" applyBorder="1" applyAlignment="1">
      <alignment horizontal="left"/>
    </xf>
    <xf numFmtId="0" fontId="2" fillId="4" borderId="0" xfId="0" applyFont="1" applyFill="1"/>
    <xf numFmtId="0" fontId="2" fillId="4" borderId="0" xfId="0" applyFont="1" applyFill="1" applyAlignment="1">
      <alignment horizontal="left"/>
    </xf>
    <xf numFmtId="0" fontId="7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2" fillId="3" borderId="1" xfId="0" applyFont="1" applyFill="1" applyBorder="1" applyAlignment="1">
      <alignment horizontal="center"/>
    </xf>
    <xf numFmtId="2" fontId="2" fillId="0" borderId="0" xfId="1" applyNumberFormat="1" applyFont="1" applyAlignment="1">
      <alignment horizontal="center"/>
    </xf>
    <xf numFmtId="0" fontId="3" fillId="0" borderId="0" xfId="0" applyFont="1"/>
    <xf numFmtId="0" fontId="1" fillId="0" borderId="0" xfId="0" applyFont="1" applyAlignment="1">
      <alignment horizontal="center"/>
    </xf>
    <xf numFmtId="165" fontId="2" fillId="0" borderId="0" xfId="0" applyNumberFormat="1" applyFont="1" applyAlignment="1">
      <alignment horizontal="center"/>
    </xf>
    <xf numFmtId="0" fontId="2" fillId="0" borderId="1" xfId="0" applyFont="1" applyBorder="1"/>
    <xf numFmtId="0" fontId="2" fillId="0" borderId="0" xfId="1" applyFont="1" applyAlignment="1">
      <alignment horizontal="center"/>
    </xf>
    <xf numFmtId="0" fontId="2" fillId="0" borderId="0" xfId="1" applyFont="1" applyAlignment="1">
      <alignment horizontal="right"/>
    </xf>
    <xf numFmtId="0" fontId="2" fillId="0" borderId="2" xfId="0" applyFont="1" applyBorder="1"/>
    <xf numFmtId="0" fontId="4" fillId="0" borderId="2" xfId="0" applyFont="1" applyBorder="1"/>
    <xf numFmtId="2" fontId="2" fillId="0" borderId="2" xfId="0" applyNumberFormat="1" applyFont="1" applyBorder="1" applyAlignment="1">
      <alignment horizontal="center"/>
    </xf>
    <xf numFmtId="0" fontId="8" fillId="0" borderId="0" xfId="0" applyFont="1" applyAlignment="1">
      <alignment horizontal="center"/>
    </xf>
    <xf numFmtId="164" fontId="6" fillId="0" borderId="0" xfId="0" applyNumberFormat="1" applyFont="1" applyAlignment="1">
      <alignment horizontal="center"/>
    </xf>
    <xf numFmtId="0" fontId="2" fillId="3" borderId="0" xfId="0" applyFont="1" applyFill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8" fillId="3" borderId="0" xfId="0" applyFont="1" applyFill="1" applyAlignment="1">
      <alignment horizontal="center"/>
    </xf>
    <xf numFmtId="0" fontId="6" fillId="3" borderId="0" xfId="0" applyFont="1" applyFill="1" applyAlignment="1">
      <alignment horizontal="center"/>
    </xf>
    <xf numFmtId="0" fontId="10" fillId="3" borderId="0" xfId="0" applyFont="1" applyFill="1" applyAlignment="1">
      <alignment horizontal="center"/>
    </xf>
    <xf numFmtId="0" fontId="9" fillId="3" borderId="0" xfId="0" applyFont="1" applyFill="1" applyAlignment="1">
      <alignment horizontal="center"/>
    </xf>
    <xf numFmtId="0" fontId="4" fillId="3" borderId="0" xfId="0" applyFont="1" applyFill="1"/>
    <xf numFmtId="0" fontId="2" fillId="3" borderId="0" xfId="0" applyFont="1" applyFill="1"/>
    <xf numFmtId="0" fontId="6" fillId="3" borderId="0" xfId="1" applyFont="1" applyFill="1"/>
    <xf numFmtId="0" fontId="6" fillId="3" borderId="0" xfId="0" applyFont="1" applyFill="1"/>
    <xf numFmtId="0" fontId="2" fillId="5" borderId="0" xfId="0" applyFont="1" applyFill="1" applyAlignment="1">
      <alignment horizontal="center"/>
    </xf>
    <xf numFmtId="0" fontId="6" fillId="5" borderId="1" xfId="0" applyFont="1" applyFill="1" applyBorder="1" applyAlignment="1">
      <alignment horizontal="center"/>
    </xf>
    <xf numFmtId="0" fontId="2" fillId="3" borderId="1" xfId="0" applyFont="1" applyFill="1" applyBorder="1"/>
    <xf numFmtId="2" fontId="2" fillId="0" borderId="2" xfId="1" applyNumberFormat="1" applyFont="1" applyBorder="1" applyAlignment="1">
      <alignment horizontal="center"/>
    </xf>
    <xf numFmtId="1" fontId="2" fillId="0" borderId="2" xfId="0" applyNumberFormat="1" applyFont="1" applyBorder="1" applyAlignment="1">
      <alignment horizontal="center"/>
    </xf>
    <xf numFmtId="1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165" fontId="2" fillId="0" borderId="1" xfId="0" applyNumberFormat="1" applyFont="1" applyBorder="1" applyAlignment="1">
      <alignment horizontal="center"/>
    </xf>
    <xf numFmtId="2" fontId="2" fillId="0" borderId="1" xfId="1" applyNumberFormat="1" applyFont="1" applyBorder="1" applyAlignment="1">
      <alignment horizontal="center"/>
    </xf>
    <xf numFmtId="165" fontId="2" fillId="0" borderId="2" xfId="0" applyNumberFormat="1" applyFont="1" applyBorder="1" applyAlignment="1">
      <alignment horizontal="center"/>
    </xf>
    <xf numFmtId="0" fontId="4" fillId="3" borderId="0" xfId="0" applyFont="1" applyFill="1" applyAlignment="1">
      <alignment horizontal="right"/>
    </xf>
    <xf numFmtId="0" fontId="2" fillId="0" borderId="0" xfId="0" applyFont="1" applyAlignment="1">
      <alignment horizontal="right"/>
    </xf>
    <xf numFmtId="0" fontId="8" fillId="0" borderId="2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6" fillId="0" borderId="1" xfId="0" applyFont="1" applyBorder="1" applyAlignment="1">
      <alignment horizontal="left"/>
    </xf>
    <xf numFmtId="164" fontId="2" fillId="0" borderId="1" xfId="0" applyNumberFormat="1" applyFont="1" applyBorder="1" applyAlignment="1">
      <alignment horizontal="center"/>
    </xf>
    <xf numFmtId="0" fontId="6" fillId="0" borderId="0" xfId="1" applyFont="1"/>
    <xf numFmtId="0" fontId="6" fillId="0" borderId="0" xfId="1" applyFont="1" applyAlignment="1">
      <alignment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6" fillId="0" borderId="2" xfId="0" applyFont="1" applyBorder="1"/>
    <xf numFmtId="164" fontId="6" fillId="0" borderId="2" xfId="0" applyNumberFormat="1" applyFont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165" fontId="2" fillId="0" borderId="9" xfId="0" applyNumberFormat="1" applyFont="1" applyBorder="1" applyAlignment="1">
      <alignment horizontal="center"/>
    </xf>
    <xf numFmtId="165" fontId="2" fillId="0" borderId="4" xfId="0" applyNumberFormat="1" applyFont="1" applyBorder="1" applyAlignment="1">
      <alignment horizontal="center"/>
    </xf>
    <xf numFmtId="164" fontId="2" fillId="0" borderId="2" xfId="0" applyNumberFormat="1" applyFont="1" applyBorder="1" applyAlignment="1">
      <alignment horizontal="center"/>
    </xf>
    <xf numFmtId="2" fontId="2" fillId="0" borderId="0" xfId="0" applyNumberFormat="1" applyFont="1" applyAlignment="1">
      <alignment horizontal="center"/>
    </xf>
    <xf numFmtId="0" fontId="1" fillId="3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14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6" fillId="3" borderId="4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164" fontId="2" fillId="0" borderId="0" xfId="0" applyNumberFormat="1" applyFont="1" applyAlignment="1">
      <alignment horizontal="center"/>
    </xf>
    <xf numFmtId="14" fontId="6" fillId="3" borderId="0" xfId="0" applyNumberFormat="1" applyFont="1" applyFill="1" applyAlignment="1">
      <alignment horizontal="center"/>
    </xf>
    <xf numFmtId="0" fontId="2" fillId="0" borderId="1" xfId="1" applyFont="1" applyBorder="1" applyAlignment="1">
      <alignment horizontal="center"/>
    </xf>
    <xf numFmtId="164" fontId="2" fillId="0" borderId="2" xfId="0" applyNumberFormat="1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164" fontId="2" fillId="0" borderId="3" xfId="0" applyNumberFormat="1" applyFon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0" fontId="6" fillId="0" borderId="0" xfId="0" applyFont="1" applyFill="1"/>
    <xf numFmtId="0" fontId="0" fillId="0" borderId="0" xfId="0" applyFill="1"/>
    <xf numFmtId="0" fontId="2" fillId="0" borderId="0" xfId="0" applyFont="1" applyFill="1"/>
    <xf numFmtId="0" fontId="6" fillId="0" borderId="0" xfId="0" applyFont="1" applyFill="1" applyAlignment="1">
      <alignment horizontal="center"/>
    </xf>
    <xf numFmtId="0" fontId="4" fillId="0" borderId="0" xfId="0" applyFont="1" applyFill="1"/>
    <xf numFmtId="0" fontId="2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7" fillId="0" borderId="0" xfId="0" applyFont="1" applyFill="1"/>
    <xf numFmtId="0" fontId="5" fillId="0" borderId="0" xfId="0" applyFont="1" applyFill="1"/>
  </cellXfs>
  <cellStyles count="2">
    <cellStyle name="Normal" xfId="0" builtinId="0"/>
    <cellStyle name="Normal 2" xfId="1" xr:uid="{E251F169-391B-4AC0-889B-2E2491414A02}"/>
  </cellStyles>
  <dxfs count="113"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ont>
        <b/>
        <i val="0"/>
      </font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ont>
        <b/>
        <i val="0"/>
      </font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ont>
        <b/>
        <i val="0"/>
      </font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ont>
        <b/>
        <i val="0"/>
      </font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ont>
        <b/>
        <i val="0"/>
      </font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ont>
        <b/>
        <i val="0"/>
      </font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ont>
        <b/>
        <i val="0"/>
      </font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ont>
        <b/>
        <i val="0"/>
      </font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ont>
        <b/>
        <i val="0"/>
      </font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ont>
        <b/>
        <i val="0"/>
      </font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ont>
        <b/>
        <i val="0"/>
      </font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ont>
        <b/>
        <i val="0"/>
      </font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ont>
        <b/>
        <i val="0"/>
      </font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ont>
        <b/>
        <i val="0"/>
      </font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ont>
        <b/>
        <i val="0"/>
      </font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ont>
        <b/>
        <i val="0"/>
      </font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ont>
        <b/>
        <i val="0"/>
      </font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ont>
        <b/>
        <i val="0"/>
      </font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ont>
        <b/>
        <i val="0"/>
      </font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ont>
        <b/>
        <i val="0"/>
      </font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ont>
        <b/>
        <i val="0"/>
      </font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ont>
        <b/>
        <i val="0"/>
      </font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5050"/>
      <color rgb="FF99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0E4125-6DDE-4FD5-8D52-C0F57AA5C42A}">
  <dimension ref="A1:CM189"/>
  <sheetViews>
    <sheetView tabSelected="1" zoomScale="68" zoomScaleNormal="68" zoomScaleSheetLayoutView="78" workbookViewId="0">
      <selection activeCell="C2" sqref="C2"/>
    </sheetView>
  </sheetViews>
  <sheetFormatPr defaultRowHeight="12.75" x14ac:dyDescent="0.2"/>
  <cols>
    <col min="1" max="1" width="2.7109375" customWidth="1"/>
    <col min="2" max="2" width="13.140625" customWidth="1"/>
    <col min="3" max="3" width="8.7109375" customWidth="1"/>
    <col min="4" max="4" width="8.28515625" customWidth="1"/>
    <col min="5" max="5" width="9.7109375" customWidth="1"/>
    <col min="6" max="6" width="5.85546875" customWidth="1"/>
    <col min="7" max="13" width="9.7109375" customWidth="1"/>
    <col min="14" max="15" width="10.7109375" customWidth="1"/>
    <col min="16" max="16" width="18.7109375" customWidth="1"/>
    <col min="17" max="18" width="2.7109375" customWidth="1"/>
    <col min="19" max="19" width="5.85546875" customWidth="1"/>
    <col min="20" max="23" width="6" customWidth="1"/>
    <col min="24" max="24" width="4.7109375" customWidth="1"/>
    <col min="25" max="25" width="10.7109375" customWidth="1"/>
    <col min="26" max="30" width="5.85546875" customWidth="1"/>
    <col min="31" max="31" width="5.28515625" customWidth="1"/>
    <col min="32" max="32" width="5.85546875" customWidth="1"/>
    <col min="33" max="33" width="11.28515625" customWidth="1"/>
    <col min="34" max="35" width="6" customWidth="1"/>
    <col min="36" max="36" width="4.7109375" customWidth="1"/>
    <col min="37" max="37" width="11.28515625" customWidth="1"/>
    <col min="38" max="42" width="5.85546875" customWidth="1"/>
    <col min="43" max="44" width="2.7109375" customWidth="1"/>
    <col min="45" max="45" width="5.85546875" customWidth="1"/>
    <col min="46" max="49" width="6" customWidth="1"/>
    <col min="50" max="50" width="5.7109375" customWidth="1"/>
    <col min="51" max="51" width="12.7109375" customWidth="1"/>
    <col min="52" max="66" width="7" customWidth="1"/>
    <col min="67" max="68" width="2.7109375" customWidth="1"/>
    <col min="69" max="69" width="5.85546875" customWidth="1"/>
    <col min="70" max="73" width="6" customWidth="1"/>
    <col min="74" max="74" width="4.7109375" customWidth="1"/>
    <col min="75" max="75" width="12.7109375" customWidth="1"/>
    <col min="76" max="90" width="7" customWidth="1"/>
    <col min="91" max="91" width="2.7109375" customWidth="1"/>
  </cols>
  <sheetData>
    <row r="1" spans="1:91" ht="21.95" customHeight="1" x14ac:dyDescent="0.3">
      <c r="A1" s="39"/>
      <c r="B1" s="85" t="s">
        <v>127</v>
      </c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39"/>
      <c r="R1" s="39"/>
      <c r="S1" s="85" t="s">
        <v>127</v>
      </c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  <c r="AG1" s="85"/>
      <c r="AH1" s="85"/>
      <c r="AI1" s="85"/>
      <c r="AJ1" s="85"/>
      <c r="AK1" s="85"/>
      <c r="AL1" s="85"/>
      <c r="AM1" s="85"/>
      <c r="AN1" s="85"/>
      <c r="AO1" s="85"/>
      <c r="AP1" s="85"/>
      <c r="AQ1" s="39"/>
      <c r="AR1" s="39"/>
      <c r="AS1" s="85" t="s">
        <v>127</v>
      </c>
      <c r="AT1" s="85"/>
      <c r="AU1" s="85"/>
      <c r="AV1" s="85"/>
      <c r="AW1" s="85"/>
      <c r="AX1" s="85"/>
      <c r="AY1" s="85"/>
      <c r="AZ1" s="85"/>
      <c r="BA1" s="85"/>
      <c r="BB1" s="85"/>
      <c r="BC1" s="85"/>
      <c r="BD1" s="85"/>
      <c r="BE1" s="85"/>
      <c r="BF1" s="85"/>
      <c r="BG1" s="85"/>
      <c r="BH1" s="85"/>
      <c r="BI1" s="85"/>
      <c r="BJ1" s="85"/>
      <c r="BK1" s="85"/>
      <c r="BL1" s="85"/>
      <c r="BM1" s="85"/>
      <c r="BN1" s="85"/>
      <c r="BO1" s="39"/>
      <c r="BP1" s="39"/>
      <c r="BQ1" s="85" t="s">
        <v>127</v>
      </c>
      <c r="BR1" s="85"/>
      <c r="BS1" s="85"/>
      <c r="BT1" s="85"/>
      <c r="BU1" s="85"/>
      <c r="BV1" s="85"/>
      <c r="BW1" s="85"/>
      <c r="BX1" s="85"/>
      <c r="BY1" s="85"/>
      <c r="BZ1" s="85"/>
      <c r="CA1" s="85"/>
      <c r="CB1" s="85"/>
      <c r="CC1" s="85"/>
      <c r="CD1" s="85"/>
      <c r="CE1" s="85"/>
      <c r="CF1" s="85"/>
      <c r="CG1" s="85"/>
      <c r="CH1" s="85"/>
      <c r="CI1" s="85"/>
      <c r="CJ1" s="85"/>
      <c r="CK1" s="85"/>
      <c r="CL1" s="85"/>
      <c r="CM1" s="39"/>
    </row>
    <row r="2" spans="1:91" ht="18.600000000000001" customHeight="1" x14ac:dyDescent="0.3">
      <c r="A2" s="36"/>
      <c r="B2" s="26" t="s">
        <v>76</v>
      </c>
      <c r="C2" s="26">
        <v>26</v>
      </c>
      <c r="D2" s="25"/>
      <c r="E2" s="25"/>
      <c r="F2" s="25"/>
      <c r="G2" s="86" t="s">
        <v>668</v>
      </c>
      <c r="H2" s="86"/>
      <c r="I2" s="86"/>
      <c r="J2" s="86"/>
      <c r="K2" s="86"/>
      <c r="L2" s="86"/>
      <c r="M2" s="86"/>
      <c r="N2" s="25"/>
      <c r="O2" s="25"/>
      <c r="P2" s="25"/>
      <c r="Q2" s="36"/>
      <c r="R2" s="36"/>
      <c r="S2" s="86" t="s">
        <v>0</v>
      </c>
      <c r="T2" s="86"/>
      <c r="U2" s="86"/>
      <c r="V2" s="86"/>
      <c r="W2" s="86"/>
      <c r="X2" s="86"/>
      <c r="Y2" s="86"/>
      <c r="Z2" s="86"/>
      <c r="AA2" s="86"/>
      <c r="AB2" s="86"/>
      <c r="AC2" s="86"/>
      <c r="AD2" s="86"/>
      <c r="AE2" s="86"/>
      <c r="AF2" s="86"/>
      <c r="AG2" s="86"/>
      <c r="AH2" s="86"/>
      <c r="AI2" s="86"/>
      <c r="AJ2" s="86"/>
      <c r="AK2" s="86"/>
      <c r="AL2" s="86"/>
      <c r="AM2" s="86"/>
      <c r="AN2" s="86"/>
      <c r="AO2" s="86"/>
      <c r="AP2" s="86"/>
      <c r="AQ2" s="39"/>
      <c r="AR2" s="36"/>
      <c r="AS2" s="86" t="s">
        <v>696</v>
      </c>
      <c r="AT2" s="86"/>
      <c r="AU2" s="86"/>
      <c r="AV2" s="86"/>
      <c r="AW2" s="86"/>
      <c r="AX2" s="86"/>
      <c r="AY2" s="86"/>
      <c r="AZ2" s="86"/>
      <c r="BA2" s="86"/>
      <c r="BB2" s="86"/>
      <c r="BC2" s="86"/>
      <c r="BD2" s="86"/>
      <c r="BE2" s="86"/>
      <c r="BF2" s="86"/>
      <c r="BG2" s="86"/>
      <c r="BH2" s="86"/>
      <c r="BI2" s="86"/>
      <c r="BJ2" s="86"/>
      <c r="BK2" s="86"/>
      <c r="BL2" s="86"/>
      <c r="BM2" s="86"/>
      <c r="BN2" s="86"/>
      <c r="BO2" s="36"/>
      <c r="BP2" s="36"/>
      <c r="BQ2" s="86" t="s">
        <v>88</v>
      </c>
      <c r="BR2" s="86"/>
      <c r="BS2" s="86"/>
      <c r="BT2" s="86"/>
      <c r="BU2" s="86"/>
      <c r="BV2" s="86"/>
      <c r="BW2" s="86"/>
      <c r="BX2" s="86"/>
      <c r="BY2" s="86"/>
      <c r="BZ2" s="86"/>
      <c r="CA2" s="86"/>
      <c r="CB2" s="86"/>
      <c r="CC2" s="86"/>
      <c r="CD2" s="86"/>
      <c r="CE2" s="86"/>
      <c r="CF2" s="86"/>
      <c r="CG2" s="86"/>
      <c r="CH2" s="86"/>
      <c r="CI2" s="86"/>
      <c r="CJ2" s="86"/>
      <c r="CK2" s="86"/>
      <c r="CL2" s="86"/>
      <c r="CM2" s="39"/>
    </row>
    <row r="3" spans="1:91" ht="18.600000000000001" customHeight="1" thickBot="1" x14ac:dyDescent="0.3">
      <c r="A3" s="36"/>
      <c r="B3" s="4" t="s">
        <v>717</v>
      </c>
      <c r="C3" s="2" t="s">
        <v>80</v>
      </c>
      <c r="D3" s="2"/>
      <c r="E3" s="3"/>
      <c r="F3" s="2"/>
      <c r="G3" s="4" t="s">
        <v>7</v>
      </c>
      <c r="H3" s="4" t="s">
        <v>8</v>
      </c>
      <c r="I3" s="4" t="s">
        <v>9</v>
      </c>
      <c r="J3" s="4" t="s">
        <v>11</v>
      </c>
      <c r="K3" s="4" t="s">
        <v>12</v>
      </c>
      <c r="L3" s="4" t="s">
        <v>10</v>
      </c>
      <c r="M3" s="4" t="s">
        <v>4</v>
      </c>
      <c r="N3" s="4" t="s">
        <v>13</v>
      </c>
      <c r="O3" s="4" t="s">
        <v>2</v>
      </c>
      <c r="P3" s="4" t="s">
        <v>252</v>
      </c>
      <c r="Q3" s="36"/>
      <c r="R3" s="36"/>
      <c r="AM3" s="22"/>
      <c r="AP3" s="22"/>
      <c r="AQ3" s="39"/>
      <c r="AR3" s="36"/>
      <c r="AU3" s="27"/>
      <c r="AV3" s="21"/>
      <c r="AX3" s="21"/>
      <c r="AY3" s="21"/>
      <c r="AZ3" s="21"/>
      <c r="BB3" s="22"/>
      <c r="BC3" s="22"/>
      <c r="BD3" s="22"/>
      <c r="BE3" s="22"/>
      <c r="BF3" s="22"/>
      <c r="BG3" s="95"/>
      <c r="BH3" s="95"/>
      <c r="BI3" s="22"/>
      <c r="BJ3" s="22"/>
      <c r="BK3" s="22"/>
      <c r="BL3" s="24"/>
      <c r="BN3" s="22"/>
      <c r="BO3" s="36"/>
      <c r="BP3" s="36"/>
      <c r="BS3" s="27"/>
      <c r="BT3" s="21"/>
      <c r="BV3" s="21"/>
      <c r="BW3" s="21"/>
      <c r="BX3" s="16"/>
      <c r="CA3" s="22"/>
      <c r="CB3" s="22"/>
      <c r="CC3" s="22"/>
      <c r="CD3" s="22"/>
      <c r="CE3" s="55"/>
      <c r="CF3" s="55"/>
      <c r="CG3" s="22"/>
      <c r="CH3" s="22"/>
      <c r="CI3" s="22"/>
      <c r="CJ3" s="24"/>
      <c r="CL3" s="22"/>
      <c r="CM3" s="39"/>
    </row>
    <row r="4" spans="1:91" ht="18.600000000000001" customHeight="1" x14ac:dyDescent="0.25">
      <c r="A4" s="36"/>
      <c r="B4" s="5" t="s">
        <v>690</v>
      </c>
      <c r="C4" s="6" t="s">
        <v>14</v>
      </c>
      <c r="D4" s="11"/>
      <c r="E4" s="6"/>
      <c r="F4" s="11"/>
      <c r="G4" s="5">
        <v>4</v>
      </c>
      <c r="H4" s="5">
        <v>0</v>
      </c>
      <c r="I4" s="5">
        <v>0</v>
      </c>
      <c r="J4" s="5">
        <f>2*G4+I4</f>
        <v>8</v>
      </c>
      <c r="K4" s="35">
        <f>+J4/((G4+H4+I4)*2)</f>
        <v>1</v>
      </c>
      <c r="L4" s="5">
        <f>+$BA$120</f>
        <v>19</v>
      </c>
      <c r="M4" s="5">
        <v>6</v>
      </c>
      <c r="N4" s="5">
        <f>+$BB$120</f>
        <v>29</v>
      </c>
      <c r="O4" s="5">
        <f>+$BD$120</f>
        <v>8</v>
      </c>
      <c r="P4" s="5" t="s">
        <v>736</v>
      </c>
      <c r="Q4" s="40"/>
      <c r="R4" s="36"/>
      <c r="U4" s="88" t="s">
        <v>693</v>
      </c>
      <c r="V4" s="88"/>
      <c r="W4" s="88"/>
      <c r="X4" s="88"/>
      <c r="Y4" s="88"/>
      <c r="Z4" s="88"/>
      <c r="AA4" s="88"/>
      <c r="AB4" s="88"/>
      <c r="AC4" s="88"/>
      <c r="AD4" s="88"/>
      <c r="AE4" s="88"/>
      <c r="AF4" s="88"/>
      <c r="AG4" s="88"/>
      <c r="AH4" s="88"/>
      <c r="AI4" s="88"/>
      <c r="AJ4" s="88"/>
      <c r="AK4" s="88"/>
      <c r="AM4" s="22"/>
      <c r="AN4" s="5"/>
      <c r="AP4" s="22"/>
      <c r="AQ4" s="39"/>
      <c r="AR4" s="36"/>
      <c r="AZ4" s="89" t="s">
        <v>694</v>
      </c>
      <c r="BA4" s="90"/>
      <c r="BB4" s="90"/>
      <c r="BC4" s="90"/>
      <c r="BD4" s="91"/>
      <c r="BE4" s="92" t="s">
        <v>697</v>
      </c>
      <c r="BF4" s="93"/>
      <c r="BG4" s="93"/>
      <c r="BH4" s="93"/>
      <c r="BI4" s="94"/>
      <c r="BJ4" s="89" t="s">
        <v>698</v>
      </c>
      <c r="BK4" s="90"/>
      <c r="BL4" s="90"/>
      <c r="BM4" s="90"/>
      <c r="BN4" s="91"/>
      <c r="BO4" s="36"/>
      <c r="BP4" s="36"/>
      <c r="BS4" s="27"/>
      <c r="BT4" s="21"/>
      <c r="BV4" s="21"/>
      <c r="BW4" s="21"/>
      <c r="BX4" s="89" t="s">
        <v>694</v>
      </c>
      <c r="BY4" s="90"/>
      <c r="BZ4" s="90"/>
      <c r="CA4" s="90"/>
      <c r="CB4" s="91"/>
      <c r="CC4" s="92" t="s">
        <v>697</v>
      </c>
      <c r="CD4" s="93"/>
      <c r="CE4" s="93"/>
      <c r="CF4" s="93"/>
      <c r="CG4" s="94"/>
      <c r="CH4" s="89" t="s">
        <v>698</v>
      </c>
      <c r="CI4" s="90"/>
      <c r="CJ4" s="90"/>
      <c r="CK4" s="90"/>
      <c r="CL4" s="91"/>
      <c r="CM4" s="39"/>
    </row>
    <row r="5" spans="1:91" ht="18.600000000000001" customHeight="1" thickBot="1" x14ac:dyDescent="0.3">
      <c r="A5" s="36"/>
      <c r="B5" s="5" t="s">
        <v>684</v>
      </c>
      <c r="C5" s="6" t="s">
        <v>171</v>
      </c>
      <c r="D5" s="11"/>
      <c r="E5" s="11"/>
      <c r="F5" s="11"/>
      <c r="G5" s="5">
        <v>2</v>
      </c>
      <c r="H5" s="5">
        <v>1</v>
      </c>
      <c r="I5" s="5">
        <v>1</v>
      </c>
      <c r="J5" s="5">
        <f>2*G5+I5</f>
        <v>5</v>
      </c>
      <c r="K5" s="35">
        <f>+J5/((G5+H5+I5)*2)</f>
        <v>0.625</v>
      </c>
      <c r="L5" s="5">
        <f>+$BA$81</f>
        <v>11</v>
      </c>
      <c r="M5" s="5">
        <v>6</v>
      </c>
      <c r="N5" s="5">
        <f>+$BB$81</f>
        <v>17</v>
      </c>
      <c r="O5" s="5">
        <f>+$BD$81</f>
        <v>14</v>
      </c>
      <c r="P5" s="5" t="s">
        <v>753</v>
      </c>
      <c r="Q5" s="40"/>
      <c r="R5" s="36"/>
      <c r="AM5" s="22"/>
      <c r="AN5" s="5"/>
      <c r="AP5" s="22"/>
      <c r="AQ5" s="39"/>
      <c r="AR5" s="36"/>
      <c r="AS5" s="23" t="s">
        <v>109</v>
      </c>
      <c r="AT5" s="51" t="s">
        <v>80</v>
      </c>
      <c r="AU5" s="51"/>
      <c r="AV5" s="51"/>
      <c r="AW5" s="51"/>
      <c r="AX5" s="51" t="s">
        <v>110</v>
      </c>
      <c r="AY5" s="17" t="s">
        <v>21</v>
      </c>
      <c r="AZ5" s="67" t="s">
        <v>3</v>
      </c>
      <c r="BA5" s="68" t="s">
        <v>22</v>
      </c>
      <c r="BB5" s="68" t="s">
        <v>23</v>
      </c>
      <c r="BC5" s="68" t="s">
        <v>24</v>
      </c>
      <c r="BD5" s="69" t="s">
        <v>2</v>
      </c>
      <c r="BE5" s="70" t="s">
        <v>3</v>
      </c>
      <c r="BF5" s="71" t="s">
        <v>22</v>
      </c>
      <c r="BG5" s="71" t="s">
        <v>23</v>
      </c>
      <c r="BH5" s="71" t="s">
        <v>24</v>
      </c>
      <c r="BI5" s="69" t="s">
        <v>2</v>
      </c>
      <c r="BJ5" s="70" t="s">
        <v>3</v>
      </c>
      <c r="BK5" s="68" t="s">
        <v>22</v>
      </c>
      <c r="BL5" s="68" t="s">
        <v>23</v>
      </c>
      <c r="BM5" s="68" t="s">
        <v>24</v>
      </c>
      <c r="BN5" s="69" t="s">
        <v>2</v>
      </c>
      <c r="BO5" s="36"/>
      <c r="BP5" s="36"/>
      <c r="BQ5" s="28" t="s">
        <v>109</v>
      </c>
      <c r="BR5" s="28" t="s">
        <v>111</v>
      </c>
      <c r="BS5" s="28"/>
      <c r="BT5" s="38"/>
      <c r="BU5" s="38"/>
      <c r="BV5" s="38"/>
      <c r="BW5" s="38"/>
      <c r="BX5" s="67" t="s">
        <v>3</v>
      </c>
      <c r="BY5" s="68" t="s">
        <v>22</v>
      </c>
      <c r="BZ5" s="68" t="s">
        <v>23</v>
      </c>
      <c r="CA5" s="68" t="s">
        <v>24</v>
      </c>
      <c r="CB5" s="69" t="s">
        <v>2</v>
      </c>
      <c r="CC5" s="70" t="s">
        <v>3</v>
      </c>
      <c r="CD5" s="71" t="s">
        <v>22</v>
      </c>
      <c r="CE5" s="71" t="s">
        <v>23</v>
      </c>
      <c r="CF5" s="71" t="s">
        <v>24</v>
      </c>
      <c r="CG5" s="69" t="s">
        <v>2</v>
      </c>
      <c r="CH5" s="70" t="s">
        <v>3</v>
      </c>
      <c r="CI5" s="68" t="s">
        <v>22</v>
      </c>
      <c r="CJ5" s="68" t="s">
        <v>23</v>
      </c>
      <c r="CK5" s="68" t="s">
        <v>24</v>
      </c>
      <c r="CL5" s="69" t="s">
        <v>2</v>
      </c>
      <c r="CM5" s="39"/>
    </row>
    <row r="6" spans="1:91" ht="18.600000000000001" customHeight="1" thickBot="1" x14ac:dyDescent="0.3">
      <c r="A6" s="36"/>
      <c r="B6" s="5" t="s">
        <v>685</v>
      </c>
      <c r="C6" s="6" t="s">
        <v>130</v>
      </c>
      <c r="D6" s="11"/>
      <c r="E6" s="6"/>
      <c r="F6" s="11"/>
      <c r="G6" s="5">
        <v>1</v>
      </c>
      <c r="H6" s="5">
        <v>2</v>
      </c>
      <c r="I6" s="5">
        <v>1</v>
      </c>
      <c r="J6" s="5">
        <f>2*G6+I6</f>
        <v>3</v>
      </c>
      <c r="K6" s="35">
        <f>+J6/((G6+H6+I6)*2)</f>
        <v>0.375</v>
      </c>
      <c r="L6" s="5">
        <f>+$BA$18</f>
        <v>13</v>
      </c>
      <c r="M6" s="5">
        <v>11</v>
      </c>
      <c r="N6" s="5">
        <f>+$BB$18</f>
        <v>18</v>
      </c>
      <c r="O6" s="5">
        <f>+$BD$18</f>
        <v>10</v>
      </c>
      <c r="P6" s="5" t="s">
        <v>753</v>
      </c>
      <c r="Q6" s="40"/>
      <c r="R6" s="36"/>
      <c r="U6" s="37" t="s">
        <v>109</v>
      </c>
      <c r="V6" s="10" t="s">
        <v>0</v>
      </c>
      <c r="W6" s="10"/>
      <c r="X6" s="10"/>
      <c r="Y6" s="10"/>
      <c r="Z6" s="10" t="s">
        <v>1</v>
      </c>
      <c r="AA6" s="10"/>
      <c r="AB6" s="10"/>
      <c r="AC6" s="37" t="s">
        <v>3</v>
      </c>
      <c r="AD6" s="37" t="s">
        <v>7</v>
      </c>
      <c r="AE6" s="37" t="s">
        <v>8</v>
      </c>
      <c r="AF6" s="37" t="s">
        <v>9</v>
      </c>
      <c r="AG6" s="37" t="s">
        <v>71</v>
      </c>
      <c r="AH6" s="37" t="s">
        <v>4</v>
      </c>
      <c r="AI6" s="37" t="s">
        <v>6</v>
      </c>
      <c r="AJ6" s="37" t="s">
        <v>5</v>
      </c>
      <c r="AK6" s="37" t="s">
        <v>72</v>
      </c>
      <c r="AM6" s="22"/>
      <c r="AN6" s="5"/>
      <c r="AP6" s="22"/>
      <c r="AQ6" s="39"/>
      <c r="AR6" s="36"/>
      <c r="AS6" s="18" t="s">
        <v>130</v>
      </c>
      <c r="AT6" s="18"/>
      <c r="AU6" s="18"/>
      <c r="AV6" s="18"/>
      <c r="AW6" s="18"/>
      <c r="AX6" s="16" t="s">
        <v>135</v>
      </c>
      <c r="AZ6" s="72">
        <v>8</v>
      </c>
      <c r="BA6" s="22">
        <v>2</v>
      </c>
      <c r="BB6" s="22">
        <v>2</v>
      </c>
      <c r="BC6" s="22">
        <f>+BA6+BB6</f>
        <v>4</v>
      </c>
      <c r="BD6" s="73">
        <v>0</v>
      </c>
      <c r="BE6" s="72">
        <f>+AZ6+BJ6</f>
        <v>53</v>
      </c>
      <c r="BF6" s="22">
        <f>+BA6+BK6</f>
        <v>7</v>
      </c>
      <c r="BG6" s="22">
        <f>+BB6+BL6</f>
        <v>28</v>
      </c>
      <c r="BH6" s="22">
        <f>+BF6+BG6</f>
        <v>35</v>
      </c>
      <c r="BI6" s="73">
        <f>+BD6+BN6</f>
        <v>4</v>
      </c>
      <c r="BJ6" s="72">
        <v>45</v>
      </c>
      <c r="BK6" s="15">
        <v>5</v>
      </c>
      <c r="BL6" s="15">
        <v>26</v>
      </c>
      <c r="BM6" s="15">
        <f t="shared" ref="BM6:BM17" si="0">+BK6+BL6</f>
        <v>31</v>
      </c>
      <c r="BN6" s="74">
        <v>4</v>
      </c>
      <c r="BO6" s="36"/>
      <c r="BP6" s="36"/>
      <c r="BQ6" s="27">
        <v>8.5</v>
      </c>
      <c r="BR6" s="21" t="s">
        <v>276</v>
      </c>
      <c r="BX6" s="72">
        <v>4</v>
      </c>
      <c r="BY6" s="22">
        <v>1</v>
      </c>
      <c r="BZ6" s="22">
        <v>1</v>
      </c>
      <c r="CA6" s="22">
        <f>+BY6+BZ6</f>
        <v>2</v>
      </c>
      <c r="CB6" s="73">
        <v>2</v>
      </c>
      <c r="CC6" s="72">
        <f>+CH6+BX6</f>
        <v>11</v>
      </c>
      <c r="CD6" s="22">
        <f>+CI6+BY6</f>
        <v>8</v>
      </c>
      <c r="CE6" s="22">
        <f>+CJ6+BZ6</f>
        <v>2</v>
      </c>
      <c r="CF6" s="22">
        <f>+CK6+CA6</f>
        <v>10</v>
      </c>
      <c r="CG6" s="73">
        <f>+CL6+CB6</f>
        <v>4</v>
      </c>
      <c r="CH6" s="72">
        <v>7</v>
      </c>
      <c r="CI6" s="22">
        <v>7</v>
      </c>
      <c r="CJ6" s="22">
        <v>1</v>
      </c>
      <c r="CK6" s="22">
        <f t="shared" ref="CK6:CK42" si="1">+CI6+CJ6</f>
        <v>8</v>
      </c>
      <c r="CL6" s="73">
        <v>2</v>
      </c>
      <c r="CM6" s="39"/>
    </row>
    <row r="7" spans="1:91" ht="18.600000000000001" customHeight="1" thickBot="1" x14ac:dyDescent="0.3">
      <c r="A7" s="36"/>
      <c r="B7" s="5" t="s">
        <v>691</v>
      </c>
      <c r="C7" s="6" t="s">
        <v>93</v>
      </c>
      <c r="D7" s="11"/>
      <c r="E7" s="11"/>
      <c r="F7" s="11"/>
      <c r="G7" s="5">
        <v>0</v>
      </c>
      <c r="H7" s="5">
        <v>4</v>
      </c>
      <c r="I7" s="5">
        <v>0</v>
      </c>
      <c r="J7" s="5">
        <f>2*G7+I7</f>
        <v>0</v>
      </c>
      <c r="K7" s="35">
        <f>+J7/((G7+H7+I7)*2)</f>
        <v>0</v>
      </c>
      <c r="L7" s="5">
        <f>+$BA$44</f>
        <v>1</v>
      </c>
      <c r="M7" s="5">
        <v>21</v>
      </c>
      <c r="N7" s="5">
        <f>+$BB$44</f>
        <v>2</v>
      </c>
      <c r="O7" s="5">
        <f>+$BD$44</f>
        <v>2</v>
      </c>
      <c r="P7" s="5" t="s">
        <v>754</v>
      </c>
      <c r="Q7" s="40"/>
      <c r="R7" s="36"/>
      <c r="U7" s="27">
        <v>8</v>
      </c>
      <c r="V7" s="21" t="s">
        <v>15</v>
      </c>
      <c r="X7" s="21"/>
      <c r="Y7" s="21"/>
      <c r="Z7" s="21" t="s">
        <v>184</v>
      </c>
      <c r="AB7" s="22"/>
      <c r="AC7" s="22">
        <f t="shared" ref="AC7:AC14" si="2">+AD7+AE7+AF7</f>
        <v>26</v>
      </c>
      <c r="AD7" s="15">
        <f t="shared" ref="AD7:AF14" si="3">SUMIF($V$22:$V$29,$V7,AD$22:AD$29)+SUMIF($V$37:$V$44,$V7,AD$37:AD$44)</f>
        <v>19</v>
      </c>
      <c r="AE7" s="15">
        <f t="shared" si="3"/>
        <v>4</v>
      </c>
      <c r="AF7" s="15">
        <f t="shared" si="3"/>
        <v>3</v>
      </c>
      <c r="AG7" s="83">
        <f t="shared" ref="AG7:AG15" si="4">+(AD7*2+AF7)/(2*AC7)</f>
        <v>0.78846153846153844</v>
      </c>
      <c r="AH7" s="15">
        <f t="shared" ref="AH7:AJ14" si="5">SUMIF($V$22:$V$29,$V7,AH$22:AH$29)+SUMIF($V$37:$V$44,$V7,AH$37:AH$44)</f>
        <v>42</v>
      </c>
      <c r="AI7" s="15">
        <f t="shared" si="5"/>
        <v>1</v>
      </c>
      <c r="AJ7" s="15">
        <f t="shared" si="5"/>
        <v>7</v>
      </c>
      <c r="AK7" s="52">
        <f t="shared" ref="AK7:AK14" si="6">+AH7/AC7</f>
        <v>1.6153846153846154</v>
      </c>
      <c r="AM7" s="22"/>
      <c r="AN7" s="5"/>
      <c r="AP7" s="22"/>
      <c r="AQ7" s="39"/>
      <c r="AR7" s="36"/>
      <c r="AS7" s="27">
        <v>7.5</v>
      </c>
      <c r="AT7" s="21" t="s">
        <v>253</v>
      </c>
      <c r="AU7" s="21"/>
      <c r="AV7" s="21"/>
      <c r="AW7" s="21"/>
      <c r="AX7" s="22">
        <v>1</v>
      </c>
      <c r="AY7" s="21" t="s">
        <v>134</v>
      </c>
      <c r="AZ7" s="72">
        <v>4</v>
      </c>
      <c r="BA7" s="22">
        <v>0</v>
      </c>
      <c r="BB7" s="22">
        <v>1</v>
      </c>
      <c r="BC7" s="22">
        <f t="shared" ref="BC7:BC17" si="7">+BA7+BB7</f>
        <v>1</v>
      </c>
      <c r="BD7" s="73">
        <v>0</v>
      </c>
      <c r="BE7" s="72">
        <f t="shared" ref="BE7:BG17" si="8">+AZ7+BJ7</f>
        <v>23</v>
      </c>
      <c r="BF7" s="22">
        <f t="shared" si="8"/>
        <v>0</v>
      </c>
      <c r="BG7" s="22">
        <f t="shared" si="8"/>
        <v>1</v>
      </c>
      <c r="BH7" s="22">
        <f t="shared" ref="BH7:BH17" si="9">+BF7+BG7</f>
        <v>1</v>
      </c>
      <c r="BI7" s="73">
        <f t="shared" ref="BI7:BI17" si="10">+BD7+BN7</f>
        <v>0</v>
      </c>
      <c r="BJ7" s="72">
        <v>19</v>
      </c>
      <c r="BK7" s="22">
        <v>0</v>
      </c>
      <c r="BL7" s="22">
        <v>0</v>
      </c>
      <c r="BM7" s="22">
        <f t="shared" si="0"/>
        <v>0</v>
      </c>
      <c r="BN7" s="73">
        <v>0</v>
      </c>
      <c r="BO7" s="36"/>
      <c r="BP7" s="36"/>
      <c r="BQ7" s="27">
        <v>9</v>
      </c>
      <c r="BR7" s="21" t="s">
        <v>484</v>
      </c>
      <c r="BX7" s="72">
        <v>0</v>
      </c>
      <c r="BY7" s="22">
        <v>0</v>
      </c>
      <c r="BZ7" s="22">
        <v>0</v>
      </c>
      <c r="CA7" s="22">
        <f t="shared" ref="CA7:CA42" si="11">+BY7+BZ7</f>
        <v>0</v>
      </c>
      <c r="CB7" s="73">
        <v>0</v>
      </c>
      <c r="CC7" s="72">
        <f t="shared" ref="CC7:CG42" si="12">+CH7+BX7</f>
        <v>3</v>
      </c>
      <c r="CD7" s="22">
        <f t="shared" si="12"/>
        <v>3</v>
      </c>
      <c r="CE7" s="22">
        <f t="shared" si="12"/>
        <v>5</v>
      </c>
      <c r="CF7" s="22">
        <f t="shared" si="12"/>
        <v>8</v>
      </c>
      <c r="CG7" s="73">
        <f t="shared" si="12"/>
        <v>0</v>
      </c>
      <c r="CH7" s="72">
        <v>3</v>
      </c>
      <c r="CI7" s="22">
        <v>3</v>
      </c>
      <c r="CJ7" s="22">
        <v>5</v>
      </c>
      <c r="CK7" s="22">
        <f t="shared" si="1"/>
        <v>8</v>
      </c>
      <c r="CL7" s="73">
        <v>0</v>
      </c>
      <c r="CM7" s="39"/>
    </row>
    <row r="8" spans="1:91" ht="18.600000000000001" customHeight="1" x14ac:dyDescent="0.25">
      <c r="A8" s="80"/>
      <c r="B8" s="9" t="s">
        <v>686</v>
      </c>
      <c r="C8" s="78" t="s">
        <v>115</v>
      </c>
      <c r="D8" s="32"/>
      <c r="E8" s="32"/>
      <c r="F8" s="32"/>
      <c r="G8" s="9">
        <v>3</v>
      </c>
      <c r="H8" s="9">
        <v>1</v>
      </c>
      <c r="I8" s="9">
        <v>0</v>
      </c>
      <c r="J8" s="9">
        <f t="shared" ref="J8:J11" si="13">2*G8+I8</f>
        <v>6</v>
      </c>
      <c r="K8" s="79">
        <f t="shared" ref="K8:K11" si="14">+J8/((G8+H8+I8)*2)</f>
        <v>0.75</v>
      </c>
      <c r="L8" s="9">
        <f>+$BA$57</f>
        <v>12</v>
      </c>
      <c r="M8" s="9">
        <v>9</v>
      </c>
      <c r="N8" s="9">
        <f>+$BB$57</f>
        <v>19</v>
      </c>
      <c r="O8" s="9">
        <f>+$BD$57</f>
        <v>8</v>
      </c>
      <c r="P8" s="9" t="s">
        <v>738</v>
      </c>
      <c r="Q8" s="40"/>
      <c r="R8" s="36"/>
      <c r="U8" s="27">
        <v>7.5</v>
      </c>
      <c r="V8" s="21" t="s">
        <v>253</v>
      </c>
      <c r="X8" s="21"/>
      <c r="Y8" s="21"/>
      <c r="Z8" s="16" t="s">
        <v>136</v>
      </c>
      <c r="AC8" s="22">
        <f t="shared" si="2"/>
        <v>23</v>
      </c>
      <c r="AD8" s="22">
        <f t="shared" si="3"/>
        <v>13</v>
      </c>
      <c r="AE8" s="22">
        <f t="shared" si="3"/>
        <v>6</v>
      </c>
      <c r="AF8" s="22">
        <f t="shared" si="3"/>
        <v>4</v>
      </c>
      <c r="AG8" s="55">
        <f t="shared" si="4"/>
        <v>0.65217391304347827</v>
      </c>
      <c r="AH8" s="22">
        <f t="shared" si="5"/>
        <v>49</v>
      </c>
      <c r="AI8" s="22">
        <f t="shared" si="5"/>
        <v>1</v>
      </c>
      <c r="AJ8" s="22">
        <f t="shared" si="5"/>
        <v>2</v>
      </c>
      <c r="AK8" s="24">
        <f t="shared" si="6"/>
        <v>2.1304347826086958</v>
      </c>
      <c r="AM8" s="22"/>
      <c r="AN8" s="5"/>
      <c r="AP8" s="22"/>
      <c r="AQ8" s="39"/>
      <c r="AR8" s="36"/>
      <c r="AS8" s="27">
        <v>9.5</v>
      </c>
      <c r="AT8" s="21" t="s">
        <v>185</v>
      </c>
      <c r="AU8" s="21"/>
      <c r="AV8" s="21"/>
      <c r="AW8" s="21"/>
      <c r="AX8" s="22">
        <v>7</v>
      </c>
      <c r="AY8" s="21" t="s">
        <v>134</v>
      </c>
      <c r="AZ8" s="72">
        <v>4</v>
      </c>
      <c r="BA8" s="22">
        <v>6</v>
      </c>
      <c r="BB8" s="22">
        <v>3</v>
      </c>
      <c r="BC8" s="22">
        <f t="shared" si="7"/>
        <v>9</v>
      </c>
      <c r="BD8" s="73">
        <v>4</v>
      </c>
      <c r="BE8" s="72">
        <f t="shared" si="8"/>
        <v>25</v>
      </c>
      <c r="BF8" s="22">
        <f t="shared" si="8"/>
        <v>34</v>
      </c>
      <c r="BG8" s="22">
        <f t="shared" si="8"/>
        <v>11</v>
      </c>
      <c r="BH8" s="22">
        <f t="shared" si="9"/>
        <v>45</v>
      </c>
      <c r="BI8" s="73">
        <f t="shared" si="10"/>
        <v>8</v>
      </c>
      <c r="BJ8" s="72">
        <v>21</v>
      </c>
      <c r="BK8" s="22">
        <v>28</v>
      </c>
      <c r="BL8" s="22">
        <v>8</v>
      </c>
      <c r="BM8" s="22">
        <f t="shared" si="0"/>
        <v>36</v>
      </c>
      <c r="BN8" s="73">
        <v>4</v>
      </c>
      <c r="BO8" s="36"/>
      <c r="BP8" s="36"/>
      <c r="BQ8" s="27">
        <v>8.5</v>
      </c>
      <c r="BR8" s="21" t="s">
        <v>394</v>
      </c>
      <c r="BX8" s="72">
        <v>0</v>
      </c>
      <c r="BY8" s="22">
        <v>0</v>
      </c>
      <c r="BZ8" s="22">
        <v>0</v>
      </c>
      <c r="CA8" s="22">
        <f t="shared" si="11"/>
        <v>0</v>
      </c>
      <c r="CB8" s="73">
        <v>0</v>
      </c>
      <c r="CC8" s="72">
        <f t="shared" si="12"/>
        <v>2.7</v>
      </c>
      <c r="CD8" s="22">
        <f t="shared" si="12"/>
        <v>1</v>
      </c>
      <c r="CE8" s="22">
        <f t="shared" si="12"/>
        <v>6</v>
      </c>
      <c r="CF8" s="22">
        <f t="shared" si="12"/>
        <v>7</v>
      </c>
      <c r="CG8" s="73">
        <f t="shared" si="12"/>
        <v>0</v>
      </c>
      <c r="CH8" s="72">
        <v>2.7</v>
      </c>
      <c r="CI8" s="22">
        <v>1</v>
      </c>
      <c r="CJ8" s="22">
        <v>6</v>
      </c>
      <c r="CK8" s="22">
        <f t="shared" si="1"/>
        <v>7</v>
      </c>
      <c r="CL8" s="73">
        <v>0</v>
      </c>
      <c r="CM8" s="39"/>
    </row>
    <row r="9" spans="1:91" ht="18.600000000000001" customHeight="1" x14ac:dyDescent="0.25">
      <c r="A9" s="36"/>
      <c r="B9" s="5" t="s">
        <v>688</v>
      </c>
      <c r="C9" s="6" t="s">
        <v>92</v>
      </c>
      <c r="D9" s="11"/>
      <c r="E9" s="6"/>
      <c r="F9" s="11"/>
      <c r="G9" s="5">
        <v>3</v>
      </c>
      <c r="H9" s="5">
        <v>1</v>
      </c>
      <c r="I9" s="5">
        <v>0</v>
      </c>
      <c r="J9" s="5">
        <f t="shared" si="13"/>
        <v>6</v>
      </c>
      <c r="K9" s="35">
        <f t="shared" si="14"/>
        <v>0.75</v>
      </c>
      <c r="L9" s="5">
        <f>+$BA$107</f>
        <v>11</v>
      </c>
      <c r="M9" s="5">
        <v>7</v>
      </c>
      <c r="N9" s="5">
        <f>+$BB$107</f>
        <v>8</v>
      </c>
      <c r="O9" s="5">
        <f>+$BD$107</f>
        <v>10</v>
      </c>
      <c r="P9" s="5" t="s">
        <v>738</v>
      </c>
      <c r="Q9" s="40"/>
      <c r="R9" s="36"/>
      <c r="U9" s="27">
        <v>7</v>
      </c>
      <c r="V9" s="21" t="s">
        <v>183</v>
      </c>
      <c r="X9" s="21"/>
      <c r="Z9" s="21" t="s">
        <v>97</v>
      </c>
      <c r="AB9" s="22"/>
      <c r="AC9" s="22">
        <f>+AD9+AE9+AF9</f>
        <v>23</v>
      </c>
      <c r="AD9" s="22">
        <f>SUMIF($V$22:$V$29,$V9,AD$22:AD$29)+SUMIF($V$37:$V$44,$V9,AD$37:AD$44)</f>
        <v>12</v>
      </c>
      <c r="AE9" s="22">
        <f>SUMIF($V$22:$V$29,$V9,AE$22:AE$29)+SUMIF($V$37:$V$44,$V9,AE$37:AE$44)</f>
        <v>10</v>
      </c>
      <c r="AF9" s="22">
        <f>SUMIF($V$22:$V$29,$V9,AF$22:AF$29)+SUMIF($V$37:$V$44,$V9,AF$37:AF$44)</f>
        <v>1</v>
      </c>
      <c r="AG9" s="55">
        <f>+(AD9*2+AF9)/(2*AC9)</f>
        <v>0.54347826086956519</v>
      </c>
      <c r="AH9" s="22">
        <f>SUMIF($V$22:$V$29,$V9,AH$22:AH$29)+SUMIF($V$37:$V$44,$V9,AH$37:AH$44)</f>
        <v>59</v>
      </c>
      <c r="AI9" s="22">
        <f>SUMIF($V$22:$V$29,$V9,AI$22:AI$29)+SUMIF($V$37:$V$44,$V9,AI$37:AI$44)</f>
        <v>3</v>
      </c>
      <c r="AJ9" s="22">
        <f>SUMIF($V$22:$V$29,$V9,AJ$22:AJ$29)+SUMIF($V$37:$V$44,$V9,AJ$37:AJ$44)</f>
        <v>4</v>
      </c>
      <c r="AK9" s="24">
        <f>+AH9/AC9</f>
        <v>2.5652173913043477</v>
      </c>
      <c r="AM9" s="22"/>
      <c r="AN9" s="5"/>
      <c r="AP9" s="22"/>
      <c r="AQ9" s="39"/>
      <c r="AR9" s="36"/>
      <c r="AS9" s="27">
        <v>8.5</v>
      </c>
      <c r="AT9" s="21" t="s">
        <v>28</v>
      </c>
      <c r="AW9" s="21"/>
      <c r="AX9" s="22">
        <v>10</v>
      </c>
      <c r="AY9" s="21" t="s">
        <v>134</v>
      </c>
      <c r="AZ9" s="72">
        <v>0</v>
      </c>
      <c r="BA9" s="22">
        <v>0</v>
      </c>
      <c r="BB9" s="22">
        <v>0</v>
      </c>
      <c r="BC9" s="22">
        <f t="shared" si="7"/>
        <v>0</v>
      </c>
      <c r="BD9" s="73">
        <v>0</v>
      </c>
      <c r="BE9" s="72">
        <f t="shared" si="8"/>
        <v>13</v>
      </c>
      <c r="BF9" s="22">
        <f t="shared" si="8"/>
        <v>2</v>
      </c>
      <c r="BG9" s="22">
        <f t="shared" si="8"/>
        <v>6</v>
      </c>
      <c r="BH9" s="22">
        <f t="shared" si="9"/>
        <v>8</v>
      </c>
      <c r="BI9" s="73">
        <f t="shared" si="10"/>
        <v>0</v>
      </c>
      <c r="BJ9" s="72">
        <v>13</v>
      </c>
      <c r="BK9" s="22">
        <v>2</v>
      </c>
      <c r="BL9" s="22">
        <v>6</v>
      </c>
      <c r="BM9" s="22">
        <f t="shared" si="0"/>
        <v>8</v>
      </c>
      <c r="BN9" s="73">
        <v>0</v>
      </c>
      <c r="BO9" s="36"/>
      <c r="BP9" s="36"/>
      <c r="BQ9" s="27">
        <v>8</v>
      </c>
      <c r="BR9" s="21" t="s">
        <v>298</v>
      </c>
      <c r="BX9" s="72">
        <v>0</v>
      </c>
      <c r="BY9" s="22">
        <v>0</v>
      </c>
      <c r="BZ9" s="22">
        <v>0</v>
      </c>
      <c r="CA9" s="22">
        <f t="shared" si="11"/>
        <v>0</v>
      </c>
      <c r="CB9" s="73">
        <v>0</v>
      </c>
      <c r="CC9" s="72">
        <f t="shared" si="12"/>
        <v>4</v>
      </c>
      <c r="CD9" s="22">
        <f t="shared" si="12"/>
        <v>0</v>
      </c>
      <c r="CE9" s="22">
        <f t="shared" si="12"/>
        <v>3</v>
      </c>
      <c r="CF9" s="22">
        <f t="shared" si="12"/>
        <v>3</v>
      </c>
      <c r="CG9" s="73">
        <f t="shared" si="12"/>
        <v>0</v>
      </c>
      <c r="CH9" s="72">
        <v>4</v>
      </c>
      <c r="CI9" s="22">
        <v>0</v>
      </c>
      <c r="CJ9" s="22">
        <v>3</v>
      </c>
      <c r="CK9" s="22">
        <f t="shared" si="1"/>
        <v>3</v>
      </c>
      <c r="CL9" s="73">
        <v>0</v>
      </c>
      <c r="CM9" s="39"/>
    </row>
    <row r="10" spans="1:91" ht="18.600000000000001" customHeight="1" x14ac:dyDescent="0.25">
      <c r="A10" s="40"/>
      <c r="B10" s="5" t="s">
        <v>687</v>
      </c>
      <c r="C10" s="6" t="s">
        <v>17</v>
      </c>
      <c r="D10" s="11"/>
      <c r="E10" s="6"/>
      <c r="F10" s="11"/>
      <c r="G10" s="5">
        <v>2</v>
      </c>
      <c r="H10" s="5">
        <v>2</v>
      </c>
      <c r="I10" s="5">
        <v>0</v>
      </c>
      <c r="J10" s="5">
        <f t="shared" si="13"/>
        <v>4</v>
      </c>
      <c r="K10" s="35">
        <f t="shared" si="14"/>
        <v>0.5</v>
      </c>
      <c r="L10" s="5">
        <f>+$BA$94</f>
        <v>14</v>
      </c>
      <c r="M10" s="5">
        <v>13</v>
      </c>
      <c r="N10" s="5">
        <f>+$BB$94</f>
        <v>26</v>
      </c>
      <c r="O10" s="5">
        <f>+$BD$94</f>
        <v>8</v>
      </c>
      <c r="P10" s="5" t="s">
        <v>738</v>
      </c>
      <c r="Q10" s="40"/>
      <c r="R10" s="40"/>
      <c r="U10" s="27">
        <v>7.5</v>
      </c>
      <c r="V10" s="21" t="s">
        <v>69</v>
      </c>
      <c r="X10" s="21"/>
      <c r="Z10" s="21" t="s">
        <v>16</v>
      </c>
      <c r="AB10" s="22"/>
      <c r="AC10" s="22">
        <f>+AD10+AE10+AF10</f>
        <v>26</v>
      </c>
      <c r="AD10" s="22">
        <f>SUMIF($V$22:$V$29,$V10,AD$22:AD$29)+SUMIF($V$37:$V$44,$V10,AD$37:AD$44)</f>
        <v>17</v>
      </c>
      <c r="AE10" s="22">
        <f>SUMIF($V$22:$V$29,$V10,AE$22:AE$29)+SUMIF($V$37:$V$44,$V10,AE$37:AE$44)</f>
        <v>8</v>
      </c>
      <c r="AF10" s="22">
        <f>SUMIF($V$22:$V$29,$V10,AF$22:AF$29)+SUMIF($V$37:$V$44,$V10,AF$37:AF$44)</f>
        <v>1</v>
      </c>
      <c r="AG10" s="55">
        <f>+(AD10*2+AF10)/(2*AC10)</f>
        <v>0.67307692307692313</v>
      </c>
      <c r="AH10" s="22">
        <f>SUMIF($V$22:$V$29,$V10,AH$22:AH$29)+SUMIF($V$37:$V$44,$V10,AH$37:AH$44)</f>
        <v>67</v>
      </c>
      <c r="AI10" s="22">
        <f>SUMIF($V$22:$V$29,$V10,AI$22:AI$29)+SUMIF($V$37:$V$44,$V10,AI$37:AI$44)</f>
        <v>3</v>
      </c>
      <c r="AJ10" s="22">
        <f>SUMIF($V$22:$V$29,$V10,AJ$22:AJ$29)+SUMIF($V$37:$V$44,$V10,AJ$37:AJ$44)</f>
        <v>2</v>
      </c>
      <c r="AK10" s="24">
        <f>+AH10/AC10</f>
        <v>2.5769230769230771</v>
      </c>
      <c r="AM10" s="22"/>
      <c r="AN10" s="5"/>
      <c r="AP10" s="22"/>
      <c r="AQ10" s="39"/>
      <c r="AR10" s="40"/>
      <c r="AS10" s="27">
        <v>8</v>
      </c>
      <c r="AT10" s="21" t="s">
        <v>155</v>
      </c>
      <c r="AX10" s="22">
        <v>8</v>
      </c>
      <c r="AY10" s="21" t="s">
        <v>134</v>
      </c>
      <c r="AZ10" s="72">
        <v>4</v>
      </c>
      <c r="BA10" s="22">
        <v>0</v>
      </c>
      <c r="BB10" s="22">
        <v>4</v>
      </c>
      <c r="BC10" s="22">
        <f t="shared" si="7"/>
        <v>4</v>
      </c>
      <c r="BD10" s="73">
        <v>0</v>
      </c>
      <c r="BE10" s="72">
        <f t="shared" si="8"/>
        <v>24</v>
      </c>
      <c r="BF10" s="22">
        <f t="shared" si="8"/>
        <v>14</v>
      </c>
      <c r="BG10" s="22">
        <f t="shared" si="8"/>
        <v>20</v>
      </c>
      <c r="BH10" s="22">
        <f t="shared" si="9"/>
        <v>34</v>
      </c>
      <c r="BI10" s="73">
        <f t="shared" si="10"/>
        <v>6</v>
      </c>
      <c r="BJ10" s="72">
        <v>20</v>
      </c>
      <c r="BK10" s="22">
        <v>14</v>
      </c>
      <c r="BL10" s="22">
        <v>16</v>
      </c>
      <c r="BM10" s="22">
        <f t="shared" si="0"/>
        <v>30</v>
      </c>
      <c r="BN10" s="73">
        <v>6</v>
      </c>
      <c r="BO10" s="40"/>
      <c r="BP10" s="40"/>
      <c r="BQ10" s="27">
        <v>7.5</v>
      </c>
      <c r="BR10" s="21" t="s">
        <v>371</v>
      </c>
      <c r="BX10" s="72">
        <v>5</v>
      </c>
      <c r="BY10" s="22">
        <v>5</v>
      </c>
      <c r="BZ10" s="22">
        <v>2</v>
      </c>
      <c r="CA10" s="22">
        <f t="shared" si="11"/>
        <v>7</v>
      </c>
      <c r="CB10" s="73">
        <v>2</v>
      </c>
      <c r="CC10" s="72">
        <f t="shared" si="12"/>
        <v>14</v>
      </c>
      <c r="CD10" s="22">
        <f t="shared" si="12"/>
        <v>5</v>
      </c>
      <c r="CE10" s="22">
        <f t="shared" si="12"/>
        <v>4</v>
      </c>
      <c r="CF10" s="22">
        <f t="shared" si="12"/>
        <v>9</v>
      </c>
      <c r="CG10" s="73">
        <f t="shared" si="12"/>
        <v>2</v>
      </c>
      <c r="CH10" s="72">
        <v>9</v>
      </c>
      <c r="CI10" s="22">
        <v>0</v>
      </c>
      <c r="CJ10" s="22">
        <v>2</v>
      </c>
      <c r="CK10" s="22">
        <f t="shared" si="1"/>
        <v>2</v>
      </c>
      <c r="CL10" s="73">
        <v>0</v>
      </c>
      <c r="CM10" s="39"/>
    </row>
    <row r="11" spans="1:91" ht="18.600000000000001" customHeight="1" thickBot="1" x14ac:dyDescent="0.3">
      <c r="A11" s="40"/>
      <c r="B11" s="5" t="s">
        <v>689</v>
      </c>
      <c r="C11" s="6" t="s">
        <v>18</v>
      </c>
      <c r="D11" s="11"/>
      <c r="E11" s="6"/>
      <c r="F11" s="11"/>
      <c r="G11" s="5">
        <v>0</v>
      </c>
      <c r="H11" s="5">
        <v>4</v>
      </c>
      <c r="I11" s="5">
        <v>0</v>
      </c>
      <c r="J11" s="5">
        <f t="shared" si="13"/>
        <v>0</v>
      </c>
      <c r="K11" s="35">
        <f t="shared" si="14"/>
        <v>0</v>
      </c>
      <c r="L11" s="5">
        <f>+$BA$31</f>
        <v>9</v>
      </c>
      <c r="M11" s="5">
        <v>17</v>
      </c>
      <c r="N11" s="5">
        <f>+$BB$31</f>
        <v>9</v>
      </c>
      <c r="O11" s="5">
        <f>+$BD$31</f>
        <v>12</v>
      </c>
      <c r="P11" s="5" t="s">
        <v>756</v>
      </c>
      <c r="Q11" s="40"/>
      <c r="R11" s="40"/>
      <c r="U11" s="27">
        <v>8</v>
      </c>
      <c r="V11" s="21" t="s">
        <v>142</v>
      </c>
      <c r="X11" s="21"/>
      <c r="Z11" s="21" t="s">
        <v>14</v>
      </c>
      <c r="AB11" s="22"/>
      <c r="AC11" s="22">
        <f>+AD11+AE11+AF11</f>
        <v>25</v>
      </c>
      <c r="AD11" s="22">
        <f t="shared" si="3"/>
        <v>10</v>
      </c>
      <c r="AE11" s="22">
        <f t="shared" si="3"/>
        <v>12</v>
      </c>
      <c r="AF11" s="22">
        <f t="shared" si="3"/>
        <v>3</v>
      </c>
      <c r="AG11" s="55">
        <f t="shared" si="4"/>
        <v>0.46</v>
      </c>
      <c r="AH11" s="22">
        <f t="shared" si="5"/>
        <v>74</v>
      </c>
      <c r="AI11" s="22">
        <f t="shared" si="5"/>
        <v>5</v>
      </c>
      <c r="AJ11" s="22">
        <f t="shared" si="5"/>
        <v>1</v>
      </c>
      <c r="AK11" s="24">
        <f t="shared" si="6"/>
        <v>2.96</v>
      </c>
      <c r="AL11" s="21"/>
      <c r="AM11" s="11"/>
      <c r="AN11" s="5"/>
      <c r="AP11" s="11"/>
      <c r="AQ11" s="39"/>
      <c r="AR11" s="40"/>
      <c r="AS11" s="27">
        <v>8</v>
      </c>
      <c r="AT11" s="21" t="s">
        <v>37</v>
      </c>
      <c r="AW11" s="21"/>
      <c r="AX11" s="22">
        <v>21</v>
      </c>
      <c r="AY11" s="21" t="s">
        <v>134</v>
      </c>
      <c r="AZ11" s="72">
        <v>4</v>
      </c>
      <c r="BA11" s="22">
        <v>3</v>
      </c>
      <c r="BB11" s="22">
        <v>3</v>
      </c>
      <c r="BC11" s="22">
        <f t="shared" si="7"/>
        <v>6</v>
      </c>
      <c r="BD11" s="73">
        <v>0</v>
      </c>
      <c r="BE11" s="72">
        <f t="shared" si="8"/>
        <v>24</v>
      </c>
      <c r="BF11" s="22">
        <f t="shared" si="8"/>
        <v>11</v>
      </c>
      <c r="BG11" s="22">
        <f t="shared" si="8"/>
        <v>12</v>
      </c>
      <c r="BH11" s="22">
        <f t="shared" si="9"/>
        <v>23</v>
      </c>
      <c r="BI11" s="73">
        <f t="shared" si="10"/>
        <v>12</v>
      </c>
      <c r="BJ11" s="72">
        <v>20</v>
      </c>
      <c r="BK11" s="22">
        <v>8</v>
      </c>
      <c r="BL11" s="22">
        <v>9</v>
      </c>
      <c r="BM11" s="22">
        <f t="shared" si="0"/>
        <v>17</v>
      </c>
      <c r="BN11" s="73">
        <v>12</v>
      </c>
      <c r="BO11" s="40"/>
      <c r="BP11" s="40"/>
      <c r="BQ11" s="27">
        <v>7.5</v>
      </c>
      <c r="BR11" s="21" t="s">
        <v>420</v>
      </c>
      <c r="BX11" s="72">
        <v>2</v>
      </c>
      <c r="BY11" s="22">
        <v>0</v>
      </c>
      <c r="BZ11" s="22">
        <v>0</v>
      </c>
      <c r="CA11" s="22">
        <f t="shared" si="11"/>
        <v>0</v>
      </c>
      <c r="CB11" s="73">
        <v>2</v>
      </c>
      <c r="CC11" s="72">
        <f t="shared" si="12"/>
        <v>6</v>
      </c>
      <c r="CD11" s="22">
        <f t="shared" si="12"/>
        <v>0</v>
      </c>
      <c r="CE11" s="22">
        <f t="shared" si="12"/>
        <v>1</v>
      </c>
      <c r="CF11" s="22">
        <f t="shared" si="12"/>
        <v>1</v>
      </c>
      <c r="CG11" s="73">
        <f t="shared" si="12"/>
        <v>8</v>
      </c>
      <c r="CH11" s="72">
        <v>4</v>
      </c>
      <c r="CI11" s="22">
        <v>0</v>
      </c>
      <c r="CJ11" s="22">
        <v>1</v>
      </c>
      <c r="CK11" s="22">
        <f t="shared" si="1"/>
        <v>1</v>
      </c>
      <c r="CL11" s="73">
        <v>6</v>
      </c>
      <c r="CM11" s="39"/>
    </row>
    <row r="12" spans="1:91" ht="18.600000000000001" customHeight="1" x14ac:dyDescent="0.25">
      <c r="A12" s="40"/>
      <c r="B12" s="7"/>
      <c r="C12" s="7"/>
      <c r="D12" s="7"/>
      <c r="E12" s="8"/>
      <c r="F12" s="7"/>
      <c r="G12" s="9">
        <f>SUM(G4:G11)</f>
        <v>15</v>
      </c>
      <c r="H12" s="9">
        <f>SUM(H4:H11)</f>
        <v>15</v>
      </c>
      <c r="I12" s="9">
        <f>SUM(I4:I11)</f>
        <v>2</v>
      </c>
      <c r="J12" s="9"/>
      <c r="K12" s="9"/>
      <c r="L12" s="9">
        <f>SUM(L4:L11)</f>
        <v>90</v>
      </c>
      <c r="M12" s="9">
        <f>SUM(M4:M11)</f>
        <v>90</v>
      </c>
      <c r="N12" s="9">
        <f>SUM(N4:N11)</f>
        <v>128</v>
      </c>
      <c r="O12" s="9">
        <f>SUM(O4:O11)</f>
        <v>72</v>
      </c>
      <c r="P12" s="9"/>
      <c r="Q12" s="40"/>
      <c r="R12" s="40"/>
      <c r="U12" s="27">
        <v>7</v>
      </c>
      <c r="V12" s="21" t="s">
        <v>162</v>
      </c>
      <c r="X12" s="21"/>
      <c r="Z12" s="21" t="s">
        <v>17</v>
      </c>
      <c r="AB12" s="22"/>
      <c r="AC12" s="22">
        <f>+AD12+AE12+AF12</f>
        <v>21</v>
      </c>
      <c r="AD12" s="22">
        <f t="shared" si="3"/>
        <v>9</v>
      </c>
      <c r="AE12" s="22">
        <f t="shared" si="3"/>
        <v>10</v>
      </c>
      <c r="AF12" s="22">
        <f t="shared" si="3"/>
        <v>2</v>
      </c>
      <c r="AG12" s="55">
        <f t="shared" si="4"/>
        <v>0.47619047619047616</v>
      </c>
      <c r="AH12" s="22">
        <f t="shared" si="5"/>
        <v>66</v>
      </c>
      <c r="AI12" s="22">
        <f t="shared" si="5"/>
        <v>5</v>
      </c>
      <c r="AJ12" s="22">
        <f t="shared" si="5"/>
        <v>0</v>
      </c>
      <c r="AK12" s="24">
        <f t="shared" si="6"/>
        <v>3.1428571428571428</v>
      </c>
      <c r="AQ12" s="39"/>
      <c r="AR12" s="40"/>
      <c r="AS12" s="27">
        <v>7.5</v>
      </c>
      <c r="AT12" s="21" t="s">
        <v>44</v>
      </c>
      <c r="AU12" s="21"/>
      <c r="AV12" s="21"/>
      <c r="AW12" s="21"/>
      <c r="AX12" s="22">
        <v>5</v>
      </c>
      <c r="AY12" s="21" t="s">
        <v>134</v>
      </c>
      <c r="AZ12" s="72">
        <v>4</v>
      </c>
      <c r="BA12" s="22">
        <v>0</v>
      </c>
      <c r="BB12" s="22">
        <v>3</v>
      </c>
      <c r="BC12" s="22">
        <f t="shared" si="7"/>
        <v>3</v>
      </c>
      <c r="BD12" s="73">
        <v>4</v>
      </c>
      <c r="BE12" s="72">
        <f t="shared" si="8"/>
        <v>25</v>
      </c>
      <c r="BF12" s="22">
        <f t="shared" si="8"/>
        <v>1</v>
      </c>
      <c r="BG12" s="22">
        <f t="shared" si="8"/>
        <v>14</v>
      </c>
      <c r="BH12" s="22">
        <f t="shared" si="9"/>
        <v>15</v>
      </c>
      <c r="BI12" s="73">
        <f t="shared" si="10"/>
        <v>4</v>
      </c>
      <c r="BJ12" s="72">
        <v>21</v>
      </c>
      <c r="BK12" s="22">
        <v>1</v>
      </c>
      <c r="BL12" s="22">
        <v>11</v>
      </c>
      <c r="BM12" s="22">
        <f t="shared" si="0"/>
        <v>12</v>
      </c>
      <c r="BN12" s="73">
        <v>0</v>
      </c>
      <c r="BO12" s="40"/>
      <c r="BP12" s="40"/>
      <c r="BQ12" s="27">
        <v>7</v>
      </c>
      <c r="BR12" s="21" t="s">
        <v>416</v>
      </c>
      <c r="BX12" s="72">
        <v>0</v>
      </c>
      <c r="BY12" s="22">
        <v>0</v>
      </c>
      <c r="BZ12" s="22">
        <v>0</v>
      </c>
      <c r="CA12" s="22">
        <f t="shared" si="11"/>
        <v>0</v>
      </c>
      <c r="CB12" s="73">
        <v>0</v>
      </c>
      <c r="CC12" s="72">
        <f t="shared" si="12"/>
        <v>1</v>
      </c>
      <c r="CD12" s="22">
        <f t="shared" si="12"/>
        <v>2</v>
      </c>
      <c r="CE12" s="22">
        <f t="shared" si="12"/>
        <v>0</v>
      </c>
      <c r="CF12" s="22">
        <f t="shared" si="12"/>
        <v>2</v>
      </c>
      <c r="CG12" s="73">
        <f t="shared" si="12"/>
        <v>0</v>
      </c>
      <c r="CH12" s="72">
        <v>1</v>
      </c>
      <c r="CI12" s="22">
        <v>2</v>
      </c>
      <c r="CJ12" s="22">
        <v>0</v>
      </c>
      <c r="CK12" s="22">
        <f t="shared" si="1"/>
        <v>2</v>
      </c>
      <c r="CL12" s="73">
        <v>0</v>
      </c>
      <c r="CM12" s="39"/>
    </row>
    <row r="13" spans="1:91" ht="18.600000000000001" customHeight="1" x14ac:dyDescent="0.25">
      <c r="A13" s="41"/>
      <c r="B13" s="1"/>
      <c r="C13" s="1"/>
      <c r="D13" s="1"/>
      <c r="P13" s="1"/>
      <c r="Q13" s="41"/>
      <c r="R13" s="41"/>
      <c r="U13" s="27">
        <v>7.5</v>
      </c>
      <c r="V13" s="21" t="s">
        <v>78</v>
      </c>
      <c r="X13" s="21"/>
      <c r="Z13" s="21" t="s">
        <v>18</v>
      </c>
      <c r="AB13" s="22"/>
      <c r="AC13" s="22">
        <f t="shared" si="2"/>
        <v>25</v>
      </c>
      <c r="AD13" s="22">
        <f t="shared" si="3"/>
        <v>5</v>
      </c>
      <c r="AE13" s="22">
        <f t="shared" si="3"/>
        <v>16</v>
      </c>
      <c r="AF13" s="22">
        <f t="shared" si="3"/>
        <v>4</v>
      </c>
      <c r="AG13" s="55">
        <f t="shared" si="4"/>
        <v>0.28000000000000003</v>
      </c>
      <c r="AH13" s="22">
        <f t="shared" si="5"/>
        <v>99</v>
      </c>
      <c r="AI13" s="22">
        <f t="shared" si="5"/>
        <v>1</v>
      </c>
      <c r="AJ13" s="22">
        <f t="shared" si="5"/>
        <v>0</v>
      </c>
      <c r="AK13" s="24">
        <f t="shared" si="6"/>
        <v>3.96</v>
      </c>
      <c r="AQ13" s="39"/>
      <c r="AR13" s="41"/>
      <c r="AS13" s="27">
        <v>7.5</v>
      </c>
      <c r="AT13" s="21" t="s">
        <v>164</v>
      </c>
      <c r="AU13" s="21"/>
      <c r="AV13" s="21"/>
      <c r="AX13" s="22">
        <v>9</v>
      </c>
      <c r="AY13" s="21" t="s">
        <v>134</v>
      </c>
      <c r="AZ13" s="72">
        <v>3</v>
      </c>
      <c r="BA13" s="22">
        <v>0</v>
      </c>
      <c r="BB13" s="22">
        <v>1</v>
      </c>
      <c r="BC13" s="22">
        <f t="shared" si="7"/>
        <v>1</v>
      </c>
      <c r="BD13" s="73">
        <v>0</v>
      </c>
      <c r="BE13" s="72">
        <f t="shared" si="8"/>
        <v>25</v>
      </c>
      <c r="BF13" s="22">
        <f t="shared" si="8"/>
        <v>9</v>
      </c>
      <c r="BG13" s="22">
        <f t="shared" si="8"/>
        <v>14</v>
      </c>
      <c r="BH13" s="22">
        <f t="shared" si="9"/>
        <v>23</v>
      </c>
      <c r="BI13" s="73">
        <f t="shared" si="10"/>
        <v>2</v>
      </c>
      <c r="BJ13" s="72">
        <v>22</v>
      </c>
      <c r="BK13" s="22">
        <v>9</v>
      </c>
      <c r="BL13" s="22">
        <v>13</v>
      </c>
      <c r="BM13" s="22">
        <f t="shared" si="0"/>
        <v>22</v>
      </c>
      <c r="BN13" s="73">
        <v>2</v>
      </c>
      <c r="BO13" s="41"/>
      <c r="BP13" s="41"/>
      <c r="BQ13" s="27">
        <v>7</v>
      </c>
      <c r="BR13" s="21" t="s">
        <v>219</v>
      </c>
      <c r="BX13" s="72">
        <v>0</v>
      </c>
      <c r="BY13" s="22">
        <v>0</v>
      </c>
      <c r="BZ13" s="22">
        <v>0</v>
      </c>
      <c r="CA13" s="22">
        <f t="shared" si="11"/>
        <v>0</v>
      </c>
      <c r="CB13" s="73">
        <v>0</v>
      </c>
      <c r="CC13" s="72">
        <f t="shared" si="12"/>
        <v>14</v>
      </c>
      <c r="CD13" s="22">
        <f t="shared" si="12"/>
        <v>1</v>
      </c>
      <c r="CE13" s="22">
        <f t="shared" si="12"/>
        <v>1</v>
      </c>
      <c r="CF13" s="22">
        <f t="shared" si="12"/>
        <v>2</v>
      </c>
      <c r="CG13" s="73">
        <f t="shared" si="12"/>
        <v>0</v>
      </c>
      <c r="CH13" s="72">
        <v>14</v>
      </c>
      <c r="CI13" s="22">
        <v>1</v>
      </c>
      <c r="CJ13" s="22">
        <v>1</v>
      </c>
      <c r="CK13" s="22">
        <f t="shared" si="1"/>
        <v>2</v>
      </c>
      <c r="CL13" s="73">
        <v>0</v>
      </c>
      <c r="CM13" s="39"/>
    </row>
    <row r="14" spans="1:91" ht="18.600000000000001" customHeight="1" x14ac:dyDescent="0.25">
      <c r="A14" s="41"/>
      <c r="B14" s="47" t="str">
        <f>"Week "&amp;TEXT(C2,"##")&amp;" Summary:"</f>
        <v>Week 26 Summary:</v>
      </c>
      <c r="C14" s="48"/>
      <c r="D14" s="48"/>
      <c r="E14" s="96">
        <v>46083</v>
      </c>
      <c r="F14" s="96"/>
      <c r="G14" s="36" t="s">
        <v>70</v>
      </c>
      <c r="H14" s="36" t="s">
        <v>25</v>
      </c>
      <c r="I14" s="36" t="s">
        <v>90</v>
      </c>
      <c r="J14" s="39"/>
      <c r="K14" s="39"/>
      <c r="L14" s="36" t="s">
        <v>89</v>
      </c>
      <c r="M14" s="39"/>
      <c r="N14" s="39"/>
      <c r="O14" s="39"/>
      <c r="P14" s="39"/>
      <c r="Q14" s="41"/>
      <c r="R14" s="41"/>
      <c r="U14" s="27">
        <v>7</v>
      </c>
      <c r="V14" s="21" t="s">
        <v>145</v>
      </c>
      <c r="X14" s="21"/>
      <c r="Z14" s="21" t="s">
        <v>93</v>
      </c>
      <c r="AB14" s="22"/>
      <c r="AC14" s="22">
        <f t="shared" si="2"/>
        <v>12</v>
      </c>
      <c r="AD14" s="22">
        <f t="shared" si="3"/>
        <v>1</v>
      </c>
      <c r="AE14" s="22">
        <f t="shared" si="3"/>
        <v>11</v>
      </c>
      <c r="AF14" s="22">
        <f t="shared" si="3"/>
        <v>0</v>
      </c>
      <c r="AG14" s="55">
        <f t="shared" si="4"/>
        <v>8.3333333333333329E-2</v>
      </c>
      <c r="AH14" s="22">
        <f t="shared" si="5"/>
        <v>65</v>
      </c>
      <c r="AI14" s="22">
        <f t="shared" si="5"/>
        <v>0</v>
      </c>
      <c r="AJ14" s="22">
        <f t="shared" si="5"/>
        <v>0</v>
      </c>
      <c r="AK14" s="24">
        <f t="shared" si="6"/>
        <v>5.416666666666667</v>
      </c>
      <c r="AQ14" s="39"/>
      <c r="AR14" s="41"/>
      <c r="AS14" s="27">
        <v>7</v>
      </c>
      <c r="AT14" s="21" t="s">
        <v>81</v>
      </c>
      <c r="AU14" s="21"/>
      <c r="AV14" s="21"/>
      <c r="AW14" s="21"/>
      <c r="AX14" s="22">
        <v>4</v>
      </c>
      <c r="AY14" s="21" t="s">
        <v>134</v>
      </c>
      <c r="AZ14" s="72">
        <v>2</v>
      </c>
      <c r="BA14" s="22">
        <v>0</v>
      </c>
      <c r="BB14" s="22">
        <v>0</v>
      </c>
      <c r="BC14" s="22">
        <f t="shared" si="7"/>
        <v>0</v>
      </c>
      <c r="BD14" s="73">
        <v>0</v>
      </c>
      <c r="BE14" s="72">
        <f t="shared" si="8"/>
        <v>19</v>
      </c>
      <c r="BF14" s="22">
        <f t="shared" si="8"/>
        <v>2</v>
      </c>
      <c r="BG14" s="22">
        <f t="shared" si="8"/>
        <v>6</v>
      </c>
      <c r="BH14" s="22">
        <f t="shared" si="9"/>
        <v>8</v>
      </c>
      <c r="BI14" s="73">
        <f t="shared" si="10"/>
        <v>2</v>
      </c>
      <c r="BJ14" s="72">
        <v>17</v>
      </c>
      <c r="BK14" s="22">
        <v>2</v>
      </c>
      <c r="BL14" s="22">
        <v>6</v>
      </c>
      <c r="BM14" s="22">
        <f t="shared" si="0"/>
        <v>8</v>
      </c>
      <c r="BN14" s="73">
        <v>2</v>
      </c>
      <c r="BO14" s="41"/>
      <c r="BP14" s="41"/>
      <c r="BQ14" s="27">
        <v>7</v>
      </c>
      <c r="BR14" s="21" t="s">
        <v>391</v>
      </c>
      <c r="BX14" s="72">
        <v>2</v>
      </c>
      <c r="BY14" s="22">
        <v>0</v>
      </c>
      <c r="BZ14" s="22">
        <v>0</v>
      </c>
      <c r="CA14" s="22">
        <f t="shared" si="11"/>
        <v>0</v>
      </c>
      <c r="CB14" s="73">
        <v>0</v>
      </c>
      <c r="CC14" s="72">
        <f t="shared" si="12"/>
        <v>7</v>
      </c>
      <c r="CD14" s="22">
        <f t="shared" si="12"/>
        <v>1</v>
      </c>
      <c r="CE14" s="22">
        <f t="shared" si="12"/>
        <v>3</v>
      </c>
      <c r="CF14" s="22">
        <f t="shared" si="12"/>
        <v>4</v>
      </c>
      <c r="CG14" s="73">
        <f t="shared" si="12"/>
        <v>0</v>
      </c>
      <c r="CH14" s="72">
        <v>5</v>
      </c>
      <c r="CI14" s="22">
        <v>1</v>
      </c>
      <c r="CJ14" s="22">
        <v>3</v>
      </c>
      <c r="CK14" s="22">
        <f t="shared" si="1"/>
        <v>4</v>
      </c>
      <c r="CL14" s="73">
        <v>0</v>
      </c>
      <c r="CM14" s="39"/>
    </row>
    <row r="15" spans="1:91" ht="18.600000000000001" customHeight="1" thickBot="1" x14ac:dyDescent="0.3">
      <c r="A15" s="41"/>
      <c r="B15" s="42" t="s">
        <v>146</v>
      </c>
      <c r="C15" s="102" t="s">
        <v>665</v>
      </c>
      <c r="D15" s="103"/>
      <c r="E15" s="104"/>
      <c r="F15" s="104"/>
      <c r="G15" s="105">
        <v>1</v>
      </c>
      <c r="H15" s="22">
        <v>2</v>
      </c>
      <c r="I15" s="21" t="s">
        <v>351</v>
      </c>
      <c r="J15" s="21"/>
      <c r="K15" s="21"/>
      <c r="L15" s="21" t="s">
        <v>45</v>
      </c>
      <c r="M15" s="21"/>
      <c r="N15" s="21"/>
      <c r="O15" s="21"/>
      <c r="P15" s="21"/>
      <c r="Q15" s="41"/>
      <c r="R15" s="41"/>
      <c r="V15" s="21" t="s">
        <v>19</v>
      </c>
      <c r="X15" s="21"/>
      <c r="Y15" s="21"/>
      <c r="Z15" s="11"/>
      <c r="AA15" s="21"/>
      <c r="AB15" s="22"/>
      <c r="AC15" s="22">
        <f>+AC79</f>
        <v>27</v>
      </c>
      <c r="AD15" s="22">
        <f t="shared" ref="AD15:AK15" si="15">+AD79</f>
        <v>7</v>
      </c>
      <c r="AE15" s="22">
        <f t="shared" si="15"/>
        <v>16</v>
      </c>
      <c r="AF15" s="22">
        <f t="shared" si="15"/>
        <v>4</v>
      </c>
      <c r="AG15" s="55">
        <f t="shared" si="4"/>
        <v>0.33333333333333331</v>
      </c>
      <c r="AH15" s="22">
        <f t="shared" si="15"/>
        <v>96</v>
      </c>
      <c r="AI15" s="22">
        <f t="shared" si="15"/>
        <v>0</v>
      </c>
      <c r="AJ15" s="22">
        <f t="shared" si="15"/>
        <v>1</v>
      </c>
      <c r="AK15" s="84">
        <f t="shared" si="15"/>
        <v>3.5555555555555554</v>
      </c>
      <c r="AQ15" s="39"/>
      <c r="AR15" s="41"/>
      <c r="AS15" s="27">
        <v>6.5</v>
      </c>
      <c r="AT15" s="21" t="s">
        <v>169</v>
      </c>
      <c r="AU15" s="21"/>
      <c r="AV15" s="21"/>
      <c r="AW15" s="21"/>
      <c r="AX15" s="22">
        <v>14</v>
      </c>
      <c r="AY15" s="21" t="s">
        <v>134</v>
      </c>
      <c r="AZ15" s="72">
        <v>3</v>
      </c>
      <c r="BA15" s="22">
        <v>0</v>
      </c>
      <c r="BB15" s="22">
        <v>0</v>
      </c>
      <c r="BC15" s="22">
        <f t="shared" si="7"/>
        <v>0</v>
      </c>
      <c r="BD15" s="73">
        <v>0</v>
      </c>
      <c r="BE15" s="72">
        <f t="shared" si="8"/>
        <v>21</v>
      </c>
      <c r="BF15" s="22">
        <f t="shared" si="8"/>
        <v>6</v>
      </c>
      <c r="BG15" s="22">
        <f t="shared" si="8"/>
        <v>6</v>
      </c>
      <c r="BH15" s="22">
        <f t="shared" si="9"/>
        <v>12</v>
      </c>
      <c r="BI15" s="73">
        <f t="shared" si="10"/>
        <v>6</v>
      </c>
      <c r="BJ15" s="72">
        <v>18</v>
      </c>
      <c r="BK15" s="22">
        <v>6</v>
      </c>
      <c r="BL15" s="22">
        <v>6</v>
      </c>
      <c r="BM15" s="22">
        <f t="shared" si="0"/>
        <v>12</v>
      </c>
      <c r="BN15" s="73">
        <v>6</v>
      </c>
      <c r="BO15" s="41"/>
      <c r="BP15" s="41"/>
      <c r="BQ15" s="27">
        <v>7.5</v>
      </c>
      <c r="BR15" s="21" t="s">
        <v>370</v>
      </c>
      <c r="BX15" s="72">
        <v>0</v>
      </c>
      <c r="BY15" s="22">
        <v>0</v>
      </c>
      <c r="BZ15" s="22">
        <v>0</v>
      </c>
      <c r="CA15" s="22">
        <f t="shared" si="11"/>
        <v>0</v>
      </c>
      <c r="CB15" s="73">
        <v>0</v>
      </c>
      <c r="CC15" s="72">
        <f t="shared" si="12"/>
        <v>12</v>
      </c>
      <c r="CD15" s="22">
        <f t="shared" si="12"/>
        <v>1</v>
      </c>
      <c r="CE15" s="22">
        <f t="shared" si="12"/>
        <v>5</v>
      </c>
      <c r="CF15" s="22">
        <f t="shared" si="12"/>
        <v>6</v>
      </c>
      <c r="CG15" s="73">
        <f t="shared" si="12"/>
        <v>2</v>
      </c>
      <c r="CH15" s="72">
        <v>12</v>
      </c>
      <c r="CI15" s="22">
        <v>1</v>
      </c>
      <c r="CJ15" s="22">
        <v>5</v>
      </c>
      <c r="CK15" s="22">
        <f t="shared" si="1"/>
        <v>6</v>
      </c>
      <c r="CL15" s="73">
        <v>2</v>
      </c>
      <c r="CM15" s="39"/>
    </row>
    <row r="16" spans="1:91" ht="18.600000000000001" customHeight="1" x14ac:dyDescent="0.25">
      <c r="A16" s="41"/>
      <c r="B16" s="22" t="s">
        <v>27</v>
      </c>
      <c r="C16" s="104" t="s">
        <v>774</v>
      </c>
      <c r="D16" s="104"/>
      <c r="E16" s="104"/>
      <c r="F16" s="104"/>
      <c r="G16" s="104"/>
      <c r="H16" s="22"/>
      <c r="I16" s="21"/>
      <c r="J16" s="21"/>
      <c r="K16" s="21"/>
      <c r="L16" s="21"/>
      <c r="M16" s="21"/>
      <c r="N16" s="21"/>
      <c r="O16" s="21"/>
      <c r="P16" s="21"/>
      <c r="Q16" s="41"/>
      <c r="R16" s="41"/>
      <c r="U16" s="32"/>
      <c r="V16" s="32"/>
      <c r="W16" s="31" t="s">
        <v>20</v>
      </c>
      <c r="X16" s="32"/>
      <c r="Y16" s="32"/>
      <c r="Z16" s="32"/>
      <c r="AA16" s="31"/>
      <c r="AB16" s="15"/>
      <c r="AC16" s="15">
        <f>SUM(AC7:AC15)</f>
        <v>208</v>
      </c>
      <c r="AD16" s="15">
        <f t="shared" ref="AD16:AF16" si="16">SUM(AD7:AD15)</f>
        <v>93</v>
      </c>
      <c r="AE16" s="15">
        <f t="shared" si="16"/>
        <v>93</v>
      </c>
      <c r="AF16" s="15">
        <f t="shared" si="16"/>
        <v>22</v>
      </c>
      <c r="AG16" s="15"/>
      <c r="AH16" s="15">
        <f>SUM(AH7:AH15)</f>
        <v>617</v>
      </c>
      <c r="AI16" s="15">
        <f>SUM(AI7:AI15)</f>
        <v>19</v>
      </c>
      <c r="AJ16" s="15">
        <f>SUM(AJ7:AJ15)</f>
        <v>17</v>
      </c>
      <c r="AK16" s="33">
        <f>+AH16/AC16</f>
        <v>2.9663461538461537</v>
      </c>
      <c r="AQ16" s="39"/>
      <c r="AR16" s="41"/>
      <c r="AS16" s="27">
        <v>6.5</v>
      </c>
      <c r="AT16" s="21" t="s">
        <v>29</v>
      </c>
      <c r="AU16" s="21"/>
      <c r="AV16" s="21"/>
      <c r="AW16" s="21"/>
      <c r="AX16" s="22">
        <v>15</v>
      </c>
      <c r="AY16" s="21" t="s">
        <v>134</v>
      </c>
      <c r="AZ16" s="72">
        <v>4</v>
      </c>
      <c r="BA16" s="22">
        <v>0</v>
      </c>
      <c r="BB16" s="22">
        <v>0</v>
      </c>
      <c r="BC16" s="22">
        <f t="shared" si="7"/>
        <v>0</v>
      </c>
      <c r="BD16" s="73">
        <v>2</v>
      </c>
      <c r="BE16" s="72">
        <f t="shared" si="8"/>
        <v>21</v>
      </c>
      <c r="BF16" s="22">
        <f t="shared" si="8"/>
        <v>1</v>
      </c>
      <c r="BG16" s="22">
        <f t="shared" si="8"/>
        <v>6</v>
      </c>
      <c r="BH16" s="22">
        <f t="shared" si="9"/>
        <v>7</v>
      </c>
      <c r="BI16" s="73">
        <f t="shared" si="10"/>
        <v>2</v>
      </c>
      <c r="BJ16" s="72">
        <v>17</v>
      </c>
      <c r="BK16" s="22">
        <v>1</v>
      </c>
      <c r="BL16" s="22">
        <v>6</v>
      </c>
      <c r="BM16" s="22">
        <f t="shared" si="0"/>
        <v>7</v>
      </c>
      <c r="BN16" s="73">
        <v>0</v>
      </c>
      <c r="BO16" s="41"/>
      <c r="BP16" s="41"/>
      <c r="BQ16" s="27">
        <v>8</v>
      </c>
      <c r="BR16" s="21" t="s">
        <v>417</v>
      </c>
      <c r="BX16" s="72">
        <v>4</v>
      </c>
      <c r="BY16" s="22">
        <v>1</v>
      </c>
      <c r="BZ16" s="22">
        <v>3</v>
      </c>
      <c r="CA16" s="22">
        <f t="shared" si="11"/>
        <v>4</v>
      </c>
      <c r="CB16" s="73">
        <v>0</v>
      </c>
      <c r="CC16" s="72">
        <f t="shared" si="12"/>
        <v>12</v>
      </c>
      <c r="CD16" s="22">
        <f t="shared" si="12"/>
        <v>8</v>
      </c>
      <c r="CE16" s="22">
        <f t="shared" si="12"/>
        <v>9</v>
      </c>
      <c r="CF16" s="22">
        <f t="shared" si="12"/>
        <v>17</v>
      </c>
      <c r="CG16" s="73">
        <f t="shared" si="12"/>
        <v>0</v>
      </c>
      <c r="CH16" s="72">
        <v>8</v>
      </c>
      <c r="CI16" s="22">
        <v>7</v>
      </c>
      <c r="CJ16" s="22">
        <v>6</v>
      </c>
      <c r="CK16" s="22">
        <f t="shared" si="1"/>
        <v>13</v>
      </c>
      <c r="CL16" s="73">
        <v>0</v>
      </c>
      <c r="CM16" s="39"/>
    </row>
    <row r="17" spans="1:91" ht="18.600000000000001" customHeight="1" x14ac:dyDescent="0.25">
      <c r="A17" s="41"/>
      <c r="B17" s="22"/>
      <c r="C17" s="104"/>
      <c r="D17" s="104"/>
      <c r="E17" s="104"/>
      <c r="F17" s="104"/>
      <c r="G17" s="104"/>
      <c r="H17" s="22"/>
      <c r="I17" s="21"/>
      <c r="J17" s="21"/>
      <c r="K17" s="21"/>
      <c r="L17" s="21"/>
      <c r="M17" s="21"/>
      <c r="N17" s="21"/>
      <c r="O17" s="21"/>
      <c r="P17" s="21"/>
      <c r="Q17" s="41"/>
      <c r="R17" s="41"/>
      <c r="AQ17" s="39"/>
      <c r="AR17" s="41"/>
      <c r="AS17" s="27">
        <v>6</v>
      </c>
      <c r="AT17" s="21" t="s">
        <v>159</v>
      </c>
      <c r="AU17" s="21"/>
      <c r="AV17" s="21"/>
      <c r="AW17" s="21"/>
      <c r="AX17" s="22">
        <v>25</v>
      </c>
      <c r="AY17" s="21" t="s">
        <v>134</v>
      </c>
      <c r="AZ17" s="72">
        <v>4</v>
      </c>
      <c r="BA17" s="22">
        <v>2</v>
      </c>
      <c r="BB17" s="22">
        <v>1</v>
      </c>
      <c r="BC17" s="22">
        <f t="shared" si="7"/>
        <v>3</v>
      </c>
      <c r="BD17" s="73">
        <v>0</v>
      </c>
      <c r="BE17" s="72">
        <f t="shared" si="8"/>
        <v>13</v>
      </c>
      <c r="BF17" s="22">
        <f t="shared" si="8"/>
        <v>2</v>
      </c>
      <c r="BG17" s="22">
        <f t="shared" si="8"/>
        <v>6</v>
      </c>
      <c r="BH17" s="22">
        <f t="shared" si="9"/>
        <v>8</v>
      </c>
      <c r="BI17" s="73">
        <f t="shared" si="10"/>
        <v>0</v>
      </c>
      <c r="BJ17" s="72">
        <v>9</v>
      </c>
      <c r="BK17" s="22">
        <v>0</v>
      </c>
      <c r="BL17" s="22">
        <v>5</v>
      </c>
      <c r="BM17" s="22">
        <f t="shared" si="0"/>
        <v>5</v>
      </c>
      <c r="BN17" s="73">
        <v>0</v>
      </c>
      <c r="BO17" s="41"/>
      <c r="BP17" s="41"/>
      <c r="BQ17" s="27">
        <v>8</v>
      </c>
      <c r="BR17" s="21" t="s">
        <v>137</v>
      </c>
      <c r="BX17" s="72">
        <v>3</v>
      </c>
      <c r="BY17" s="22">
        <v>0</v>
      </c>
      <c r="BZ17" s="22">
        <v>0</v>
      </c>
      <c r="CA17" s="22">
        <f t="shared" si="11"/>
        <v>0</v>
      </c>
      <c r="CB17" s="73">
        <v>0</v>
      </c>
      <c r="CC17" s="72">
        <f t="shared" si="12"/>
        <v>13</v>
      </c>
      <c r="CD17" s="22">
        <f t="shared" si="12"/>
        <v>8</v>
      </c>
      <c r="CE17" s="22">
        <f t="shared" si="12"/>
        <v>1</v>
      </c>
      <c r="CF17" s="22">
        <f t="shared" si="12"/>
        <v>9</v>
      </c>
      <c r="CG17" s="73">
        <f t="shared" si="12"/>
        <v>0</v>
      </c>
      <c r="CH17" s="72">
        <v>10</v>
      </c>
      <c r="CI17" s="22">
        <v>8</v>
      </c>
      <c r="CJ17" s="22">
        <v>1</v>
      </c>
      <c r="CK17" s="22">
        <f t="shared" si="1"/>
        <v>9</v>
      </c>
      <c r="CL17" s="73">
        <v>0</v>
      </c>
      <c r="CM17" s="39"/>
    </row>
    <row r="18" spans="1:91" ht="18.600000000000001" customHeight="1" thickBot="1" x14ac:dyDescent="0.3">
      <c r="A18" s="41"/>
      <c r="B18" s="22" t="s">
        <v>38</v>
      </c>
      <c r="C18" s="102" t="s">
        <v>702</v>
      </c>
      <c r="D18" s="106"/>
      <c r="E18" s="104"/>
      <c r="F18" s="104"/>
      <c r="G18" s="105">
        <v>4</v>
      </c>
      <c r="H18" s="22">
        <v>1</v>
      </c>
      <c r="I18" s="21" t="s">
        <v>85</v>
      </c>
      <c r="J18" s="21"/>
      <c r="K18" s="21"/>
      <c r="L18" s="21"/>
      <c r="M18" s="21" t="s">
        <v>122</v>
      </c>
      <c r="N18" s="21"/>
      <c r="O18" s="21"/>
      <c r="P18" s="21"/>
      <c r="Q18" s="41"/>
      <c r="R18" s="41"/>
      <c r="AQ18" s="39"/>
      <c r="AR18" s="41"/>
      <c r="AS18" s="17" t="s">
        <v>132</v>
      </c>
      <c r="AT18" s="17"/>
      <c r="AU18" s="17"/>
      <c r="AV18" s="17"/>
      <c r="AW18" s="17"/>
      <c r="AX18" s="17"/>
      <c r="AY18" s="17"/>
      <c r="AZ18" s="75">
        <f>SUM(AZ6:AZ17)</f>
        <v>44</v>
      </c>
      <c r="BA18" s="23">
        <f>SUM(BA6:BA17)</f>
        <v>13</v>
      </c>
      <c r="BB18" s="23">
        <f>SUM(BB6:BB17)</f>
        <v>18</v>
      </c>
      <c r="BC18" s="23">
        <f>+BB18+BA18</f>
        <v>31</v>
      </c>
      <c r="BD18" s="76">
        <f>SUM(BD6:BD17)</f>
        <v>10</v>
      </c>
      <c r="BE18" s="75">
        <f>SUM(BE6:BE17)</f>
        <v>286</v>
      </c>
      <c r="BF18" s="23">
        <f>SUM(BF6:BF17)</f>
        <v>89</v>
      </c>
      <c r="BG18" s="23">
        <f>SUM(BG6:BG17)</f>
        <v>130</v>
      </c>
      <c r="BH18" s="23">
        <f>+BG18+BF18</f>
        <v>219</v>
      </c>
      <c r="BI18" s="76">
        <f>SUM(BI6:BI17)</f>
        <v>46</v>
      </c>
      <c r="BJ18" s="75">
        <f>SUM(BJ6:BJ17)</f>
        <v>242</v>
      </c>
      <c r="BK18" s="23">
        <f>SUM(BK6:BK17)</f>
        <v>76</v>
      </c>
      <c r="BL18" s="23">
        <f>SUM(BL6:BL17)</f>
        <v>112</v>
      </c>
      <c r="BM18" s="23">
        <f>+BL18+BK18</f>
        <v>188</v>
      </c>
      <c r="BN18" s="76">
        <f>SUM(BN6:BN17)</f>
        <v>36</v>
      </c>
      <c r="BO18" s="41"/>
      <c r="BP18" s="41"/>
      <c r="BQ18" s="27">
        <v>6.5</v>
      </c>
      <c r="BR18" s="21" t="s">
        <v>277</v>
      </c>
      <c r="BX18" s="72">
        <v>2</v>
      </c>
      <c r="BY18" s="22">
        <v>1</v>
      </c>
      <c r="BZ18" s="22">
        <v>0</v>
      </c>
      <c r="CA18" s="22">
        <f t="shared" si="11"/>
        <v>1</v>
      </c>
      <c r="CB18" s="73">
        <v>0</v>
      </c>
      <c r="CC18" s="72">
        <f t="shared" si="12"/>
        <v>14</v>
      </c>
      <c r="CD18" s="22">
        <f t="shared" si="12"/>
        <v>3</v>
      </c>
      <c r="CE18" s="22">
        <f t="shared" si="12"/>
        <v>7</v>
      </c>
      <c r="CF18" s="22">
        <f t="shared" si="12"/>
        <v>10</v>
      </c>
      <c r="CG18" s="73">
        <f t="shared" si="12"/>
        <v>0</v>
      </c>
      <c r="CH18" s="72">
        <v>12</v>
      </c>
      <c r="CI18" s="22">
        <v>2</v>
      </c>
      <c r="CJ18" s="22">
        <v>7</v>
      </c>
      <c r="CK18" s="22">
        <f t="shared" si="1"/>
        <v>9</v>
      </c>
      <c r="CL18" s="73">
        <v>0</v>
      </c>
      <c r="CM18" s="39"/>
    </row>
    <row r="19" spans="1:91" ht="18.600000000000001" customHeight="1" x14ac:dyDescent="0.25">
      <c r="A19" s="41"/>
      <c r="B19" s="22" t="s">
        <v>27</v>
      </c>
      <c r="C19" s="104" t="s">
        <v>353</v>
      </c>
      <c r="D19" s="107"/>
      <c r="E19" s="104"/>
      <c r="F19" s="104"/>
      <c r="G19" s="105"/>
      <c r="H19" s="22">
        <v>1</v>
      </c>
      <c r="I19" s="21" t="s">
        <v>282</v>
      </c>
      <c r="J19" s="21"/>
      <c r="K19" s="21"/>
      <c r="L19" s="21" t="s">
        <v>765</v>
      </c>
      <c r="M19" s="21"/>
      <c r="N19" s="21"/>
      <c r="O19" s="21"/>
      <c r="P19" s="21"/>
      <c r="Q19" s="41"/>
      <c r="R19" s="41"/>
      <c r="U19" s="88" t="s">
        <v>694</v>
      </c>
      <c r="V19" s="88"/>
      <c r="W19" s="88"/>
      <c r="X19" s="88"/>
      <c r="Y19" s="88"/>
      <c r="Z19" s="88"/>
      <c r="AA19" s="88"/>
      <c r="AB19" s="88"/>
      <c r="AC19" s="88"/>
      <c r="AD19" s="88"/>
      <c r="AE19" s="88"/>
      <c r="AF19" s="88"/>
      <c r="AG19" s="88"/>
      <c r="AH19" s="88"/>
      <c r="AI19" s="88"/>
      <c r="AJ19" s="88"/>
      <c r="AK19" s="88"/>
      <c r="AQ19" s="39"/>
      <c r="AR19" s="41"/>
      <c r="AS19" s="19" t="s">
        <v>18</v>
      </c>
      <c r="AT19" s="19"/>
      <c r="AU19" s="19"/>
      <c r="AV19" s="19"/>
      <c r="AW19" s="19"/>
      <c r="AX19" s="16" t="s">
        <v>41</v>
      </c>
      <c r="AZ19" s="72">
        <v>13</v>
      </c>
      <c r="BA19" s="22">
        <v>2</v>
      </c>
      <c r="BB19" s="22">
        <v>3</v>
      </c>
      <c r="BC19" s="22">
        <f t="shared" ref="BC19:BC30" si="17">+BA19+BB19</f>
        <v>5</v>
      </c>
      <c r="BD19" s="73">
        <v>4</v>
      </c>
      <c r="BE19" s="72">
        <f>+AZ19+BJ19</f>
        <v>43</v>
      </c>
      <c r="BF19" s="22">
        <f>+BA19+BK19</f>
        <v>11</v>
      </c>
      <c r="BG19" s="22">
        <f t="shared" ref="BG19:BG30" si="18">+BB19+BL19</f>
        <v>9</v>
      </c>
      <c r="BH19" s="22">
        <f>+BF19+BG19</f>
        <v>20</v>
      </c>
      <c r="BI19" s="73">
        <f t="shared" ref="BI19:BI30" si="19">+BD19+BN19</f>
        <v>6</v>
      </c>
      <c r="BJ19" s="72">
        <v>30</v>
      </c>
      <c r="BK19" s="15">
        <v>9</v>
      </c>
      <c r="BL19" s="15">
        <v>6</v>
      </c>
      <c r="BM19" s="15">
        <f t="shared" ref="BM19:BM30" si="20">+BK19+BL19</f>
        <v>15</v>
      </c>
      <c r="BN19" s="74">
        <v>2</v>
      </c>
      <c r="BO19" s="41"/>
      <c r="BP19" s="41"/>
      <c r="BQ19" s="27">
        <v>7.5</v>
      </c>
      <c r="BR19" s="21" t="s">
        <v>160</v>
      </c>
      <c r="BX19" s="72">
        <v>3</v>
      </c>
      <c r="BY19" s="22">
        <v>0</v>
      </c>
      <c r="BZ19" s="22">
        <v>4</v>
      </c>
      <c r="CA19" s="22">
        <f t="shared" si="11"/>
        <v>4</v>
      </c>
      <c r="CB19" s="73">
        <v>0</v>
      </c>
      <c r="CC19" s="72">
        <f t="shared" si="12"/>
        <v>11</v>
      </c>
      <c r="CD19" s="22">
        <f t="shared" si="12"/>
        <v>0</v>
      </c>
      <c r="CE19" s="22">
        <f t="shared" si="12"/>
        <v>5</v>
      </c>
      <c r="CF19" s="22">
        <f t="shared" si="12"/>
        <v>5</v>
      </c>
      <c r="CG19" s="73">
        <f t="shared" si="12"/>
        <v>2</v>
      </c>
      <c r="CH19" s="72">
        <v>8</v>
      </c>
      <c r="CI19" s="22">
        <v>0</v>
      </c>
      <c r="CJ19" s="22">
        <v>1</v>
      </c>
      <c r="CK19" s="22">
        <f t="shared" si="1"/>
        <v>1</v>
      </c>
      <c r="CL19" s="73">
        <v>2</v>
      </c>
      <c r="CM19" s="39"/>
    </row>
    <row r="20" spans="1:91" ht="18.600000000000001" customHeight="1" x14ac:dyDescent="0.25">
      <c r="A20" s="41"/>
      <c r="H20" s="22">
        <v>2</v>
      </c>
      <c r="I20" s="21" t="s">
        <v>133</v>
      </c>
      <c r="L20" s="21" t="s">
        <v>678</v>
      </c>
      <c r="Q20" s="41"/>
      <c r="R20" s="41"/>
      <c r="AQ20" s="39"/>
      <c r="AR20" s="41"/>
      <c r="AS20" s="27">
        <v>7.5</v>
      </c>
      <c r="AT20" s="21" t="s">
        <v>78</v>
      </c>
      <c r="AX20" s="22">
        <v>35</v>
      </c>
      <c r="AY20" s="21" t="s">
        <v>108</v>
      </c>
      <c r="AZ20" s="72">
        <v>4</v>
      </c>
      <c r="BA20" s="22">
        <v>0</v>
      </c>
      <c r="BB20" s="22">
        <v>0</v>
      </c>
      <c r="BC20" s="22">
        <f t="shared" si="17"/>
        <v>0</v>
      </c>
      <c r="BD20" s="73">
        <v>2</v>
      </c>
      <c r="BE20" s="72">
        <f t="shared" ref="BE20:BF30" si="21">+AZ20+BJ20</f>
        <v>25</v>
      </c>
      <c r="BF20" s="22">
        <f t="shared" si="21"/>
        <v>0</v>
      </c>
      <c r="BG20" s="22">
        <f t="shared" si="18"/>
        <v>0</v>
      </c>
      <c r="BH20" s="22">
        <f t="shared" ref="BH20:BH30" si="22">+BF20+BG20</f>
        <v>0</v>
      </c>
      <c r="BI20" s="73">
        <f t="shared" si="19"/>
        <v>4</v>
      </c>
      <c r="BJ20" s="72">
        <v>21</v>
      </c>
      <c r="BK20" s="22">
        <v>0</v>
      </c>
      <c r="BL20" s="22">
        <v>0</v>
      </c>
      <c r="BM20" s="22">
        <f t="shared" si="20"/>
        <v>0</v>
      </c>
      <c r="BN20" s="73">
        <v>2</v>
      </c>
      <c r="BO20" s="41"/>
      <c r="BP20" s="41"/>
      <c r="BQ20" s="27">
        <v>7.5</v>
      </c>
      <c r="BR20" s="21" t="s">
        <v>278</v>
      </c>
      <c r="BX20" s="72">
        <v>0</v>
      </c>
      <c r="BY20" s="22">
        <v>0</v>
      </c>
      <c r="BZ20" s="22">
        <v>0</v>
      </c>
      <c r="CA20" s="22">
        <f t="shared" si="11"/>
        <v>0</v>
      </c>
      <c r="CB20" s="73">
        <v>0</v>
      </c>
      <c r="CC20" s="72">
        <f t="shared" si="12"/>
        <v>2</v>
      </c>
      <c r="CD20" s="22">
        <f t="shared" si="12"/>
        <v>0</v>
      </c>
      <c r="CE20" s="22">
        <f t="shared" si="12"/>
        <v>3</v>
      </c>
      <c r="CF20" s="22">
        <f t="shared" si="12"/>
        <v>3</v>
      </c>
      <c r="CG20" s="73">
        <f t="shared" si="12"/>
        <v>0</v>
      </c>
      <c r="CH20" s="72">
        <v>2</v>
      </c>
      <c r="CI20" s="22">
        <v>0</v>
      </c>
      <c r="CJ20" s="22">
        <v>3</v>
      </c>
      <c r="CK20" s="22">
        <f t="shared" si="1"/>
        <v>3</v>
      </c>
      <c r="CL20" s="73">
        <v>0</v>
      </c>
      <c r="CM20" s="39"/>
    </row>
    <row r="21" spans="1:91" ht="18.600000000000001" customHeight="1" thickBot="1" x14ac:dyDescent="0.3">
      <c r="A21" s="41"/>
      <c r="H21" s="22">
        <v>2</v>
      </c>
      <c r="I21" s="21" t="s">
        <v>139</v>
      </c>
      <c r="L21" s="21" t="s">
        <v>295</v>
      </c>
      <c r="Q21" s="41"/>
      <c r="R21" s="41"/>
      <c r="U21" s="37" t="s">
        <v>109</v>
      </c>
      <c r="V21" s="10" t="s">
        <v>0</v>
      </c>
      <c r="W21" s="10"/>
      <c r="X21" s="10"/>
      <c r="Y21" s="10"/>
      <c r="Z21" s="10" t="s">
        <v>1</v>
      </c>
      <c r="AA21" s="10"/>
      <c r="AB21" s="10"/>
      <c r="AC21" s="37" t="s">
        <v>3</v>
      </c>
      <c r="AD21" s="37" t="s">
        <v>7</v>
      </c>
      <c r="AE21" s="37" t="s">
        <v>8</v>
      </c>
      <c r="AF21" s="37" t="s">
        <v>9</v>
      </c>
      <c r="AG21" s="37" t="s">
        <v>71</v>
      </c>
      <c r="AH21" s="37" t="s">
        <v>4</v>
      </c>
      <c r="AI21" s="37" t="s">
        <v>6</v>
      </c>
      <c r="AJ21" s="37" t="s">
        <v>5</v>
      </c>
      <c r="AK21" s="37" t="s">
        <v>72</v>
      </c>
      <c r="AQ21" s="39"/>
      <c r="AR21" s="41"/>
      <c r="AS21" s="27">
        <v>9.5</v>
      </c>
      <c r="AT21" s="21" t="s">
        <v>53</v>
      </c>
      <c r="AU21" s="21"/>
      <c r="AV21" s="21"/>
      <c r="AW21" s="27"/>
      <c r="AX21" s="22">
        <v>14</v>
      </c>
      <c r="AY21" s="21" t="s">
        <v>108</v>
      </c>
      <c r="AZ21" s="72">
        <v>3</v>
      </c>
      <c r="BA21" s="22">
        <v>6</v>
      </c>
      <c r="BB21" s="22">
        <v>0</v>
      </c>
      <c r="BC21" s="22">
        <f t="shared" si="17"/>
        <v>6</v>
      </c>
      <c r="BD21" s="73">
        <v>2</v>
      </c>
      <c r="BE21" s="72">
        <f t="shared" si="21"/>
        <v>23</v>
      </c>
      <c r="BF21" s="22">
        <f t="shared" si="21"/>
        <v>29</v>
      </c>
      <c r="BG21" s="22">
        <f t="shared" si="18"/>
        <v>15</v>
      </c>
      <c r="BH21" s="22">
        <f t="shared" si="22"/>
        <v>44</v>
      </c>
      <c r="BI21" s="73">
        <f t="shared" si="19"/>
        <v>12</v>
      </c>
      <c r="BJ21" s="72">
        <v>20</v>
      </c>
      <c r="BK21" s="22">
        <v>23</v>
      </c>
      <c r="BL21" s="22">
        <v>15</v>
      </c>
      <c r="BM21" s="22">
        <f t="shared" si="20"/>
        <v>38</v>
      </c>
      <c r="BN21" s="73">
        <v>10</v>
      </c>
      <c r="BO21" s="41"/>
      <c r="BP21" s="41"/>
      <c r="BQ21" s="27">
        <v>8</v>
      </c>
      <c r="BR21" s="21" t="s">
        <v>438</v>
      </c>
      <c r="BX21" s="72">
        <v>4</v>
      </c>
      <c r="BY21" s="22">
        <v>1</v>
      </c>
      <c r="BZ21" s="22">
        <v>3</v>
      </c>
      <c r="CA21" s="22">
        <f t="shared" si="11"/>
        <v>4</v>
      </c>
      <c r="CB21" s="73">
        <v>2</v>
      </c>
      <c r="CC21" s="72">
        <f t="shared" si="12"/>
        <v>11</v>
      </c>
      <c r="CD21" s="22">
        <f t="shared" si="12"/>
        <v>1</v>
      </c>
      <c r="CE21" s="22">
        <f t="shared" si="12"/>
        <v>6</v>
      </c>
      <c r="CF21" s="22">
        <f t="shared" si="12"/>
        <v>7</v>
      </c>
      <c r="CG21" s="73">
        <f t="shared" si="12"/>
        <v>2</v>
      </c>
      <c r="CH21" s="72">
        <v>7</v>
      </c>
      <c r="CI21" s="22">
        <v>0</v>
      </c>
      <c r="CJ21" s="22">
        <v>3</v>
      </c>
      <c r="CK21" s="22">
        <f t="shared" si="1"/>
        <v>3</v>
      </c>
      <c r="CL21" s="73">
        <v>0</v>
      </c>
      <c r="CM21" s="39"/>
    </row>
    <row r="22" spans="1:91" ht="18.600000000000001" customHeight="1" x14ac:dyDescent="0.25">
      <c r="A22" s="41"/>
      <c r="B22" s="36"/>
      <c r="C22" s="46"/>
      <c r="D22" s="46"/>
      <c r="E22" s="46"/>
      <c r="F22" s="46"/>
      <c r="G22" s="42"/>
      <c r="H22" s="45"/>
      <c r="I22" s="46"/>
      <c r="J22" s="46"/>
      <c r="K22" s="45"/>
      <c r="L22" s="45"/>
      <c r="M22" s="45"/>
      <c r="N22" s="45"/>
      <c r="O22" s="45"/>
      <c r="P22" s="45"/>
      <c r="Q22" s="41"/>
      <c r="R22" s="41"/>
      <c r="U22" s="27">
        <v>8</v>
      </c>
      <c r="V22" s="21" t="s">
        <v>15</v>
      </c>
      <c r="X22" s="21"/>
      <c r="Y22" s="21"/>
      <c r="Z22" s="21" t="s">
        <v>184</v>
      </c>
      <c r="AB22" s="22"/>
      <c r="AC22" s="22">
        <f>+AD22+AE22+AF22</f>
        <v>4</v>
      </c>
      <c r="AD22" s="22">
        <v>2</v>
      </c>
      <c r="AE22" s="22">
        <v>1</v>
      </c>
      <c r="AF22" s="22">
        <v>1</v>
      </c>
      <c r="AG22" s="83">
        <f>+(AD22*2+AF22)/(2*AC22)</f>
        <v>0.625</v>
      </c>
      <c r="AH22" s="22">
        <v>5</v>
      </c>
      <c r="AI22" s="22">
        <v>1</v>
      </c>
      <c r="AJ22" s="22">
        <v>2</v>
      </c>
      <c r="AK22" s="24">
        <f>+AH22/AC22</f>
        <v>1.25</v>
      </c>
      <c r="AQ22" s="39"/>
      <c r="AR22" s="41"/>
      <c r="AS22" s="27">
        <v>8.5</v>
      </c>
      <c r="AT22" s="21" t="s">
        <v>87</v>
      </c>
      <c r="AU22" s="21"/>
      <c r="AV22" s="21"/>
      <c r="AW22" s="27"/>
      <c r="AX22" s="22">
        <v>16</v>
      </c>
      <c r="AY22" s="21" t="s">
        <v>108</v>
      </c>
      <c r="AZ22" s="72">
        <v>0</v>
      </c>
      <c r="BA22" s="22">
        <v>0</v>
      </c>
      <c r="BB22" s="22">
        <v>0</v>
      </c>
      <c r="BC22" s="22">
        <f t="shared" si="17"/>
        <v>0</v>
      </c>
      <c r="BD22" s="73">
        <v>0</v>
      </c>
      <c r="BE22" s="72">
        <f t="shared" si="21"/>
        <v>16</v>
      </c>
      <c r="BF22" s="22">
        <f t="shared" si="21"/>
        <v>3</v>
      </c>
      <c r="BG22" s="22">
        <f t="shared" si="18"/>
        <v>11</v>
      </c>
      <c r="BH22" s="22">
        <f t="shared" si="22"/>
        <v>14</v>
      </c>
      <c r="BI22" s="73">
        <f t="shared" si="19"/>
        <v>0</v>
      </c>
      <c r="BJ22" s="72">
        <v>16</v>
      </c>
      <c r="BK22" s="22">
        <v>3</v>
      </c>
      <c r="BL22" s="22">
        <v>11</v>
      </c>
      <c r="BM22" s="22">
        <f t="shared" si="20"/>
        <v>14</v>
      </c>
      <c r="BN22" s="73">
        <v>0</v>
      </c>
      <c r="BO22" s="41"/>
      <c r="BP22" s="41"/>
      <c r="BQ22" s="27">
        <v>8</v>
      </c>
      <c r="BR22" s="21" t="s">
        <v>631</v>
      </c>
      <c r="BX22" s="72">
        <v>0</v>
      </c>
      <c r="BY22" s="22">
        <v>0</v>
      </c>
      <c r="BZ22" s="22">
        <v>0</v>
      </c>
      <c r="CA22" s="22">
        <f t="shared" si="11"/>
        <v>0</v>
      </c>
      <c r="CB22" s="73">
        <v>0</v>
      </c>
      <c r="CC22" s="72">
        <f t="shared" si="12"/>
        <v>1</v>
      </c>
      <c r="CD22" s="22">
        <f t="shared" si="12"/>
        <v>0</v>
      </c>
      <c r="CE22" s="22">
        <f t="shared" si="12"/>
        <v>0</v>
      </c>
      <c r="CF22" s="22">
        <f t="shared" si="12"/>
        <v>0</v>
      </c>
      <c r="CG22" s="73">
        <f t="shared" si="12"/>
        <v>0</v>
      </c>
      <c r="CH22" s="72">
        <v>1</v>
      </c>
      <c r="CI22" s="22">
        <v>0</v>
      </c>
      <c r="CJ22" s="22">
        <v>0</v>
      </c>
      <c r="CK22" s="22">
        <f t="shared" si="1"/>
        <v>0</v>
      </c>
      <c r="CL22" s="73">
        <v>0</v>
      </c>
      <c r="CM22" s="39"/>
    </row>
    <row r="23" spans="1:91" ht="18.600000000000001" customHeight="1" x14ac:dyDescent="0.25">
      <c r="A23" s="41"/>
      <c r="B23" s="42" t="s">
        <v>147</v>
      </c>
      <c r="C23" s="102" t="s">
        <v>663</v>
      </c>
      <c r="D23" s="103"/>
      <c r="E23" s="103"/>
      <c r="F23" s="104"/>
      <c r="G23" s="105">
        <v>2</v>
      </c>
      <c r="H23" s="108">
        <v>1</v>
      </c>
      <c r="I23" s="104" t="s">
        <v>319</v>
      </c>
      <c r="J23" s="104"/>
      <c r="K23" s="21"/>
      <c r="L23" s="21" t="s">
        <v>309</v>
      </c>
      <c r="M23" s="21"/>
      <c r="N23" s="21"/>
      <c r="O23" s="21"/>
      <c r="P23" s="21"/>
      <c r="Q23" s="41"/>
      <c r="R23" s="41"/>
      <c r="U23" s="27">
        <v>8</v>
      </c>
      <c r="V23" s="21" t="s">
        <v>142</v>
      </c>
      <c r="X23" s="21"/>
      <c r="Z23" s="21" t="s">
        <v>14</v>
      </c>
      <c r="AB23" s="22"/>
      <c r="AC23" s="22">
        <f>+AD23+AE23+AF23</f>
        <v>4</v>
      </c>
      <c r="AD23" s="22">
        <v>4</v>
      </c>
      <c r="AE23" s="22">
        <v>0</v>
      </c>
      <c r="AF23" s="22">
        <v>0</v>
      </c>
      <c r="AG23" s="101">
        <f>+(AD23*2+AF23)/(2*AC23)</f>
        <v>1</v>
      </c>
      <c r="AH23" s="22">
        <v>6</v>
      </c>
      <c r="AI23" s="22">
        <v>0</v>
      </c>
      <c r="AJ23" s="22">
        <v>1</v>
      </c>
      <c r="AK23" s="24">
        <f>+AH23/AC23</f>
        <v>1.5</v>
      </c>
      <c r="AQ23" s="44"/>
      <c r="AR23" s="41"/>
      <c r="AS23" s="27">
        <v>8.5</v>
      </c>
      <c r="AT23" s="21" t="s">
        <v>140</v>
      </c>
      <c r="AU23" s="21"/>
      <c r="AV23" s="21"/>
      <c r="AW23" s="27"/>
      <c r="AX23" s="22">
        <v>11</v>
      </c>
      <c r="AY23" s="21" t="s">
        <v>108</v>
      </c>
      <c r="AZ23" s="72">
        <v>4</v>
      </c>
      <c r="BA23" s="22">
        <v>1</v>
      </c>
      <c r="BB23" s="22">
        <v>3</v>
      </c>
      <c r="BC23" s="22">
        <f t="shared" si="17"/>
        <v>4</v>
      </c>
      <c r="BD23" s="73">
        <v>0</v>
      </c>
      <c r="BE23" s="72">
        <f t="shared" si="21"/>
        <v>26</v>
      </c>
      <c r="BF23" s="22">
        <f t="shared" si="21"/>
        <v>15</v>
      </c>
      <c r="BG23" s="22">
        <f t="shared" si="18"/>
        <v>18</v>
      </c>
      <c r="BH23" s="22">
        <f t="shared" si="22"/>
        <v>33</v>
      </c>
      <c r="BI23" s="73">
        <f t="shared" si="19"/>
        <v>0</v>
      </c>
      <c r="BJ23" s="72">
        <v>22</v>
      </c>
      <c r="BK23" s="22">
        <v>14</v>
      </c>
      <c r="BL23" s="22">
        <v>15</v>
      </c>
      <c r="BM23" s="22">
        <f t="shared" si="20"/>
        <v>29</v>
      </c>
      <c r="BN23" s="73">
        <v>0</v>
      </c>
      <c r="BO23" s="41"/>
      <c r="BP23" s="41"/>
      <c r="BQ23" s="27">
        <v>8</v>
      </c>
      <c r="BR23" s="21" t="s">
        <v>437</v>
      </c>
      <c r="BX23" s="72">
        <v>0</v>
      </c>
      <c r="BY23" s="22">
        <v>0</v>
      </c>
      <c r="BZ23" s="22">
        <v>0</v>
      </c>
      <c r="CA23" s="22">
        <f t="shared" si="11"/>
        <v>0</v>
      </c>
      <c r="CB23" s="73">
        <v>0</v>
      </c>
      <c r="CC23" s="72">
        <f t="shared" si="12"/>
        <v>3</v>
      </c>
      <c r="CD23" s="22">
        <f t="shared" si="12"/>
        <v>0</v>
      </c>
      <c r="CE23" s="22">
        <f t="shared" si="12"/>
        <v>1</v>
      </c>
      <c r="CF23" s="22">
        <f t="shared" si="12"/>
        <v>1</v>
      </c>
      <c r="CG23" s="73">
        <f t="shared" si="12"/>
        <v>0</v>
      </c>
      <c r="CH23" s="72">
        <v>3</v>
      </c>
      <c r="CI23" s="22">
        <v>0</v>
      </c>
      <c r="CJ23" s="22">
        <v>1</v>
      </c>
      <c r="CK23" s="22">
        <f t="shared" si="1"/>
        <v>1</v>
      </c>
      <c r="CL23" s="73">
        <v>0</v>
      </c>
      <c r="CM23" s="44"/>
    </row>
    <row r="24" spans="1:91" ht="18.600000000000001" customHeight="1" x14ac:dyDescent="0.25">
      <c r="A24" s="41"/>
      <c r="B24" s="22" t="s">
        <v>27</v>
      </c>
      <c r="C24" s="104" t="s">
        <v>551</v>
      </c>
      <c r="D24" s="104"/>
      <c r="E24" s="104"/>
      <c r="F24" s="104"/>
      <c r="G24" s="104"/>
      <c r="H24" s="108">
        <v>2</v>
      </c>
      <c r="I24" s="104" t="s">
        <v>319</v>
      </c>
      <c r="J24" s="104"/>
      <c r="K24" s="21"/>
      <c r="L24" s="21" t="s">
        <v>773</v>
      </c>
      <c r="M24" s="21"/>
      <c r="N24" s="21"/>
      <c r="O24" s="21"/>
      <c r="P24" s="21"/>
      <c r="Q24" s="41"/>
      <c r="R24" s="41"/>
      <c r="U24" s="27">
        <v>7</v>
      </c>
      <c r="V24" s="21" t="s">
        <v>183</v>
      </c>
      <c r="X24" s="21"/>
      <c r="Z24" s="21" t="s">
        <v>97</v>
      </c>
      <c r="AB24" s="22"/>
      <c r="AC24" s="22">
        <f>+AD24+AE24+AF24</f>
        <v>4</v>
      </c>
      <c r="AD24" s="22">
        <v>3</v>
      </c>
      <c r="AE24" s="22">
        <v>1</v>
      </c>
      <c r="AF24" s="22">
        <v>0</v>
      </c>
      <c r="AG24" s="55">
        <f>+(AD24*2+AF24)/(2*AC24)</f>
        <v>0.75</v>
      </c>
      <c r="AH24" s="22">
        <v>7</v>
      </c>
      <c r="AI24" s="22">
        <v>0</v>
      </c>
      <c r="AJ24" s="22">
        <v>1</v>
      </c>
      <c r="AK24" s="24">
        <f>+AH24/AC24</f>
        <v>1.75</v>
      </c>
      <c r="AQ24" s="36"/>
      <c r="AR24" s="41"/>
      <c r="AS24" s="27">
        <v>7.5</v>
      </c>
      <c r="AT24" s="21" t="s">
        <v>45</v>
      </c>
      <c r="AX24" s="22">
        <v>72</v>
      </c>
      <c r="AY24" s="21" t="s">
        <v>108</v>
      </c>
      <c r="AZ24" s="72">
        <v>3</v>
      </c>
      <c r="BA24" s="22">
        <v>0</v>
      </c>
      <c r="BB24" s="22">
        <v>3</v>
      </c>
      <c r="BC24" s="22">
        <f t="shared" si="17"/>
        <v>3</v>
      </c>
      <c r="BD24" s="73">
        <v>0</v>
      </c>
      <c r="BE24" s="72">
        <f t="shared" si="21"/>
        <v>15</v>
      </c>
      <c r="BF24" s="22">
        <f t="shared" si="21"/>
        <v>0</v>
      </c>
      <c r="BG24" s="22">
        <f t="shared" si="18"/>
        <v>7</v>
      </c>
      <c r="BH24" s="22">
        <f t="shared" si="22"/>
        <v>7</v>
      </c>
      <c r="BI24" s="73">
        <f t="shared" si="19"/>
        <v>2</v>
      </c>
      <c r="BJ24" s="72">
        <v>12</v>
      </c>
      <c r="BK24" s="22">
        <v>0</v>
      </c>
      <c r="BL24" s="22">
        <v>4</v>
      </c>
      <c r="BM24" s="22">
        <f t="shared" si="20"/>
        <v>4</v>
      </c>
      <c r="BN24" s="73">
        <v>2</v>
      </c>
      <c r="BO24" s="41"/>
      <c r="BP24" s="41"/>
      <c r="BQ24" s="27">
        <v>7</v>
      </c>
      <c r="BR24" s="21" t="s">
        <v>393</v>
      </c>
      <c r="BX24" s="72">
        <v>2</v>
      </c>
      <c r="BY24" s="22">
        <v>0</v>
      </c>
      <c r="BZ24" s="22">
        <v>2</v>
      </c>
      <c r="CA24" s="22">
        <f t="shared" si="11"/>
        <v>2</v>
      </c>
      <c r="CB24" s="73">
        <v>0</v>
      </c>
      <c r="CC24" s="72">
        <f t="shared" si="12"/>
        <v>12</v>
      </c>
      <c r="CD24" s="22">
        <f t="shared" si="12"/>
        <v>3</v>
      </c>
      <c r="CE24" s="22">
        <f t="shared" si="12"/>
        <v>4</v>
      </c>
      <c r="CF24" s="22">
        <f t="shared" si="12"/>
        <v>7</v>
      </c>
      <c r="CG24" s="73">
        <f t="shared" si="12"/>
        <v>2</v>
      </c>
      <c r="CH24" s="72">
        <v>10</v>
      </c>
      <c r="CI24" s="22">
        <v>3</v>
      </c>
      <c r="CJ24" s="22">
        <v>2</v>
      </c>
      <c r="CK24" s="22">
        <f t="shared" si="1"/>
        <v>5</v>
      </c>
      <c r="CL24" s="73">
        <v>2</v>
      </c>
      <c r="CM24" s="36"/>
    </row>
    <row r="25" spans="1:91" ht="18.600000000000001" customHeight="1" x14ac:dyDescent="0.25">
      <c r="A25" s="41"/>
      <c r="C25" s="103"/>
      <c r="D25" s="103"/>
      <c r="E25" s="103"/>
      <c r="F25" s="103"/>
      <c r="G25" s="103"/>
      <c r="H25" s="103"/>
      <c r="I25" s="103"/>
      <c r="J25" s="103"/>
      <c r="Q25" s="41"/>
      <c r="R25" s="41"/>
      <c r="U25" s="27">
        <v>7.5</v>
      </c>
      <c r="V25" s="21" t="s">
        <v>69</v>
      </c>
      <c r="X25" s="21"/>
      <c r="Z25" s="21" t="s">
        <v>16</v>
      </c>
      <c r="AB25" s="22"/>
      <c r="AC25" s="22">
        <f>+AD25+AE25+AF25</f>
        <v>4</v>
      </c>
      <c r="AD25" s="22">
        <v>3</v>
      </c>
      <c r="AE25" s="22">
        <v>1</v>
      </c>
      <c r="AF25" s="22">
        <v>0</v>
      </c>
      <c r="AG25" s="55">
        <f>+(AD25*2+AF25)/(2*AC25)</f>
        <v>0.75</v>
      </c>
      <c r="AH25" s="22">
        <v>9</v>
      </c>
      <c r="AI25" s="22">
        <v>0</v>
      </c>
      <c r="AJ25" s="22">
        <v>1</v>
      </c>
      <c r="AK25" s="24">
        <f>+AH25/AC25</f>
        <v>2.25</v>
      </c>
      <c r="AQ25" s="36"/>
      <c r="AR25" s="41"/>
      <c r="AS25" s="27">
        <v>7.5</v>
      </c>
      <c r="AT25" s="21" t="s">
        <v>104</v>
      </c>
      <c r="AU25" s="21"/>
      <c r="AV25" s="21"/>
      <c r="AW25" s="27"/>
      <c r="AX25" s="22">
        <v>4</v>
      </c>
      <c r="AY25" s="21" t="s">
        <v>108</v>
      </c>
      <c r="AZ25" s="72">
        <v>1</v>
      </c>
      <c r="BA25" s="22">
        <v>0</v>
      </c>
      <c r="BB25" s="22">
        <v>0</v>
      </c>
      <c r="BC25" s="22">
        <f t="shared" si="17"/>
        <v>0</v>
      </c>
      <c r="BD25" s="73">
        <v>0</v>
      </c>
      <c r="BE25" s="72">
        <f t="shared" si="21"/>
        <v>22</v>
      </c>
      <c r="BF25" s="22">
        <f t="shared" si="21"/>
        <v>3</v>
      </c>
      <c r="BG25" s="22">
        <f t="shared" si="18"/>
        <v>13</v>
      </c>
      <c r="BH25" s="22">
        <f t="shared" si="22"/>
        <v>16</v>
      </c>
      <c r="BI25" s="73">
        <f t="shared" si="19"/>
        <v>2</v>
      </c>
      <c r="BJ25" s="72">
        <v>21</v>
      </c>
      <c r="BK25" s="22">
        <v>3</v>
      </c>
      <c r="BL25" s="22">
        <v>13</v>
      </c>
      <c r="BM25" s="22">
        <f t="shared" si="20"/>
        <v>16</v>
      </c>
      <c r="BN25" s="73">
        <v>2</v>
      </c>
      <c r="BO25" s="41"/>
      <c r="BP25" s="41"/>
      <c r="BQ25" s="27">
        <v>9.5</v>
      </c>
      <c r="BR25" s="21" t="s">
        <v>653</v>
      </c>
      <c r="BX25" s="72">
        <v>0</v>
      </c>
      <c r="BY25" s="22">
        <v>0</v>
      </c>
      <c r="BZ25" s="22">
        <v>0</v>
      </c>
      <c r="CA25" s="22">
        <f t="shared" si="11"/>
        <v>0</v>
      </c>
      <c r="CB25" s="73">
        <v>0</v>
      </c>
      <c r="CC25" s="72">
        <f t="shared" si="12"/>
        <v>1</v>
      </c>
      <c r="CD25" s="22">
        <f t="shared" si="12"/>
        <v>1</v>
      </c>
      <c r="CE25" s="22">
        <f t="shared" si="12"/>
        <v>0</v>
      </c>
      <c r="CF25" s="22">
        <f t="shared" si="12"/>
        <v>1</v>
      </c>
      <c r="CG25" s="73">
        <f t="shared" si="12"/>
        <v>0</v>
      </c>
      <c r="CH25" s="72">
        <v>1</v>
      </c>
      <c r="CI25" s="22">
        <v>1</v>
      </c>
      <c r="CJ25" s="22">
        <v>0</v>
      </c>
      <c r="CK25" s="22">
        <f t="shared" si="1"/>
        <v>1</v>
      </c>
      <c r="CL25" s="73">
        <v>0</v>
      </c>
      <c r="CM25" s="36"/>
    </row>
    <row r="26" spans="1:91" ht="18.600000000000001" customHeight="1" x14ac:dyDescent="0.25">
      <c r="A26" s="41"/>
      <c r="C26" s="102" t="s">
        <v>664</v>
      </c>
      <c r="D26" s="103"/>
      <c r="E26" s="103"/>
      <c r="F26" s="103"/>
      <c r="G26" s="105">
        <v>0</v>
      </c>
      <c r="H26" s="108"/>
      <c r="I26" s="104"/>
      <c r="J26" s="104"/>
      <c r="K26" s="21"/>
      <c r="L26" s="21"/>
      <c r="M26" s="21"/>
      <c r="N26" s="21"/>
      <c r="O26" s="21"/>
      <c r="P26" s="21"/>
      <c r="Q26" s="41"/>
      <c r="R26" s="41"/>
      <c r="U26" s="27">
        <v>7.5</v>
      </c>
      <c r="V26" s="21" t="s">
        <v>253</v>
      </c>
      <c r="X26" s="21"/>
      <c r="Y26" s="21"/>
      <c r="Z26" s="16" t="s">
        <v>136</v>
      </c>
      <c r="AC26" s="22">
        <f>+AD26+AE26+AF26</f>
        <v>4</v>
      </c>
      <c r="AD26" s="22">
        <v>1</v>
      </c>
      <c r="AE26" s="22">
        <v>2</v>
      </c>
      <c r="AF26" s="22">
        <v>1</v>
      </c>
      <c r="AG26" s="55">
        <f>+(AD26*2+AF26)/(2*AC26)</f>
        <v>0.375</v>
      </c>
      <c r="AH26" s="22">
        <v>10</v>
      </c>
      <c r="AI26" s="22">
        <v>1</v>
      </c>
      <c r="AJ26" s="22">
        <v>1</v>
      </c>
      <c r="AK26" s="24">
        <f>+AH26/AC26</f>
        <v>2.5</v>
      </c>
      <c r="AQ26" s="36"/>
      <c r="AR26" s="41"/>
      <c r="AS26" s="27">
        <v>6.5</v>
      </c>
      <c r="AT26" s="21" t="s">
        <v>46</v>
      </c>
      <c r="AU26" s="21"/>
      <c r="AV26" s="21"/>
      <c r="AW26" s="27"/>
      <c r="AX26" s="22">
        <v>24</v>
      </c>
      <c r="AY26" s="21" t="s">
        <v>108</v>
      </c>
      <c r="AZ26" s="72">
        <v>4</v>
      </c>
      <c r="BA26" s="22">
        <v>0</v>
      </c>
      <c r="BB26" s="22">
        <v>0</v>
      </c>
      <c r="BC26" s="22">
        <f t="shared" si="17"/>
        <v>0</v>
      </c>
      <c r="BD26" s="73">
        <v>2</v>
      </c>
      <c r="BE26" s="72">
        <f t="shared" si="21"/>
        <v>21</v>
      </c>
      <c r="BF26" s="22">
        <f t="shared" si="21"/>
        <v>0</v>
      </c>
      <c r="BG26" s="22">
        <f t="shared" si="18"/>
        <v>11</v>
      </c>
      <c r="BH26" s="22">
        <f t="shared" si="22"/>
        <v>11</v>
      </c>
      <c r="BI26" s="73">
        <f t="shared" si="19"/>
        <v>2</v>
      </c>
      <c r="BJ26" s="72">
        <v>17</v>
      </c>
      <c r="BK26" s="22">
        <v>0</v>
      </c>
      <c r="BL26" s="22">
        <v>11</v>
      </c>
      <c r="BM26" s="22">
        <f t="shared" si="20"/>
        <v>11</v>
      </c>
      <c r="BN26" s="73">
        <v>0</v>
      </c>
      <c r="BO26" s="41"/>
      <c r="BP26" s="41"/>
      <c r="BQ26" s="27">
        <v>7.5</v>
      </c>
      <c r="BR26" s="21" t="s">
        <v>297</v>
      </c>
      <c r="BX26" s="72">
        <v>1</v>
      </c>
      <c r="BY26" s="22">
        <v>0</v>
      </c>
      <c r="BZ26" s="22">
        <v>0</v>
      </c>
      <c r="CA26" s="22">
        <f t="shared" si="11"/>
        <v>0</v>
      </c>
      <c r="CB26" s="73">
        <v>0</v>
      </c>
      <c r="CC26" s="72">
        <f t="shared" si="12"/>
        <v>4</v>
      </c>
      <c r="CD26" s="22">
        <f t="shared" si="12"/>
        <v>2</v>
      </c>
      <c r="CE26" s="22">
        <f t="shared" si="12"/>
        <v>1</v>
      </c>
      <c r="CF26" s="22">
        <f t="shared" si="12"/>
        <v>3</v>
      </c>
      <c r="CG26" s="73">
        <f t="shared" si="12"/>
        <v>0</v>
      </c>
      <c r="CH26" s="72">
        <v>3</v>
      </c>
      <c r="CI26" s="22">
        <v>2</v>
      </c>
      <c r="CJ26" s="22">
        <v>1</v>
      </c>
      <c r="CK26" s="22">
        <f t="shared" si="1"/>
        <v>3</v>
      </c>
      <c r="CL26" s="73">
        <v>0</v>
      </c>
      <c r="CM26" s="36"/>
    </row>
    <row r="27" spans="1:91" ht="18.600000000000001" customHeight="1" x14ac:dyDescent="0.25">
      <c r="A27" s="41"/>
      <c r="B27" s="22" t="s">
        <v>27</v>
      </c>
      <c r="C27" s="104" t="s">
        <v>769</v>
      </c>
      <c r="D27" s="104"/>
      <c r="E27" s="104"/>
      <c r="F27" s="104"/>
      <c r="G27" s="105"/>
      <c r="H27" s="108"/>
      <c r="I27" s="104"/>
      <c r="J27" s="104"/>
      <c r="K27" s="21"/>
      <c r="L27" s="21"/>
      <c r="M27" s="21"/>
      <c r="N27" s="21"/>
      <c r="O27" s="21"/>
      <c r="P27" s="21"/>
      <c r="Q27" s="41"/>
      <c r="R27" s="41"/>
      <c r="U27" s="27">
        <v>7</v>
      </c>
      <c r="V27" s="21" t="s">
        <v>162</v>
      </c>
      <c r="X27" s="21"/>
      <c r="Z27" s="21" t="s">
        <v>17</v>
      </c>
      <c r="AB27" s="22"/>
      <c r="AC27" s="22">
        <f>+AD27+AE27+AF27</f>
        <v>1</v>
      </c>
      <c r="AD27" s="22">
        <v>0</v>
      </c>
      <c r="AE27" s="22">
        <v>1</v>
      </c>
      <c r="AF27" s="22">
        <v>0</v>
      </c>
      <c r="AG27" s="55">
        <f>+(AD27*2+AF27)/(2*AC27)</f>
        <v>0</v>
      </c>
      <c r="AH27" s="22">
        <v>3</v>
      </c>
      <c r="AI27" s="22">
        <v>1</v>
      </c>
      <c r="AJ27" s="22">
        <v>0</v>
      </c>
      <c r="AK27" s="24">
        <f>+AH27/AC27</f>
        <v>3</v>
      </c>
      <c r="AQ27" s="36"/>
      <c r="AR27" s="41"/>
      <c r="AS27" s="27">
        <v>7</v>
      </c>
      <c r="AT27" s="21" t="s">
        <v>34</v>
      </c>
      <c r="AU27" s="21"/>
      <c r="AV27" s="21"/>
      <c r="AW27" s="27"/>
      <c r="AX27" s="22">
        <v>44</v>
      </c>
      <c r="AY27" s="21" t="s">
        <v>108</v>
      </c>
      <c r="AZ27" s="72">
        <v>4</v>
      </c>
      <c r="BA27" s="22">
        <v>0</v>
      </c>
      <c r="BB27" s="22">
        <v>0</v>
      </c>
      <c r="BC27" s="22">
        <f t="shared" si="17"/>
        <v>0</v>
      </c>
      <c r="BD27" s="73">
        <v>2</v>
      </c>
      <c r="BE27" s="72">
        <f t="shared" si="21"/>
        <v>25</v>
      </c>
      <c r="BF27" s="22">
        <f t="shared" si="21"/>
        <v>0</v>
      </c>
      <c r="BG27" s="22">
        <f t="shared" si="18"/>
        <v>1</v>
      </c>
      <c r="BH27" s="22">
        <f t="shared" si="22"/>
        <v>1</v>
      </c>
      <c r="BI27" s="73">
        <f t="shared" si="19"/>
        <v>4</v>
      </c>
      <c r="BJ27" s="72">
        <v>21</v>
      </c>
      <c r="BK27" s="22">
        <v>0</v>
      </c>
      <c r="BL27" s="22">
        <v>1</v>
      </c>
      <c r="BM27" s="22">
        <f t="shared" si="20"/>
        <v>1</v>
      </c>
      <c r="BN27" s="73">
        <v>2</v>
      </c>
      <c r="BO27" s="41"/>
      <c r="BP27" s="41"/>
      <c r="BQ27" s="27">
        <v>9</v>
      </c>
      <c r="BR27" s="21" t="s">
        <v>372</v>
      </c>
      <c r="BX27" s="72">
        <v>4</v>
      </c>
      <c r="BY27" s="22">
        <v>8</v>
      </c>
      <c r="BZ27" s="22">
        <v>3</v>
      </c>
      <c r="CA27" s="22">
        <f t="shared" si="11"/>
        <v>11</v>
      </c>
      <c r="CB27" s="73">
        <v>0</v>
      </c>
      <c r="CC27" s="72">
        <f t="shared" si="12"/>
        <v>8</v>
      </c>
      <c r="CD27" s="22">
        <f t="shared" si="12"/>
        <v>15</v>
      </c>
      <c r="CE27" s="22">
        <f t="shared" si="12"/>
        <v>4</v>
      </c>
      <c r="CF27" s="22">
        <f t="shared" si="12"/>
        <v>19</v>
      </c>
      <c r="CG27" s="73">
        <f t="shared" si="12"/>
        <v>0</v>
      </c>
      <c r="CH27" s="72">
        <v>4</v>
      </c>
      <c r="CI27" s="22">
        <v>7</v>
      </c>
      <c r="CJ27" s="22">
        <v>1</v>
      </c>
      <c r="CK27" s="22">
        <f t="shared" si="1"/>
        <v>8</v>
      </c>
      <c r="CL27" s="73">
        <v>0</v>
      </c>
      <c r="CM27" s="36"/>
    </row>
    <row r="28" spans="1:91" ht="18.600000000000001" customHeight="1" x14ac:dyDescent="0.25">
      <c r="A28" s="41"/>
      <c r="C28" s="104" t="s">
        <v>770</v>
      </c>
      <c r="D28" s="104"/>
      <c r="E28" s="104"/>
      <c r="F28" s="104"/>
      <c r="G28" s="104"/>
      <c r="H28" s="103"/>
      <c r="I28" s="103"/>
      <c r="J28" s="103"/>
      <c r="Q28" s="41"/>
      <c r="R28" s="41"/>
      <c r="U28" s="27">
        <v>7.5</v>
      </c>
      <c r="V28" s="21" t="s">
        <v>78</v>
      </c>
      <c r="X28" s="21"/>
      <c r="Z28" s="21" t="s">
        <v>18</v>
      </c>
      <c r="AB28" s="22"/>
      <c r="AC28" s="22">
        <f>+AD28+AE28+AF28</f>
        <v>4</v>
      </c>
      <c r="AD28" s="22">
        <v>0</v>
      </c>
      <c r="AE28" s="22">
        <v>4</v>
      </c>
      <c r="AF28" s="22">
        <v>0</v>
      </c>
      <c r="AG28" s="55">
        <f>+(AD28*2+AF28)/(2*AC28)</f>
        <v>0</v>
      </c>
      <c r="AH28" s="22">
        <v>17</v>
      </c>
      <c r="AI28" s="22">
        <v>0</v>
      </c>
      <c r="AJ28" s="22">
        <v>0</v>
      </c>
      <c r="AK28" s="24">
        <f>+AH28/AC28</f>
        <v>4.25</v>
      </c>
      <c r="AQ28" s="36"/>
      <c r="AR28" s="41"/>
      <c r="AS28" s="27">
        <v>6.5</v>
      </c>
      <c r="AT28" s="21" t="s">
        <v>236</v>
      </c>
      <c r="AX28" s="22">
        <v>23</v>
      </c>
      <c r="AY28" s="21" t="s">
        <v>108</v>
      </c>
      <c r="AZ28" s="72">
        <v>3</v>
      </c>
      <c r="BA28" s="22">
        <v>0</v>
      </c>
      <c r="BB28" s="22">
        <v>0</v>
      </c>
      <c r="BC28" s="22">
        <f t="shared" si="17"/>
        <v>0</v>
      </c>
      <c r="BD28" s="73">
        <v>0</v>
      </c>
      <c r="BE28" s="72">
        <f t="shared" si="21"/>
        <v>25</v>
      </c>
      <c r="BF28" s="22">
        <f t="shared" si="21"/>
        <v>5</v>
      </c>
      <c r="BG28" s="22">
        <f t="shared" si="18"/>
        <v>7</v>
      </c>
      <c r="BH28" s="22">
        <f t="shared" si="22"/>
        <v>12</v>
      </c>
      <c r="BI28" s="73">
        <f t="shared" si="19"/>
        <v>2</v>
      </c>
      <c r="BJ28" s="72">
        <v>22</v>
      </c>
      <c r="BK28" s="22">
        <v>5</v>
      </c>
      <c r="BL28" s="22">
        <v>7</v>
      </c>
      <c r="BM28" s="22">
        <f t="shared" si="20"/>
        <v>12</v>
      </c>
      <c r="BN28" s="73">
        <v>2</v>
      </c>
      <c r="BO28" s="41"/>
      <c r="BP28" s="41"/>
      <c r="BQ28" s="27">
        <v>6.5</v>
      </c>
      <c r="BR28" s="21" t="s">
        <v>392</v>
      </c>
      <c r="BX28" s="72">
        <v>1</v>
      </c>
      <c r="BY28" s="22">
        <v>0</v>
      </c>
      <c r="BZ28" s="22">
        <v>0</v>
      </c>
      <c r="CA28" s="22">
        <f t="shared" si="11"/>
        <v>0</v>
      </c>
      <c r="CB28" s="73">
        <v>2</v>
      </c>
      <c r="CC28" s="72">
        <f t="shared" si="12"/>
        <v>6</v>
      </c>
      <c r="CD28" s="22">
        <f t="shared" si="12"/>
        <v>0</v>
      </c>
      <c r="CE28" s="22">
        <f t="shared" si="12"/>
        <v>3</v>
      </c>
      <c r="CF28" s="22">
        <f t="shared" si="12"/>
        <v>3</v>
      </c>
      <c r="CG28" s="73">
        <f t="shared" si="12"/>
        <v>2</v>
      </c>
      <c r="CH28" s="72">
        <v>5</v>
      </c>
      <c r="CI28" s="22">
        <v>0</v>
      </c>
      <c r="CJ28" s="22">
        <v>3</v>
      </c>
      <c r="CK28" s="22">
        <f t="shared" si="1"/>
        <v>3</v>
      </c>
      <c r="CL28" s="73">
        <v>0</v>
      </c>
      <c r="CM28" s="36"/>
    </row>
    <row r="29" spans="1:91" ht="18.600000000000001" customHeight="1" x14ac:dyDescent="0.25">
      <c r="A29" s="41"/>
      <c r="B29" s="36"/>
      <c r="C29" s="46"/>
      <c r="D29" s="46"/>
      <c r="E29" s="46"/>
      <c r="F29" s="46"/>
      <c r="G29" s="42"/>
      <c r="H29" s="45"/>
      <c r="I29" s="46"/>
      <c r="J29" s="46"/>
      <c r="K29" s="45"/>
      <c r="L29" s="45"/>
      <c r="M29" s="45"/>
      <c r="N29" s="45"/>
      <c r="O29" s="45"/>
      <c r="P29" s="45"/>
      <c r="Q29" s="41"/>
      <c r="R29" s="41"/>
      <c r="U29" s="27">
        <v>7</v>
      </c>
      <c r="V29" s="21" t="s">
        <v>145</v>
      </c>
      <c r="X29" s="21"/>
      <c r="Z29" s="21" t="s">
        <v>93</v>
      </c>
      <c r="AB29" s="22"/>
      <c r="AC29" s="22">
        <f>+AD29+AE29+AF29</f>
        <v>4</v>
      </c>
      <c r="AD29" s="22">
        <v>0</v>
      </c>
      <c r="AE29" s="22">
        <v>4</v>
      </c>
      <c r="AF29" s="22">
        <v>0</v>
      </c>
      <c r="AG29" s="55">
        <f>+(AD29*2+AF29)/(2*AC29)</f>
        <v>0</v>
      </c>
      <c r="AH29" s="22">
        <v>21</v>
      </c>
      <c r="AI29" s="22">
        <v>0</v>
      </c>
      <c r="AJ29" s="22">
        <v>0</v>
      </c>
      <c r="AK29" s="24">
        <f>+AH29/AC29</f>
        <v>5.25</v>
      </c>
      <c r="AQ29" s="36"/>
      <c r="AR29" s="41"/>
      <c r="AS29" s="27">
        <v>6.5</v>
      </c>
      <c r="AT29" s="21" t="s">
        <v>121</v>
      </c>
      <c r="AX29" s="22">
        <v>30</v>
      </c>
      <c r="AY29" s="21" t="s">
        <v>108</v>
      </c>
      <c r="AZ29" s="72">
        <v>3</v>
      </c>
      <c r="BA29" s="22">
        <v>0</v>
      </c>
      <c r="BB29" s="22">
        <v>0</v>
      </c>
      <c r="BC29" s="22">
        <f t="shared" si="17"/>
        <v>0</v>
      </c>
      <c r="BD29" s="73">
        <v>0</v>
      </c>
      <c r="BE29" s="72">
        <f t="shared" si="21"/>
        <v>24</v>
      </c>
      <c r="BF29" s="22">
        <f t="shared" si="21"/>
        <v>2</v>
      </c>
      <c r="BG29" s="22">
        <f t="shared" si="18"/>
        <v>4</v>
      </c>
      <c r="BH29" s="22">
        <f t="shared" si="22"/>
        <v>6</v>
      </c>
      <c r="BI29" s="73">
        <f t="shared" si="19"/>
        <v>0</v>
      </c>
      <c r="BJ29" s="72">
        <v>21</v>
      </c>
      <c r="BK29" s="22">
        <v>2</v>
      </c>
      <c r="BL29" s="22">
        <v>4</v>
      </c>
      <c r="BM29" s="22">
        <f t="shared" si="20"/>
        <v>6</v>
      </c>
      <c r="BN29" s="73">
        <v>0</v>
      </c>
      <c r="BO29" s="41"/>
      <c r="BP29" s="41"/>
      <c r="BQ29" s="27">
        <v>8.5</v>
      </c>
      <c r="BR29" s="21" t="s">
        <v>254</v>
      </c>
      <c r="BX29" s="72">
        <v>0</v>
      </c>
      <c r="BY29" s="22">
        <v>0</v>
      </c>
      <c r="BZ29" s="22">
        <v>0</v>
      </c>
      <c r="CA29" s="22">
        <f t="shared" si="11"/>
        <v>0</v>
      </c>
      <c r="CB29" s="73">
        <v>0</v>
      </c>
      <c r="CC29" s="72">
        <f t="shared" si="12"/>
        <v>3</v>
      </c>
      <c r="CD29" s="22">
        <f t="shared" si="12"/>
        <v>0</v>
      </c>
      <c r="CE29" s="22">
        <f t="shared" si="12"/>
        <v>0</v>
      </c>
      <c r="CF29" s="22">
        <f t="shared" si="12"/>
        <v>0</v>
      </c>
      <c r="CG29" s="73">
        <f t="shared" si="12"/>
        <v>2</v>
      </c>
      <c r="CH29" s="72">
        <v>3</v>
      </c>
      <c r="CI29" s="22">
        <v>0</v>
      </c>
      <c r="CJ29" s="22">
        <v>0</v>
      </c>
      <c r="CK29" s="22">
        <f t="shared" si="1"/>
        <v>0</v>
      </c>
      <c r="CL29" s="73">
        <v>2</v>
      </c>
      <c r="CM29" s="36"/>
    </row>
    <row r="30" spans="1:91" ht="18.600000000000001" customHeight="1" thickBot="1" x14ac:dyDescent="0.3">
      <c r="A30" s="41"/>
      <c r="B30" s="42" t="s">
        <v>148</v>
      </c>
      <c r="C30" s="102" t="s">
        <v>666</v>
      </c>
      <c r="D30" s="103"/>
      <c r="E30" s="103"/>
      <c r="F30" s="109"/>
      <c r="G30" s="5">
        <v>5</v>
      </c>
      <c r="H30" s="22">
        <v>1</v>
      </c>
      <c r="I30" s="21" t="s">
        <v>669</v>
      </c>
      <c r="J30" s="21"/>
      <c r="K30" s="21"/>
      <c r="L30" s="21" t="s">
        <v>761</v>
      </c>
      <c r="M30" s="21"/>
      <c r="N30" s="21"/>
      <c r="O30" s="21"/>
      <c r="P30" s="21"/>
      <c r="Q30" s="41"/>
      <c r="R30" s="41"/>
      <c r="V30" s="21" t="s">
        <v>19</v>
      </c>
      <c r="X30" s="21"/>
      <c r="Y30" s="21"/>
      <c r="Z30" s="11"/>
      <c r="AA30" s="21"/>
      <c r="AB30" s="22"/>
      <c r="AC30" s="22">
        <f>+AC87</f>
        <v>3</v>
      </c>
      <c r="AD30" s="22">
        <f>+AD87</f>
        <v>2</v>
      </c>
      <c r="AE30" s="22">
        <f>+AE87</f>
        <v>1</v>
      </c>
      <c r="AF30" s="22">
        <f>+AF87</f>
        <v>0</v>
      </c>
      <c r="AG30" s="55">
        <f t="shared" ref="AG30" si="23">+(AD30*2+AF30)/(2*AC30)</f>
        <v>0.66666666666666663</v>
      </c>
      <c r="AH30" s="22">
        <f>+AH87</f>
        <v>9</v>
      </c>
      <c r="AI30" s="22">
        <f>+AI87</f>
        <v>0</v>
      </c>
      <c r="AJ30" s="22">
        <f>+AJ87</f>
        <v>0</v>
      </c>
      <c r="AK30" s="24">
        <f t="shared" ref="AK30:AK31" si="24">+AH30/AC30</f>
        <v>3</v>
      </c>
      <c r="AQ30" s="36"/>
      <c r="AR30" s="41"/>
      <c r="AS30" s="27">
        <v>6.5</v>
      </c>
      <c r="AT30" s="21" t="s">
        <v>165</v>
      </c>
      <c r="AU30" s="21"/>
      <c r="AV30" s="21"/>
      <c r="AW30" s="27"/>
      <c r="AX30" s="22">
        <v>10</v>
      </c>
      <c r="AY30" s="21" t="s">
        <v>108</v>
      </c>
      <c r="AZ30" s="72">
        <v>2</v>
      </c>
      <c r="BA30" s="22">
        <v>0</v>
      </c>
      <c r="BB30" s="22">
        <v>0</v>
      </c>
      <c r="BC30" s="22">
        <f t="shared" si="17"/>
        <v>0</v>
      </c>
      <c r="BD30" s="73">
        <v>0</v>
      </c>
      <c r="BE30" s="72">
        <f t="shared" si="21"/>
        <v>21</v>
      </c>
      <c r="BF30" s="22">
        <f t="shared" si="21"/>
        <v>3</v>
      </c>
      <c r="BG30" s="22">
        <f t="shared" si="18"/>
        <v>2</v>
      </c>
      <c r="BH30" s="22">
        <f t="shared" si="22"/>
        <v>5</v>
      </c>
      <c r="BI30" s="73">
        <f t="shared" si="19"/>
        <v>0</v>
      </c>
      <c r="BJ30" s="72">
        <v>19</v>
      </c>
      <c r="BK30" s="22">
        <v>3</v>
      </c>
      <c r="BL30" s="22">
        <v>2</v>
      </c>
      <c r="BM30" s="22">
        <f t="shared" si="20"/>
        <v>5</v>
      </c>
      <c r="BN30" s="73">
        <v>0</v>
      </c>
      <c r="BO30" s="41"/>
      <c r="BP30" s="41"/>
      <c r="BQ30" s="27">
        <v>6</v>
      </c>
      <c r="BR30" s="21" t="s">
        <v>156</v>
      </c>
      <c r="BX30" s="72">
        <v>0</v>
      </c>
      <c r="BY30" s="22">
        <v>0</v>
      </c>
      <c r="BZ30" s="22">
        <v>0</v>
      </c>
      <c r="CA30" s="22">
        <f t="shared" si="11"/>
        <v>0</v>
      </c>
      <c r="CB30" s="73">
        <v>0</v>
      </c>
      <c r="CC30" s="72">
        <f t="shared" si="12"/>
        <v>8</v>
      </c>
      <c r="CD30" s="22">
        <f t="shared" si="12"/>
        <v>0</v>
      </c>
      <c r="CE30" s="22">
        <f t="shared" si="12"/>
        <v>0</v>
      </c>
      <c r="CF30" s="22">
        <f t="shared" si="12"/>
        <v>0</v>
      </c>
      <c r="CG30" s="73">
        <f t="shared" si="12"/>
        <v>2</v>
      </c>
      <c r="CH30" s="72">
        <v>8</v>
      </c>
      <c r="CI30" s="22">
        <v>0</v>
      </c>
      <c r="CJ30" s="22">
        <v>0</v>
      </c>
      <c r="CK30" s="22">
        <f t="shared" si="1"/>
        <v>0</v>
      </c>
      <c r="CL30" s="73">
        <v>2</v>
      </c>
      <c r="CM30" s="36"/>
    </row>
    <row r="31" spans="1:91" ht="18.600000000000001" customHeight="1" thickBot="1" x14ac:dyDescent="0.3">
      <c r="A31" s="41"/>
      <c r="B31" s="22" t="s">
        <v>27</v>
      </c>
      <c r="C31" s="107"/>
      <c r="D31" s="104" t="s">
        <v>100</v>
      </c>
      <c r="E31" s="104"/>
      <c r="F31" s="103"/>
      <c r="H31" s="22">
        <v>1</v>
      </c>
      <c r="I31" s="21" t="s">
        <v>351</v>
      </c>
      <c r="J31" s="21"/>
      <c r="K31" s="21"/>
      <c r="L31" s="21" t="s">
        <v>762</v>
      </c>
      <c r="M31" s="21"/>
      <c r="N31" s="21"/>
      <c r="O31" s="21"/>
      <c r="P31" s="21"/>
      <c r="Q31" s="41"/>
      <c r="R31" s="41"/>
      <c r="U31" s="32"/>
      <c r="V31" s="32"/>
      <c r="W31" s="31" t="s">
        <v>20</v>
      </c>
      <c r="X31" s="32"/>
      <c r="Y31" s="32"/>
      <c r="Z31" s="32"/>
      <c r="AA31" s="31"/>
      <c r="AB31" s="15"/>
      <c r="AC31" s="15">
        <f>SUM(AC22:AC30)</f>
        <v>32</v>
      </c>
      <c r="AD31" s="15">
        <f>SUM(AD22:AD30)</f>
        <v>15</v>
      </c>
      <c r="AE31" s="15">
        <f>SUM(AE22:AE30)</f>
        <v>15</v>
      </c>
      <c r="AF31" s="15">
        <f>SUM(AF22:AF30)</f>
        <v>2</v>
      </c>
      <c r="AG31" s="15"/>
      <c r="AH31" s="15">
        <f>SUM(AH22:AH30)</f>
        <v>87</v>
      </c>
      <c r="AI31" s="15">
        <f>SUM(AI22:AI30)</f>
        <v>3</v>
      </c>
      <c r="AJ31" s="15">
        <f>SUM(AJ22:AJ30)</f>
        <v>6</v>
      </c>
      <c r="AK31" s="33">
        <f t="shared" si="24"/>
        <v>2.71875</v>
      </c>
      <c r="AQ31" s="36"/>
      <c r="AR31" s="41"/>
      <c r="AS31" s="17" t="s">
        <v>50</v>
      </c>
      <c r="AT31" s="17"/>
      <c r="AU31" s="17"/>
      <c r="AV31" s="17"/>
      <c r="AW31" s="17"/>
      <c r="AX31" s="17"/>
      <c r="AY31" s="17"/>
      <c r="AZ31" s="75">
        <f>SUM(AZ19:AZ30)</f>
        <v>44</v>
      </c>
      <c r="BA31" s="23">
        <f>SUM(BA19:BA30)</f>
        <v>9</v>
      </c>
      <c r="BB31" s="23">
        <f>SUM(BB19:BB30)</f>
        <v>9</v>
      </c>
      <c r="BC31" s="23">
        <f>+BB31+BA31</f>
        <v>18</v>
      </c>
      <c r="BD31" s="76">
        <f>SUM(BD19:BD30)</f>
        <v>12</v>
      </c>
      <c r="BE31" s="75">
        <f>SUM(BE19:BE30)</f>
        <v>286</v>
      </c>
      <c r="BF31" s="23">
        <f>SUM(BF19:BF30)</f>
        <v>71</v>
      </c>
      <c r="BG31" s="23">
        <f>SUM(BG19:BG30)</f>
        <v>98</v>
      </c>
      <c r="BH31" s="23">
        <f>+BG31+BF31</f>
        <v>169</v>
      </c>
      <c r="BI31" s="76">
        <f>SUM(BI19:BI30)</f>
        <v>34</v>
      </c>
      <c r="BJ31" s="75">
        <f>SUM(BJ19:BJ30)</f>
        <v>242</v>
      </c>
      <c r="BK31" s="23">
        <f>SUM(BK19:BK30)</f>
        <v>62</v>
      </c>
      <c r="BL31" s="23">
        <f>SUM(BL19:BL30)</f>
        <v>89</v>
      </c>
      <c r="BM31" s="23">
        <f>+BL31+BK31</f>
        <v>151</v>
      </c>
      <c r="BN31" s="76">
        <f>SUM(BN19:BN30)</f>
        <v>22</v>
      </c>
      <c r="BO31" s="41"/>
      <c r="BP31" s="41"/>
      <c r="BQ31" s="27">
        <v>9.5</v>
      </c>
      <c r="BR31" s="21" t="s">
        <v>419</v>
      </c>
      <c r="BX31" s="72">
        <v>0</v>
      </c>
      <c r="BY31" s="22">
        <v>0</v>
      </c>
      <c r="BZ31" s="22">
        <v>0</v>
      </c>
      <c r="CA31" s="22">
        <f t="shared" si="11"/>
        <v>0</v>
      </c>
      <c r="CB31" s="73">
        <v>0</v>
      </c>
      <c r="CC31" s="72">
        <f t="shared" si="12"/>
        <v>3</v>
      </c>
      <c r="CD31" s="22">
        <f t="shared" si="12"/>
        <v>7</v>
      </c>
      <c r="CE31" s="22">
        <f t="shared" si="12"/>
        <v>1</v>
      </c>
      <c r="CF31" s="22">
        <f t="shared" si="12"/>
        <v>8</v>
      </c>
      <c r="CG31" s="73">
        <f t="shared" si="12"/>
        <v>0</v>
      </c>
      <c r="CH31" s="72">
        <v>3</v>
      </c>
      <c r="CI31" s="22">
        <v>7</v>
      </c>
      <c r="CJ31" s="22">
        <v>1</v>
      </c>
      <c r="CK31" s="22">
        <f t="shared" si="1"/>
        <v>8</v>
      </c>
      <c r="CL31" s="73">
        <v>0</v>
      </c>
      <c r="CM31" s="36"/>
    </row>
    <row r="32" spans="1:91" ht="18.600000000000001" customHeight="1" x14ac:dyDescent="0.25">
      <c r="A32" s="41"/>
      <c r="C32" s="107"/>
      <c r="D32" s="103"/>
      <c r="E32" s="103"/>
      <c r="F32" s="103"/>
      <c r="H32" s="22">
        <v>1</v>
      </c>
      <c r="I32" s="21" t="s">
        <v>351</v>
      </c>
      <c r="J32" s="21"/>
      <c r="K32" s="21"/>
      <c r="L32" s="21" t="s">
        <v>772</v>
      </c>
      <c r="M32" s="21"/>
      <c r="N32" s="21"/>
      <c r="O32" s="21"/>
      <c r="P32" s="21"/>
      <c r="Q32" s="41"/>
      <c r="R32" s="41"/>
      <c r="AQ32" s="36"/>
      <c r="AR32" s="41"/>
      <c r="AS32" s="12" t="s">
        <v>93</v>
      </c>
      <c r="AT32" s="12"/>
      <c r="AU32" s="12"/>
      <c r="AV32" s="12"/>
      <c r="AW32" s="13"/>
      <c r="AX32" s="14" t="s">
        <v>152</v>
      </c>
      <c r="AZ32" s="72">
        <v>4</v>
      </c>
      <c r="BA32" s="22">
        <v>0</v>
      </c>
      <c r="BB32" s="22">
        <v>1</v>
      </c>
      <c r="BC32" s="22">
        <f t="shared" ref="BC32:BC43" si="25">+BA32+BB32</f>
        <v>1</v>
      </c>
      <c r="BD32" s="73">
        <v>0</v>
      </c>
      <c r="BE32" s="72">
        <f>+AZ32+BJ32</f>
        <v>53.7</v>
      </c>
      <c r="BF32" s="22">
        <f>+BA32+BK32</f>
        <v>12</v>
      </c>
      <c r="BG32" s="22">
        <f t="shared" ref="BG32:BG43" si="26">+BB32+BL32</f>
        <v>16</v>
      </c>
      <c r="BH32" s="22">
        <f>+BF32+BG32</f>
        <v>28</v>
      </c>
      <c r="BI32" s="73">
        <f t="shared" ref="BI32:BI43" si="27">+BD32+BN32</f>
        <v>2</v>
      </c>
      <c r="BJ32" s="72">
        <v>49.7</v>
      </c>
      <c r="BK32" s="15">
        <v>12</v>
      </c>
      <c r="BL32" s="15">
        <v>15</v>
      </c>
      <c r="BM32" s="15">
        <f t="shared" ref="BM32:BM43" si="28">+BK32+BL32</f>
        <v>27</v>
      </c>
      <c r="BN32" s="74">
        <v>2</v>
      </c>
      <c r="BO32" s="41"/>
      <c r="BP32" s="41"/>
      <c r="BQ32" s="27">
        <v>8.5</v>
      </c>
      <c r="BR32" s="21" t="s">
        <v>348</v>
      </c>
      <c r="BX32" s="72">
        <v>1</v>
      </c>
      <c r="BY32" s="22">
        <v>2</v>
      </c>
      <c r="BZ32" s="22">
        <v>0</v>
      </c>
      <c r="CA32" s="22">
        <f t="shared" si="11"/>
        <v>2</v>
      </c>
      <c r="CB32" s="73">
        <v>0</v>
      </c>
      <c r="CC32" s="72">
        <f t="shared" si="12"/>
        <v>4</v>
      </c>
      <c r="CD32" s="22">
        <f t="shared" si="12"/>
        <v>2</v>
      </c>
      <c r="CE32" s="22">
        <f t="shared" si="12"/>
        <v>1</v>
      </c>
      <c r="CF32" s="22">
        <f t="shared" si="12"/>
        <v>3</v>
      </c>
      <c r="CG32" s="73">
        <f t="shared" si="12"/>
        <v>0</v>
      </c>
      <c r="CH32" s="72">
        <v>3</v>
      </c>
      <c r="CI32" s="22">
        <v>0</v>
      </c>
      <c r="CJ32" s="22">
        <v>1</v>
      </c>
      <c r="CK32" s="22">
        <f t="shared" si="1"/>
        <v>1</v>
      </c>
      <c r="CL32" s="73">
        <v>0</v>
      </c>
      <c r="CM32" s="36"/>
    </row>
    <row r="33" spans="1:91" ht="18.600000000000001" customHeight="1" x14ac:dyDescent="0.25">
      <c r="A33" s="41"/>
      <c r="C33" s="107"/>
      <c r="D33" s="103"/>
      <c r="E33" s="103"/>
      <c r="F33" s="103"/>
      <c r="H33" s="22">
        <v>2</v>
      </c>
      <c r="I33" s="21" t="s">
        <v>351</v>
      </c>
      <c r="J33" s="21"/>
      <c r="K33" s="21"/>
      <c r="L33" s="21" t="s">
        <v>763</v>
      </c>
      <c r="M33" s="21"/>
      <c r="N33" s="21"/>
      <c r="O33" s="21"/>
      <c r="P33" s="21"/>
      <c r="Q33" s="41"/>
      <c r="R33" s="41"/>
      <c r="AQ33" s="36"/>
      <c r="AR33" s="41"/>
      <c r="AS33" s="27">
        <v>7</v>
      </c>
      <c r="AT33" s="21" t="s">
        <v>145</v>
      </c>
      <c r="AU33" s="21"/>
      <c r="AV33" s="21"/>
      <c r="AW33" s="27"/>
      <c r="AX33" s="22">
        <v>1</v>
      </c>
      <c r="AY33" s="16" t="s">
        <v>98</v>
      </c>
      <c r="AZ33" s="72">
        <v>4</v>
      </c>
      <c r="BA33" s="22">
        <v>0</v>
      </c>
      <c r="BB33" s="22">
        <v>0</v>
      </c>
      <c r="BC33" s="22">
        <f t="shared" si="25"/>
        <v>0</v>
      </c>
      <c r="BD33" s="73">
        <v>0</v>
      </c>
      <c r="BE33" s="72">
        <f t="shared" ref="BE33:BF43" si="29">+AZ33+BJ33</f>
        <v>12</v>
      </c>
      <c r="BF33" s="22">
        <f t="shared" si="29"/>
        <v>0</v>
      </c>
      <c r="BG33" s="22">
        <f t="shared" si="26"/>
        <v>0</v>
      </c>
      <c r="BH33" s="22">
        <f t="shared" ref="BH33:BH43" si="30">+BF33+BG33</f>
        <v>0</v>
      </c>
      <c r="BI33" s="73">
        <f t="shared" si="27"/>
        <v>0</v>
      </c>
      <c r="BJ33" s="72">
        <v>8</v>
      </c>
      <c r="BK33" s="22">
        <v>0</v>
      </c>
      <c r="BL33" s="22">
        <v>0</v>
      </c>
      <c r="BM33" s="22">
        <f t="shared" si="28"/>
        <v>0</v>
      </c>
      <c r="BN33" s="73">
        <v>0</v>
      </c>
      <c r="BO33" s="41"/>
      <c r="BP33" s="41"/>
      <c r="BQ33" s="27">
        <v>8</v>
      </c>
      <c r="BR33" s="21" t="s">
        <v>279</v>
      </c>
      <c r="BX33" s="72">
        <v>2</v>
      </c>
      <c r="BY33" s="22">
        <v>1</v>
      </c>
      <c r="BZ33" s="22">
        <v>1</v>
      </c>
      <c r="CA33" s="22">
        <f t="shared" si="11"/>
        <v>2</v>
      </c>
      <c r="CB33" s="73">
        <v>0</v>
      </c>
      <c r="CC33" s="72">
        <f t="shared" si="12"/>
        <v>18</v>
      </c>
      <c r="CD33" s="22">
        <f t="shared" si="12"/>
        <v>9</v>
      </c>
      <c r="CE33" s="22">
        <f t="shared" si="12"/>
        <v>20</v>
      </c>
      <c r="CF33" s="22">
        <f t="shared" si="12"/>
        <v>29</v>
      </c>
      <c r="CG33" s="73">
        <f t="shared" si="12"/>
        <v>0</v>
      </c>
      <c r="CH33" s="72">
        <v>16</v>
      </c>
      <c r="CI33" s="22">
        <v>8</v>
      </c>
      <c r="CJ33" s="22">
        <v>19</v>
      </c>
      <c r="CK33" s="22">
        <f t="shared" si="1"/>
        <v>27</v>
      </c>
      <c r="CL33" s="73">
        <v>0</v>
      </c>
      <c r="CM33" s="36"/>
    </row>
    <row r="34" spans="1:91" ht="18.600000000000001" customHeight="1" x14ac:dyDescent="0.25">
      <c r="A34" s="41"/>
      <c r="C34" s="103"/>
      <c r="D34" s="103"/>
      <c r="E34" s="103"/>
      <c r="F34" s="103"/>
      <c r="H34" s="22">
        <v>2</v>
      </c>
      <c r="I34" s="21" t="s">
        <v>532</v>
      </c>
      <c r="J34" s="21"/>
      <c r="K34" s="21"/>
      <c r="L34" s="21" t="s">
        <v>764</v>
      </c>
      <c r="M34" s="21"/>
      <c r="N34" s="21"/>
      <c r="O34" s="21"/>
      <c r="P34" s="21"/>
      <c r="Q34" s="41"/>
      <c r="R34" s="41"/>
      <c r="U34" s="88" t="s">
        <v>668</v>
      </c>
      <c r="V34" s="88"/>
      <c r="W34" s="88"/>
      <c r="X34" s="88"/>
      <c r="Y34" s="88"/>
      <c r="Z34" s="88"/>
      <c r="AA34" s="88"/>
      <c r="AB34" s="88"/>
      <c r="AC34" s="88"/>
      <c r="AD34" s="88"/>
      <c r="AE34" s="88"/>
      <c r="AF34" s="88"/>
      <c r="AG34" s="88"/>
      <c r="AH34" s="88"/>
      <c r="AI34" s="88"/>
      <c r="AJ34" s="88"/>
      <c r="AK34" s="88"/>
      <c r="AQ34" s="36"/>
      <c r="AR34" s="41"/>
      <c r="AS34" s="27">
        <v>9.5</v>
      </c>
      <c r="AT34" s="21" t="s">
        <v>126</v>
      </c>
      <c r="AU34" s="21"/>
      <c r="AV34" s="21"/>
      <c r="AW34" s="27"/>
      <c r="AX34" s="22">
        <v>6</v>
      </c>
      <c r="AY34" s="16" t="s">
        <v>98</v>
      </c>
      <c r="AZ34" s="72">
        <v>4</v>
      </c>
      <c r="BA34" s="22">
        <v>1</v>
      </c>
      <c r="BB34" s="22">
        <v>0</v>
      </c>
      <c r="BC34" s="22">
        <f t="shared" si="25"/>
        <v>1</v>
      </c>
      <c r="BD34" s="73">
        <v>2</v>
      </c>
      <c r="BE34" s="72">
        <f t="shared" si="29"/>
        <v>24.3</v>
      </c>
      <c r="BF34" s="22">
        <f t="shared" si="29"/>
        <v>8</v>
      </c>
      <c r="BG34" s="22">
        <f t="shared" si="26"/>
        <v>8</v>
      </c>
      <c r="BH34" s="22">
        <f t="shared" si="30"/>
        <v>16</v>
      </c>
      <c r="BI34" s="73">
        <f t="shared" si="27"/>
        <v>12</v>
      </c>
      <c r="BJ34" s="72">
        <v>20.3</v>
      </c>
      <c r="BK34" s="22">
        <v>7</v>
      </c>
      <c r="BL34" s="22">
        <v>8</v>
      </c>
      <c r="BM34" s="22">
        <f t="shared" si="28"/>
        <v>15</v>
      </c>
      <c r="BN34" s="73">
        <v>10</v>
      </c>
      <c r="BO34" s="41"/>
      <c r="BP34" s="41"/>
      <c r="BQ34" s="27">
        <v>8.5</v>
      </c>
      <c r="BR34" s="21" t="s">
        <v>616</v>
      </c>
      <c r="BX34" s="72">
        <v>0</v>
      </c>
      <c r="BY34" s="22">
        <v>0</v>
      </c>
      <c r="BZ34" s="22">
        <v>0</v>
      </c>
      <c r="CA34" s="22">
        <f t="shared" si="11"/>
        <v>0</v>
      </c>
      <c r="CB34" s="73">
        <v>0</v>
      </c>
      <c r="CC34" s="72">
        <f t="shared" si="12"/>
        <v>1</v>
      </c>
      <c r="CD34" s="22">
        <f t="shared" si="12"/>
        <v>1</v>
      </c>
      <c r="CE34" s="22">
        <f t="shared" si="12"/>
        <v>0</v>
      </c>
      <c r="CF34" s="22">
        <f t="shared" si="12"/>
        <v>1</v>
      </c>
      <c r="CG34" s="73">
        <f t="shared" si="12"/>
        <v>0</v>
      </c>
      <c r="CH34" s="72">
        <v>1</v>
      </c>
      <c r="CI34" s="22">
        <v>1</v>
      </c>
      <c r="CJ34" s="22">
        <v>0</v>
      </c>
      <c r="CK34" s="22">
        <f t="shared" si="1"/>
        <v>1</v>
      </c>
      <c r="CL34" s="73">
        <v>0</v>
      </c>
      <c r="CM34" s="36"/>
    </row>
    <row r="35" spans="1:91" ht="18.600000000000001" customHeight="1" x14ac:dyDescent="0.25">
      <c r="A35" s="41" t="s">
        <v>43</v>
      </c>
      <c r="C35" s="103"/>
      <c r="D35" s="103"/>
      <c r="E35" s="103"/>
      <c r="F35" s="103"/>
      <c r="Q35" s="41"/>
      <c r="R35" s="41"/>
      <c r="AQ35" s="36"/>
      <c r="AR35" s="41"/>
      <c r="AS35" s="27">
        <v>8.5</v>
      </c>
      <c r="AT35" s="21" t="s">
        <v>82</v>
      </c>
      <c r="AU35" s="21"/>
      <c r="AV35" s="21"/>
      <c r="AW35" s="27"/>
      <c r="AX35" s="22">
        <v>9</v>
      </c>
      <c r="AY35" s="16" t="s">
        <v>98</v>
      </c>
      <c r="AZ35" s="72">
        <v>4</v>
      </c>
      <c r="BA35" s="22">
        <v>0</v>
      </c>
      <c r="BB35" s="22">
        <v>0</v>
      </c>
      <c r="BC35" s="22">
        <f t="shared" si="25"/>
        <v>0</v>
      </c>
      <c r="BD35" s="73">
        <v>0</v>
      </c>
      <c r="BE35" s="72">
        <f t="shared" si="29"/>
        <v>25</v>
      </c>
      <c r="BF35" s="22">
        <f t="shared" si="29"/>
        <v>1</v>
      </c>
      <c r="BG35" s="22">
        <f t="shared" si="26"/>
        <v>8</v>
      </c>
      <c r="BH35" s="22">
        <f t="shared" si="30"/>
        <v>9</v>
      </c>
      <c r="BI35" s="73">
        <f t="shared" si="27"/>
        <v>2</v>
      </c>
      <c r="BJ35" s="72">
        <v>21</v>
      </c>
      <c r="BK35" s="22">
        <v>1</v>
      </c>
      <c r="BL35" s="22">
        <v>8</v>
      </c>
      <c r="BM35" s="22">
        <f t="shared" si="28"/>
        <v>9</v>
      </c>
      <c r="BN35" s="73">
        <v>2</v>
      </c>
      <c r="BO35" s="41"/>
      <c r="BP35" s="41"/>
      <c r="BQ35" s="27">
        <v>8.5</v>
      </c>
      <c r="BR35" s="21" t="s">
        <v>418</v>
      </c>
      <c r="BX35" s="72">
        <v>4</v>
      </c>
      <c r="BY35" s="22">
        <v>2</v>
      </c>
      <c r="BZ35" s="22">
        <v>2</v>
      </c>
      <c r="CA35" s="22">
        <f t="shared" si="11"/>
        <v>4</v>
      </c>
      <c r="CB35" s="73">
        <v>0</v>
      </c>
      <c r="CC35" s="72">
        <f t="shared" si="12"/>
        <v>11</v>
      </c>
      <c r="CD35" s="22">
        <f t="shared" si="12"/>
        <v>2</v>
      </c>
      <c r="CE35" s="22">
        <f t="shared" si="12"/>
        <v>14</v>
      </c>
      <c r="CF35" s="22">
        <f t="shared" si="12"/>
        <v>16</v>
      </c>
      <c r="CG35" s="73">
        <f t="shared" si="12"/>
        <v>2</v>
      </c>
      <c r="CH35" s="72">
        <v>7</v>
      </c>
      <c r="CI35" s="22">
        <v>0</v>
      </c>
      <c r="CJ35" s="22">
        <v>12</v>
      </c>
      <c r="CK35" s="22">
        <f t="shared" si="1"/>
        <v>12</v>
      </c>
      <c r="CL35" s="73">
        <v>2</v>
      </c>
      <c r="CM35" s="36"/>
    </row>
    <row r="36" spans="1:91" ht="18.600000000000001" customHeight="1" thickBot="1" x14ac:dyDescent="0.3">
      <c r="A36" s="41"/>
      <c r="C36" s="102" t="s">
        <v>672</v>
      </c>
      <c r="D36" s="110"/>
      <c r="E36" s="104"/>
      <c r="F36" s="104"/>
      <c r="G36" s="5">
        <v>4</v>
      </c>
      <c r="H36" s="22">
        <v>1</v>
      </c>
      <c r="I36" s="21" t="s">
        <v>114</v>
      </c>
      <c r="J36" s="21"/>
      <c r="K36" s="21"/>
      <c r="L36" s="21"/>
      <c r="M36" s="21" t="s">
        <v>122</v>
      </c>
      <c r="N36" s="21"/>
      <c r="O36" s="21"/>
      <c r="P36" s="21"/>
      <c r="Q36" s="41"/>
      <c r="R36" s="41"/>
      <c r="U36" s="37" t="s">
        <v>109</v>
      </c>
      <c r="V36" s="10" t="s">
        <v>0</v>
      </c>
      <c r="W36" s="10"/>
      <c r="X36" s="10"/>
      <c r="Y36" s="10"/>
      <c r="Z36" s="10" t="s">
        <v>1</v>
      </c>
      <c r="AA36" s="10"/>
      <c r="AB36" s="10"/>
      <c r="AC36" s="37" t="s">
        <v>3</v>
      </c>
      <c r="AD36" s="37" t="s">
        <v>7</v>
      </c>
      <c r="AE36" s="37" t="s">
        <v>8</v>
      </c>
      <c r="AF36" s="37" t="s">
        <v>9</v>
      </c>
      <c r="AG36" s="37" t="s">
        <v>71</v>
      </c>
      <c r="AH36" s="37" t="s">
        <v>4</v>
      </c>
      <c r="AI36" s="37" t="s">
        <v>6</v>
      </c>
      <c r="AJ36" s="37" t="s">
        <v>5</v>
      </c>
      <c r="AK36" s="37" t="s">
        <v>72</v>
      </c>
      <c r="AQ36" s="36"/>
      <c r="AR36" s="41"/>
      <c r="AS36" s="27">
        <v>8</v>
      </c>
      <c r="AT36" s="21" t="s">
        <v>187</v>
      </c>
      <c r="AU36" s="21"/>
      <c r="AV36" s="21"/>
      <c r="AW36" s="27"/>
      <c r="AX36" s="22">
        <v>10</v>
      </c>
      <c r="AY36" s="16" t="s">
        <v>98</v>
      </c>
      <c r="AZ36" s="72">
        <v>1</v>
      </c>
      <c r="BA36" s="22">
        <v>0</v>
      </c>
      <c r="BB36" s="22">
        <v>0</v>
      </c>
      <c r="BC36" s="22">
        <f t="shared" si="25"/>
        <v>0</v>
      </c>
      <c r="BD36" s="73">
        <v>0</v>
      </c>
      <c r="BE36" s="72">
        <f t="shared" si="29"/>
        <v>18</v>
      </c>
      <c r="BF36" s="22">
        <f t="shared" si="29"/>
        <v>4</v>
      </c>
      <c r="BG36" s="22">
        <f t="shared" si="26"/>
        <v>7</v>
      </c>
      <c r="BH36" s="22">
        <f t="shared" si="30"/>
        <v>11</v>
      </c>
      <c r="BI36" s="73">
        <f t="shared" si="27"/>
        <v>2</v>
      </c>
      <c r="BJ36" s="72">
        <v>17</v>
      </c>
      <c r="BK36" s="22">
        <v>4</v>
      </c>
      <c r="BL36" s="22">
        <v>7</v>
      </c>
      <c r="BM36" s="22">
        <f t="shared" si="28"/>
        <v>11</v>
      </c>
      <c r="BN36" s="73">
        <v>2</v>
      </c>
      <c r="BO36" s="41"/>
      <c r="BP36" s="41"/>
      <c r="BQ36" s="27">
        <v>7.5</v>
      </c>
      <c r="BR36" s="21" t="s">
        <v>345</v>
      </c>
      <c r="BX36" s="72">
        <v>4</v>
      </c>
      <c r="BY36" s="22">
        <v>1</v>
      </c>
      <c r="BZ36" s="22">
        <v>0</v>
      </c>
      <c r="CA36" s="22">
        <f t="shared" si="11"/>
        <v>1</v>
      </c>
      <c r="CB36" s="73">
        <v>2</v>
      </c>
      <c r="CC36" s="72">
        <f t="shared" si="12"/>
        <v>10</v>
      </c>
      <c r="CD36" s="22">
        <f t="shared" si="12"/>
        <v>3</v>
      </c>
      <c r="CE36" s="22">
        <f t="shared" si="12"/>
        <v>3</v>
      </c>
      <c r="CF36" s="22">
        <f t="shared" si="12"/>
        <v>6</v>
      </c>
      <c r="CG36" s="73">
        <f t="shared" si="12"/>
        <v>2</v>
      </c>
      <c r="CH36" s="72">
        <v>6</v>
      </c>
      <c r="CI36" s="22">
        <v>2</v>
      </c>
      <c r="CJ36" s="22">
        <v>3</v>
      </c>
      <c r="CK36" s="22">
        <f t="shared" si="1"/>
        <v>5</v>
      </c>
      <c r="CL36" s="73">
        <v>0</v>
      </c>
      <c r="CM36" s="36"/>
    </row>
    <row r="37" spans="1:91" ht="18.600000000000001" customHeight="1" x14ac:dyDescent="0.25">
      <c r="A37" s="41"/>
      <c r="B37" s="22" t="s">
        <v>27</v>
      </c>
      <c r="C37" s="104" t="s">
        <v>748</v>
      </c>
      <c r="D37" s="107"/>
      <c r="E37" s="103"/>
      <c r="F37" s="103"/>
      <c r="H37" s="22">
        <v>1</v>
      </c>
      <c r="I37" s="21" t="s">
        <v>114</v>
      </c>
      <c r="J37" s="21"/>
      <c r="K37" s="21"/>
      <c r="L37" s="21" t="s">
        <v>760</v>
      </c>
      <c r="M37" s="21"/>
      <c r="N37" s="21"/>
      <c r="O37" s="21"/>
      <c r="P37" s="21"/>
      <c r="Q37" s="41"/>
      <c r="R37" s="41"/>
      <c r="U37" s="27">
        <v>8</v>
      </c>
      <c r="V37" s="21" t="s">
        <v>15</v>
      </c>
      <c r="X37" s="21"/>
      <c r="Y37" s="21"/>
      <c r="Z37" s="21" t="s">
        <v>184</v>
      </c>
      <c r="AB37" s="22"/>
      <c r="AC37" s="22">
        <v>22</v>
      </c>
      <c r="AD37" s="22">
        <v>17</v>
      </c>
      <c r="AE37" s="22">
        <v>3</v>
      </c>
      <c r="AF37" s="22">
        <v>2</v>
      </c>
      <c r="AG37" s="55">
        <v>0.81818181818181823</v>
      </c>
      <c r="AH37" s="22">
        <v>37</v>
      </c>
      <c r="AI37" s="22">
        <v>0</v>
      </c>
      <c r="AJ37" s="22">
        <v>5</v>
      </c>
      <c r="AK37" s="24">
        <v>1.6818181818181819</v>
      </c>
      <c r="AQ37" s="36"/>
      <c r="AR37" s="41"/>
      <c r="AS37" s="27">
        <v>7.5</v>
      </c>
      <c r="AT37" s="21" t="s">
        <v>62</v>
      </c>
      <c r="AU37" s="21"/>
      <c r="AV37" s="21"/>
      <c r="AW37" s="27"/>
      <c r="AX37" s="22">
        <v>4</v>
      </c>
      <c r="AY37" s="16" t="s">
        <v>98</v>
      </c>
      <c r="AZ37" s="72">
        <v>4</v>
      </c>
      <c r="BA37" s="22">
        <v>0</v>
      </c>
      <c r="BB37" s="22">
        <v>1</v>
      </c>
      <c r="BC37" s="22">
        <f t="shared" si="25"/>
        <v>1</v>
      </c>
      <c r="BD37" s="73">
        <v>0</v>
      </c>
      <c r="BE37" s="72">
        <f t="shared" si="29"/>
        <v>13</v>
      </c>
      <c r="BF37" s="22">
        <f t="shared" si="29"/>
        <v>3</v>
      </c>
      <c r="BG37" s="22">
        <f t="shared" si="26"/>
        <v>5</v>
      </c>
      <c r="BH37" s="22">
        <f t="shared" si="30"/>
        <v>8</v>
      </c>
      <c r="BI37" s="73">
        <f t="shared" si="27"/>
        <v>0</v>
      </c>
      <c r="BJ37" s="72">
        <v>9</v>
      </c>
      <c r="BK37" s="22">
        <v>3</v>
      </c>
      <c r="BL37" s="22">
        <v>4</v>
      </c>
      <c r="BM37" s="22">
        <f t="shared" si="28"/>
        <v>7</v>
      </c>
      <c r="BN37" s="73">
        <v>0</v>
      </c>
      <c r="BO37" s="41"/>
      <c r="BP37" s="41"/>
      <c r="BQ37" s="27">
        <v>7</v>
      </c>
      <c r="BR37" s="21" t="s">
        <v>346</v>
      </c>
      <c r="BX37" s="72">
        <v>2</v>
      </c>
      <c r="BY37" s="22">
        <v>0</v>
      </c>
      <c r="BZ37" s="22">
        <v>3</v>
      </c>
      <c r="CA37" s="22">
        <f t="shared" si="11"/>
        <v>3</v>
      </c>
      <c r="CB37" s="73">
        <v>0</v>
      </c>
      <c r="CC37" s="72">
        <f t="shared" si="12"/>
        <v>12</v>
      </c>
      <c r="CD37" s="22">
        <f t="shared" si="12"/>
        <v>2</v>
      </c>
      <c r="CE37" s="22">
        <f t="shared" si="12"/>
        <v>5</v>
      </c>
      <c r="CF37" s="22">
        <f t="shared" si="12"/>
        <v>7</v>
      </c>
      <c r="CG37" s="73">
        <f t="shared" si="12"/>
        <v>0</v>
      </c>
      <c r="CH37" s="72">
        <v>10</v>
      </c>
      <c r="CI37" s="22">
        <v>2</v>
      </c>
      <c r="CJ37" s="22">
        <v>2</v>
      </c>
      <c r="CK37" s="22">
        <f t="shared" si="1"/>
        <v>4</v>
      </c>
      <c r="CL37" s="73">
        <v>0</v>
      </c>
      <c r="CM37" s="36"/>
    </row>
    <row r="38" spans="1:91" ht="18.600000000000001" customHeight="1" x14ac:dyDescent="0.25">
      <c r="A38" s="41"/>
      <c r="C38" s="104"/>
      <c r="D38" s="103"/>
      <c r="E38" s="103"/>
      <c r="F38" s="103"/>
      <c r="H38" s="22">
        <v>2</v>
      </c>
      <c r="I38" s="21" t="s">
        <v>114</v>
      </c>
      <c r="J38" s="21"/>
      <c r="K38" s="21"/>
      <c r="L38" s="21" t="s">
        <v>44</v>
      </c>
      <c r="M38" s="21"/>
      <c r="N38" s="21"/>
      <c r="O38" s="21"/>
      <c r="P38" s="21"/>
      <c r="Q38" s="41"/>
      <c r="R38" s="41"/>
      <c r="U38" s="27">
        <v>7.5</v>
      </c>
      <c r="V38" s="21" t="s">
        <v>253</v>
      </c>
      <c r="X38" s="21"/>
      <c r="Y38" s="21"/>
      <c r="Z38" s="16" t="s">
        <v>136</v>
      </c>
      <c r="AC38" s="22">
        <v>19</v>
      </c>
      <c r="AD38" s="22">
        <v>12</v>
      </c>
      <c r="AE38" s="22">
        <v>4</v>
      </c>
      <c r="AF38" s="22">
        <v>3</v>
      </c>
      <c r="AG38" s="55">
        <v>0.71052631578947367</v>
      </c>
      <c r="AH38" s="22">
        <v>39</v>
      </c>
      <c r="AI38" s="22">
        <v>0</v>
      </c>
      <c r="AJ38" s="22">
        <v>1</v>
      </c>
      <c r="AK38" s="24">
        <v>2.0526315789473686</v>
      </c>
      <c r="AQ38" s="36"/>
      <c r="AR38" s="41"/>
      <c r="AS38" s="27">
        <v>7.5</v>
      </c>
      <c r="AT38" s="21" t="s">
        <v>158</v>
      </c>
      <c r="AU38" s="21"/>
      <c r="AV38" s="21"/>
      <c r="AW38" s="27"/>
      <c r="AX38" s="22">
        <v>11</v>
      </c>
      <c r="AY38" s="16" t="s">
        <v>98</v>
      </c>
      <c r="AZ38" s="72">
        <v>4</v>
      </c>
      <c r="BA38" s="22">
        <v>0</v>
      </c>
      <c r="BB38" s="22">
        <v>0</v>
      </c>
      <c r="BC38" s="22">
        <f t="shared" si="25"/>
        <v>0</v>
      </c>
      <c r="BD38" s="73">
        <v>0</v>
      </c>
      <c r="BE38" s="72">
        <f t="shared" si="29"/>
        <v>25</v>
      </c>
      <c r="BF38" s="22">
        <f t="shared" si="29"/>
        <v>5</v>
      </c>
      <c r="BG38" s="22">
        <f t="shared" si="26"/>
        <v>11</v>
      </c>
      <c r="BH38" s="22">
        <f t="shared" si="30"/>
        <v>16</v>
      </c>
      <c r="BI38" s="73">
        <f t="shared" si="27"/>
        <v>2</v>
      </c>
      <c r="BJ38" s="72">
        <v>21</v>
      </c>
      <c r="BK38" s="22">
        <v>5</v>
      </c>
      <c r="BL38" s="22">
        <v>11</v>
      </c>
      <c r="BM38" s="22">
        <f t="shared" si="28"/>
        <v>16</v>
      </c>
      <c r="BN38" s="73">
        <v>2</v>
      </c>
      <c r="BO38" s="41"/>
      <c r="BP38" s="41"/>
      <c r="BQ38" s="27">
        <v>8</v>
      </c>
      <c r="BR38" s="21" t="s">
        <v>570</v>
      </c>
      <c r="BX38" s="72">
        <v>0</v>
      </c>
      <c r="BY38" s="22">
        <v>0</v>
      </c>
      <c r="BZ38" s="22">
        <v>0</v>
      </c>
      <c r="CA38" s="22">
        <f t="shared" si="11"/>
        <v>0</v>
      </c>
      <c r="CB38" s="73">
        <v>0</v>
      </c>
      <c r="CC38" s="72">
        <f t="shared" si="12"/>
        <v>1</v>
      </c>
      <c r="CD38" s="22">
        <f t="shared" si="12"/>
        <v>1</v>
      </c>
      <c r="CE38" s="22">
        <f t="shared" si="12"/>
        <v>1</v>
      </c>
      <c r="CF38" s="22">
        <f t="shared" si="12"/>
        <v>2</v>
      </c>
      <c r="CG38" s="73">
        <f t="shared" si="12"/>
        <v>0</v>
      </c>
      <c r="CH38" s="72">
        <v>1</v>
      </c>
      <c r="CI38" s="22">
        <v>1</v>
      </c>
      <c r="CJ38" s="22">
        <v>1</v>
      </c>
      <c r="CK38" s="22">
        <f t="shared" si="1"/>
        <v>2</v>
      </c>
      <c r="CL38" s="73">
        <v>0</v>
      </c>
      <c r="CM38" s="36"/>
    </row>
    <row r="39" spans="1:91" ht="18.600000000000001" customHeight="1" x14ac:dyDescent="0.25">
      <c r="A39" s="41"/>
      <c r="C39" s="103"/>
      <c r="D39" s="103"/>
      <c r="E39" s="103"/>
      <c r="F39" s="103"/>
      <c r="H39" s="22">
        <v>2</v>
      </c>
      <c r="I39" s="21" t="s">
        <v>114</v>
      </c>
      <c r="J39" s="21"/>
      <c r="K39" s="21"/>
      <c r="L39" s="21" t="s">
        <v>557</v>
      </c>
      <c r="M39" s="21"/>
      <c r="N39" s="21"/>
      <c r="O39" s="21"/>
      <c r="Q39" s="41"/>
      <c r="R39" s="41"/>
      <c r="U39" s="27">
        <v>7.5</v>
      </c>
      <c r="V39" s="21" t="s">
        <v>69</v>
      </c>
      <c r="X39" s="21"/>
      <c r="Z39" s="21" t="s">
        <v>16</v>
      </c>
      <c r="AB39" s="22"/>
      <c r="AC39" s="22">
        <v>22</v>
      </c>
      <c r="AD39" s="22">
        <v>14</v>
      </c>
      <c r="AE39" s="22">
        <v>7</v>
      </c>
      <c r="AF39" s="22">
        <v>1</v>
      </c>
      <c r="AG39" s="55">
        <v>0.65909090909090906</v>
      </c>
      <c r="AH39" s="22">
        <v>58</v>
      </c>
      <c r="AI39" s="22">
        <v>3</v>
      </c>
      <c r="AJ39" s="22">
        <v>1</v>
      </c>
      <c r="AK39" s="24">
        <v>2.6363636363636362</v>
      </c>
      <c r="AQ39" s="36"/>
      <c r="AR39" s="41"/>
      <c r="AS39" s="27">
        <v>7.5</v>
      </c>
      <c r="AT39" s="21" t="s">
        <v>239</v>
      </c>
      <c r="AU39" s="21"/>
      <c r="AV39" s="21"/>
      <c r="AW39" s="27"/>
      <c r="AX39" s="22">
        <v>12</v>
      </c>
      <c r="AY39" s="16" t="s">
        <v>98</v>
      </c>
      <c r="AZ39" s="72">
        <v>3</v>
      </c>
      <c r="BA39" s="22">
        <v>0</v>
      </c>
      <c r="BB39" s="22">
        <v>0</v>
      </c>
      <c r="BC39" s="22">
        <f t="shared" si="25"/>
        <v>0</v>
      </c>
      <c r="BD39" s="73">
        <v>0</v>
      </c>
      <c r="BE39" s="72">
        <f t="shared" si="29"/>
        <v>24</v>
      </c>
      <c r="BF39" s="22">
        <f t="shared" si="29"/>
        <v>9</v>
      </c>
      <c r="BG39" s="22">
        <f t="shared" si="26"/>
        <v>10</v>
      </c>
      <c r="BH39" s="22">
        <f t="shared" si="30"/>
        <v>19</v>
      </c>
      <c r="BI39" s="73">
        <f t="shared" si="27"/>
        <v>0</v>
      </c>
      <c r="BJ39" s="72">
        <v>21</v>
      </c>
      <c r="BK39" s="22">
        <v>9</v>
      </c>
      <c r="BL39" s="22">
        <v>10</v>
      </c>
      <c r="BM39" s="22">
        <f t="shared" si="28"/>
        <v>19</v>
      </c>
      <c r="BN39" s="73">
        <v>0</v>
      </c>
      <c r="BO39" s="41"/>
      <c r="BP39" s="41"/>
      <c r="BQ39" s="27">
        <v>6</v>
      </c>
      <c r="BR39" s="21" t="s">
        <v>223</v>
      </c>
      <c r="BX39" s="72">
        <v>0</v>
      </c>
      <c r="BY39" s="22">
        <v>0</v>
      </c>
      <c r="BZ39" s="22">
        <v>0</v>
      </c>
      <c r="CA39" s="22">
        <f t="shared" si="11"/>
        <v>0</v>
      </c>
      <c r="CB39" s="73">
        <v>0</v>
      </c>
      <c r="CC39" s="72">
        <f t="shared" si="12"/>
        <v>3</v>
      </c>
      <c r="CD39" s="22">
        <f t="shared" si="12"/>
        <v>1</v>
      </c>
      <c r="CE39" s="22">
        <f t="shared" si="12"/>
        <v>2</v>
      </c>
      <c r="CF39" s="22">
        <f t="shared" si="12"/>
        <v>3</v>
      </c>
      <c r="CG39" s="73">
        <f t="shared" si="12"/>
        <v>0</v>
      </c>
      <c r="CH39" s="72">
        <v>3</v>
      </c>
      <c r="CI39" s="22">
        <v>1</v>
      </c>
      <c r="CJ39" s="22">
        <v>2</v>
      </c>
      <c r="CK39" s="22">
        <f t="shared" si="1"/>
        <v>3</v>
      </c>
      <c r="CL39" s="73">
        <v>0</v>
      </c>
      <c r="CM39" s="36"/>
    </row>
    <row r="40" spans="1:91" ht="18.600000000000001" customHeight="1" x14ac:dyDescent="0.25">
      <c r="A40" s="41"/>
      <c r="B40" s="36"/>
      <c r="C40" s="46"/>
      <c r="D40" s="46"/>
      <c r="E40" s="46"/>
      <c r="F40" s="46"/>
      <c r="G40" s="42"/>
      <c r="H40" s="45"/>
      <c r="I40" s="46"/>
      <c r="J40" s="46"/>
      <c r="K40" s="46"/>
      <c r="L40" s="46"/>
      <c r="M40" s="46"/>
      <c r="N40" s="46"/>
      <c r="O40" s="46"/>
      <c r="P40" s="46"/>
      <c r="Q40" s="41"/>
      <c r="R40" s="41"/>
      <c r="U40" s="27">
        <v>7</v>
      </c>
      <c r="V40" s="21" t="s">
        <v>183</v>
      </c>
      <c r="X40" s="21"/>
      <c r="Z40" s="21" t="s">
        <v>97</v>
      </c>
      <c r="AB40" s="22"/>
      <c r="AC40" s="22">
        <v>19</v>
      </c>
      <c r="AD40" s="22">
        <v>9</v>
      </c>
      <c r="AE40" s="22">
        <v>9</v>
      </c>
      <c r="AF40" s="22">
        <v>1</v>
      </c>
      <c r="AG40" s="55">
        <v>0.5</v>
      </c>
      <c r="AH40" s="22">
        <v>52</v>
      </c>
      <c r="AI40" s="22">
        <v>3</v>
      </c>
      <c r="AJ40" s="22">
        <v>3</v>
      </c>
      <c r="AK40" s="24">
        <v>2.736842105263158</v>
      </c>
      <c r="AQ40" s="36"/>
      <c r="AR40" s="41"/>
      <c r="AS40" s="27">
        <v>7</v>
      </c>
      <c r="AT40" s="21" t="s">
        <v>52</v>
      </c>
      <c r="AU40" s="21"/>
      <c r="AV40" s="21"/>
      <c r="AW40" s="27"/>
      <c r="AX40" s="22">
        <v>15</v>
      </c>
      <c r="AY40" s="16" t="s">
        <v>98</v>
      </c>
      <c r="AZ40" s="72">
        <v>4</v>
      </c>
      <c r="BA40" s="22">
        <v>0</v>
      </c>
      <c r="BB40" s="22">
        <v>0</v>
      </c>
      <c r="BC40" s="22">
        <f t="shared" si="25"/>
        <v>0</v>
      </c>
      <c r="BD40" s="73">
        <v>0</v>
      </c>
      <c r="BE40" s="72">
        <f t="shared" si="29"/>
        <v>25</v>
      </c>
      <c r="BF40" s="22">
        <f t="shared" si="29"/>
        <v>3</v>
      </c>
      <c r="BG40" s="22">
        <f t="shared" si="26"/>
        <v>6</v>
      </c>
      <c r="BH40" s="22">
        <f t="shared" si="30"/>
        <v>9</v>
      </c>
      <c r="BI40" s="73">
        <f t="shared" si="27"/>
        <v>0</v>
      </c>
      <c r="BJ40" s="72">
        <v>21</v>
      </c>
      <c r="BK40" s="22">
        <v>3</v>
      </c>
      <c r="BL40" s="22">
        <v>6</v>
      </c>
      <c r="BM40" s="22">
        <f t="shared" si="28"/>
        <v>9</v>
      </c>
      <c r="BN40" s="73">
        <v>0</v>
      </c>
      <c r="BO40" s="41"/>
      <c r="BP40" s="41"/>
      <c r="BQ40" s="27">
        <v>9</v>
      </c>
      <c r="BR40" s="21" t="s">
        <v>421</v>
      </c>
      <c r="BX40" s="72">
        <v>0</v>
      </c>
      <c r="BY40" s="22">
        <v>0</v>
      </c>
      <c r="BZ40" s="22">
        <v>0</v>
      </c>
      <c r="CA40" s="22">
        <f t="shared" si="11"/>
        <v>0</v>
      </c>
      <c r="CB40" s="73">
        <v>0</v>
      </c>
      <c r="CC40" s="72">
        <f t="shared" si="12"/>
        <v>2</v>
      </c>
      <c r="CD40" s="22">
        <f t="shared" si="12"/>
        <v>0</v>
      </c>
      <c r="CE40" s="22">
        <f t="shared" si="12"/>
        <v>1</v>
      </c>
      <c r="CF40" s="22">
        <f t="shared" si="12"/>
        <v>1</v>
      </c>
      <c r="CG40" s="73">
        <f t="shared" si="12"/>
        <v>0</v>
      </c>
      <c r="CH40" s="72">
        <v>2</v>
      </c>
      <c r="CI40" s="22">
        <v>0</v>
      </c>
      <c r="CJ40" s="22">
        <v>1</v>
      </c>
      <c r="CK40" s="22">
        <f t="shared" si="1"/>
        <v>1</v>
      </c>
      <c r="CL40" s="73">
        <v>0</v>
      </c>
      <c r="CM40" s="36"/>
    </row>
    <row r="41" spans="1:91" ht="18.600000000000001" customHeight="1" x14ac:dyDescent="0.25">
      <c r="A41" s="41"/>
      <c r="B41" s="42" t="s">
        <v>149</v>
      </c>
      <c r="C41" s="102" t="s">
        <v>667</v>
      </c>
      <c r="D41" s="103"/>
      <c r="E41" s="106"/>
      <c r="F41" s="106"/>
      <c r="G41" s="105">
        <v>0</v>
      </c>
      <c r="H41" s="108"/>
      <c r="I41" s="21"/>
      <c r="J41" s="21"/>
      <c r="K41" s="21"/>
      <c r="L41" s="21"/>
      <c r="M41" s="21"/>
      <c r="N41" s="21"/>
      <c r="O41" s="21"/>
      <c r="P41" s="21"/>
      <c r="Q41" s="41"/>
      <c r="R41" s="41"/>
      <c r="U41" s="27">
        <v>7</v>
      </c>
      <c r="V41" s="21" t="s">
        <v>162</v>
      </c>
      <c r="X41" s="21"/>
      <c r="Z41" s="21" t="s">
        <v>17</v>
      </c>
      <c r="AB41" s="22"/>
      <c r="AC41" s="22">
        <v>20</v>
      </c>
      <c r="AD41" s="22">
        <v>9</v>
      </c>
      <c r="AE41" s="22">
        <v>9</v>
      </c>
      <c r="AF41" s="22">
        <v>2</v>
      </c>
      <c r="AG41" s="55">
        <v>0.5</v>
      </c>
      <c r="AH41" s="22">
        <v>63</v>
      </c>
      <c r="AI41" s="22">
        <v>4</v>
      </c>
      <c r="AJ41" s="22">
        <v>0</v>
      </c>
      <c r="AK41" s="24">
        <v>3.15</v>
      </c>
      <c r="AQ41" s="36"/>
      <c r="AR41" s="41"/>
      <c r="AS41" s="27">
        <v>6.5</v>
      </c>
      <c r="AT41" s="21" t="s">
        <v>63</v>
      </c>
      <c r="AU41" s="21"/>
      <c r="AV41" s="21"/>
      <c r="AW41" s="27"/>
      <c r="AX41" s="22">
        <v>14</v>
      </c>
      <c r="AY41" s="16" t="s">
        <v>98</v>
      </c>
      <c r="AZ41" s="72">
        <v>4</v>
      </c>
      <c r="BA41" s="22">
        <v>0</v>
      </c>
      <c r="BB41" s="22">
        <v>0</v>
      </c>
      <c r="BC41" s="22">
        <f t="shared" si="25"/>
        <v>0</v>
      </c>
      <c r="BD41" s="73">
        <v>0</v>
      </c>
      <c r="BE41" s="72">
        <f t="shared" si="29"/>
        <v>24</v>
      </c>
      <c r="BF41" s="22">
        <f t="shared" si="29"/>
        <v>2</v>
      </c>
      <c r="BG41" s="22">
        <f t="shared" si="26"/>
        <v>10</v>
      </c>
      <c r="BH41" s="22">
        <f t="shared" si="30"/>
        <v>12</v>
      </c>
      <c r="BI41" s="73">
        <f t="shared" si="27"/>
        <v>0</v>
      </c>
      <c r="BJ41" s="72">
        <v>20</v>
      </c>
      <c r="BK41" s="22">
        <v>2</v>
      </c>
      <c r="BL41" s="22">
        <v>10</v>
      </c>
      <c r="BM41" s="22">
        <f t="shared" si="28"/>
        <v>12</v>
      </c>
      <c r="BN41" s="73">
        <v>0</v>
      </c>
      <c r="BO41" s="41"/>
      <c r="BP41" s="41"/>
      <c r="BQ41" s="27">
        <v>6.5</v>
      </c>
      <c r="BR41" s="21" t="s">
        <v>569</v>
      </c>
      <c r="BX41" s="72">
        <v>1</v>
      </c>
      <c r="BY41" s="22">
        <v>0</v>
      </c>
      <c r="BZ41" s="22">
        <v>0</v>
      </c>
      <c r="CA41" s="22">
        <f t="shared" si="11"/>
        <v>0</v>
      </c>
      <c r="CB41" s="73">
        <v>0</v>
      </c>
      <c r="CC41" s="72">
        <f t="shared" si="12"/>
        <v>6</v>
      </c>
      <c r="CD41" s="22">
        <f t="shared" si="12"/>
        <v>0</v>
      </c>
      <c r="CE41" s="22">
        <f t="shared" si="12"/>
        <v>0</v>
      </c>
      <c r="CF41" s="22">
        <f t="shared" si="12"/>
        <v>0</v>
      </c>
      <c r="CG41" s="73">
        <f t="shared" si="12"/>
        <v>0</v>
      </c>
      <c r="CH41" s="72">
        <v>5</v>
      </c>
      <c r="CI41" s="22">
        <v>0</v>
      </c>
      <c r="CJ41" s="22">
        <v>0</v>
      </c>
      <c r="CK41" s="22">
        <f t="shared" si="1"/>
        <v>0</v>
      </c>
      <c r="CL41" s="73">
        <v>0</v>
      </c>
      <c r="CM41" s="36"/>
    </row>
    <row r="42" spans="1:91" ht="18.600000000000001" customHeight="1" thickBot="1" x14ac:dyDescent="0.3">
      <c r="A42" s="41"/>
      <c r="B42" s="22" t="s">
        <v>27</v>
      </c>
      <c r="C42" s="103"/>
      <c r="D42" s="107" t="s">
        <v>100</v>
      </c>
      <c r="E42" s="107"/>
      <c r="F42" s="103"/>
      <c r="G42" s="105"/>
      <c r="H42" s="108"/>
      <c r="I42" s="21"/>
      <c r="J42" s="21"/>
      <c r="K42" s="21"/>
      <c r="L42" s="21"/>
      <c r="M42" s="21"/>
      <c r="N42" s="21"/>
      <c r="O42" s="21"/>
      <c r="P42" s="21"/>
      <c r="Q42" s="41"/>
      <c r="R42" s="41"/>
      <c r="U42" s="27">
        <v>8</v>
      </c>
      <c r="V42" s="21" t="s">
        <v>142</v>
      </c>
      <c r="X42" s="21"/>
      <c r="Z42" s="21" t="s">
        <v>14</v>
      </c>
      <c r="AB42" s="22"/>
      <c r="AC42" s="22">
        <v>21</v>
      </c>
      <c r="AD42" s="22">
        <v>6</v>
      </c>
      <c r="AE42" s="22">
        <v>12</v>
      </c>
      <c r="AF42" s="22">
        <v>3</v>
      </c>
      <c r="AG42" s="55">
        <v>0.35714285714285715</v>
      </c>
      <c r="AH42" s="22">
        <v>68</v>
      </c>
      <c r="AI42" s="22">
        <v>5</v>
      </c>
      <c r="AJ42" s="22">
        <v>0</v>
      </c>
      <c r="AK42" s="24">
        <v>3.2380952380952381</v>
      </c>
      <c r="AQ42" s="36"/>
      <c r="AR42" s="41"/>
      <c r="AS42" s="27">
        <v>6</v>
      </c>
      <c r="AT42" s="21" t="s">
        <v>47</v>
      </c>
      <c r="AX42" s="22">
        <v>3</v>
      </c>
      <c r="AY42" s="16" t="s">
        <v>98</v>
      </c>
      <c r="AZ42" s="72">
        <v>4</v>
      </c>
      <c r="BA42" s="22">
        <v>0</v>
      </c>
      <c r="BB42" s="22">
        <v>0</v>
      </c>
      <c r="BC42" s="22">
        <f t="shared" si="25"/>
        <v>0</v>
      </c>
      <c r="BD42" s="73">
        <v>0</v>
      </c>
      <c r="BE42" s="72">
        <f t="shared" si="29"/>
        <v>26</v>
      </c>
      <c r="BF42" s="22">
        <f t="shared" si="29"/>
        <v>0</v>
      </c>
      <c r="BG42" s="22">
        <f t="shared" si="26"/>
        <v>1</v>
      </c>
      <c r="BH42" s="22">
        <f t="shared" si="30"/>
        <v>1</v>
      </c>
      <c r="BI42" s="73">
        <f t="shared" si="27"/>
        <v>2</v>
      </c>
      <c r="BJ42" s="72">
        <v>22</v>
      </c>
      <c r="BK42" s="22">
        <v>0</v>
      </c>
      <c r="BL42" s="22">
        <v>1</v>
      </c>
      <c r="BM42" s="22">
        <f t="shared" si="28"/>
        <v>1</v>
      </c>
      <c r="BN42" s="73">
        <v>2</v>
      </c>
      <c r="BO42" s="41"/>
      <c r="BP42" s="41"/>
      <c r="BQ42" s="27">
        <v>6.5</v>
      </c>
      <c r="BR42" s="21" t="s">
        <v>316</v>
      </c>
      <c r="BX42" s="72">
        <v>3</v>
      </c>
      <c r="BY42" s="22">
        <v>1</v>
      </c>
      <c r="BZ42" s="22">
        <v>0</v>
      </c>
      <c r="CA42" s="22">
        <f t="shared" si="11"/>
        <v>1</v>
      </c>
      <c r="CB42" s="73">
        <v>0</v>
      </c>
      <c r="CC42" s="72">
        <f t="shared" si="12"/>
        <v>15</v>
      </c>
      <c r="CD42" s="22">
        <f t="shared" si="12"/>
        <v>1</v>
      </c>
      <c r="CE42" s="22">
        <f t="shared" si="12"/>
        <v>5</v>
      </c>
      <c r="CF42" s="22">
        <f t="shared" si="12"/>
        <v>6</v>
      </c>
      <c r="CG42" s="73">
        <f t="shared" si="12"/>
        <v>0</v>
      </c>
      <c r="CH42" s="72">
        <v>12</v>
      </c>
      <c r="CI42" s="22">
        <v>0</v>
      </c>
      <c r="CJ42" s="22">
        <v>5</v>
      </c>
      <c r="CK42" s="22">
        <f t="shared" si="1"/>
        <v>5</v>
      </c>
      <c r="CL42" s="73">
        <v>0</v>
      </c>
      <c r="CM42" s="36"/>
    </row>
    <row r="43" spans="1:91" ht="18.600000000000001" customHeight="1" x14ac:dyDescent="0.25">
      <c r="A43" s="41"/>
      <c r="H43" s="22"/>
      <c r="I43" s="21"/>
      <c r="L43" s="21"/>
      <c r="Q43" s="41"/>
      <c r="R43" s="41"/>
      <c r="U43" s="27">
        <v>7.5</v>
      </c>
      <c r="V43" s="21" t="s">
        <v>78</v>
      </c>
      <c r="X43" s="21"/>
      <c r="Z43" s="21" t="s">
        <v>18</v>
      </c>
      <c r="AB43" s="22"/>
      <c r="AC43" s="22">
        <v>21</v>
      </c>
      <c r="AD43" s="22">
        <v>5</v>
      </c>
      <c r="AE43" s="22">
        <v>12</v>
      </c>
      <c r="AF43" s="22">
        <v>4</v>
      </c>
      <c r="AG43" s="55">
        <v>0.33333333333333331</v>
      </c>
      <c r="AH43" s="22">
        <v>82</v>
      </c>
      <c r="AI43" s="22">
        <v>1</v>
      </c>
      <c r="AJ43" s="22">
        <v>0</v>
      </c>
      <c r="AK43" s="24">
        <v>3.9047619047619047</v>
      </c>
      <c r="AQ43" s="36"/>
      <c r="AR43" s="41"/>
      <c r="AS43" s="27">
        <v>6</v>
      </c>
      <c r="AT43" s="21" t="s">
        <v>49</v>
      </c>
      <c r="AU43" s="21"/>
      <c r="AV43" s="21"/>
      <c r="AW43" s="27"/>
      <c r="AX43" s="22">
        <v>7</v>
      </c>
      <c r="AY43" s="16" t="s">
        <v>98</v>
      </c>
      <c r="AZ43" s="72">
        <v>4</v>
      </c>
      <c r="BA43" s="22">
        <v>0</v>
      </c>
      <c r="BB43" s="22">
        <v>0</v>
      </c>
      <c r="BC43" s="22">
        <f t="shared" si="25"/>
        <v>0</v>
      </c>
      <c r="BD43" s="73">
        <v>0</v>
      </c>
      <c r="BE43" s="72">
        <f t="shared" si="29"/>
        <v>16</v>
      </c>
      <c r="BF43" s="22">
        <f t="shared" si="29"/>
        <v>2</v>
      </c>
      <c r="BG43" s="22">
        <f t="shared" si="26"/>
        <v>2</v>
      </c>
      <c r="BH43" s="22">
        <f t="shared" si="30"/>
        <v>4</v>
      </c>
      <c r="BI43" s="73">
        <f t="shared" si="27"/>
        <v>0</v>
      </c>
      <c r="BJ43" s="72">
        <v>12</v>
      </c>
      <c r="BK43" s="22">
        <v>2</v>
      </c>
      <c r="BL43" s="22">
        <v>2</v>
      </c>
      <c r="BM43" s="22">
        <f t="shared" si="28"/>
        <v>4</v>
      </c>
      <c r="BN43" s="73">
        <v>0</v>
      </c>
      <c r="BO43" s="41"/>
      <c r="BP43" s="41"/>
      <c r="BQ43" s="8"/>
      <c r="BR43" s="31" t="s">
        <v>86</v>
      </c>
      <c r="BS43" s="8"/>
      <c r="BT43" s="8"/>
      <c r="BU43" s="8"/>
      <c r="BV43" s="8"/>
      <c r="BW43" s="8"/>
      <c r="BX43" s="77">
        <f t="shared" ref="BX43:CL43" si="31">SUM(BX6:BX42)</f>
        <v>54</v>
      </c>
      <c r="BY43" s="15">
        <f t="shared" si="31"/>
        <v>24</v>
      </c>
      <c r="BZ43" s="15">
        <f t="shared" si="31"/>
        <v>24</v>
      </c>
      <c r="CA43" s="15">
        <f t="shared" si="31"/>
        <v>48</v>
      </c>
      <c r="CB43" s="74">
        <f t="shared" si="31"/>
        <v>12</v>
      </c>
      <c r="CC43" s="81">
        <f t="shared" si="31"/>
        <v>269.7</v>
      </c>
      <c r="CD43" s="15">
        <f t="shared" si="31"/>
        <v>92</v>
      </c>
      <c r="CE43" s="15">
        <f t="shared" si="31"/>
        <v>127</v>
      </c>
      <c r="CF43" s="15">
        <f t="shared" si="31"/>
        <v>219</v>
      </c>
      <c r="CG43" s="74">
        <f t="shared" si="31"/>
        <v>32</v>
      </c>
      <c r="CH43" s="81">
        <f t="shared" si="31"/>
        <v>215.7</v>
      </c>
      <c r="CI43" s="15">
        <f t="shared" si="31"/>
        <v>68</v>
      </c>
      <c r="CJ43" s="15">
        <f t="shared" si="31"/>
        <v>103</v>
      </c>
      <c r="CK43" s="15">
        <f t="shared" si="31"/>
        <v>171</v>
      </c>
      <c r="CL43" s="74">
        <f t="shared" si="31"/>
        <v>20</v>
      </c>
      <c r="CM43" s="36"/>
    </row>
    <row r="44" spans="1:91" ht="18.600000000000001" customHeight="1" thickBot="1" x14ac:dyDescent="0.3">
      <c r="A44" s="41"/>
      <c r="C44" s="102" t="s">
        <v>661</v>
      </c>
      <c r="D44" s="103"/>
      <c r="E44" s="103"/>
      <c r="F44" s="103"/>
      <c r="G44" s="5">
        <v>6</v>
      </c>
      <c r="H44" s="22">
        <v>1</v>
      </c>
      <c r="I44" s="21" t="s">
        <v>79</v>
      </c>
      <c r="J44" s="21"/>
      <c r="K44" s="21"/>
      <c r="L44" s="21" t="s">
        <v>153</v>
      </c>
      <c r="M44" s="21"/>
      <c r="N44" s="21"/>
      <c r="O44" s="21"/>
      <c r="P44" s="21"/>
      <c r="Q44" s="41"/>
      <c r="R44" s="41"/>
      <c r="U44" s="27">
        <v>7</v>
      </c>
      <c r="V44" s="21" t="s">
        <v>145</v>
      </c>
      <c r="X44" s="21"/>
      <c r="Z44" s="21" t="s">
        <v>93</v>
      </c>
      <c r="AB44" s="22"/>
      <c r="AC44" s="22">
        <v>8</v>
      </c>
      <c r="AD44" s="22">
        <v>1</v>
      </c>
      <c r="AE44" s="22">
        <v>7</v>
      </c>
      <c r="AF44" s="22">
        <v>0</v>
      </c>
      <c r="AG44" s="55">
        <v>0.125</v>
      </c>
      <c r="AH44" s="22">
        <v>44</v>
      </c>
      <c r="AI44" s="22">
        <v>0</v>
      </c>
      <c r="AJ44" s="22">
        <v>0</v>
      </c>
      <c r="AK44" s="24">
        <v>5.5</v>
      </c>
      <c r="AQ44" s="36"/>
      <c r="AR44" s="41"/>
      <c r="AS44" s="17" t="s">
        <v>95</v>
      </c>
      <c r="AT44" s="17"/>
      <c r="AU44" s="17"/>
      <c r="AV44" s="17"/>
      <c r="AW44" s="17"/>
      <c r="AX44" s="17"/>
      <c r="AY44" s="17"/>
      <c r="AZ44" s="75">
        <f>SUM(AZ32:AZ43)</f>
        <v>44</v>
      </c>
      <c r="BA44" s="23">
        <f>SUM(BA32:BA43)</f>
        <v>1</v>
      </c>
      <c r="BB44" s="23">
        <f>SUM(BB32:BB43)</f>
        <v>2</v>
      </c>
      <c r="BC44" s="23">
        <f>+BB44+BA44</f>
        <v>3</v>
      </c>
      <c r="BD44" s="76">
        <f>SUM(BD32:BD43)</f>
        <v>2</v>
      </c>
      <c r="BE44" s="75">
        <f>SUM(BE32:BE43)</f>
        <v>286</v>
      </c>
      <c r="BF44" s="23">
        <f>SUM(BF32:BF43)</f>
        <v>49</v>
      </c>
      <c r="BG44" s="23">
        <f>SUM(BG32:BG43)</f>
        <v>84</v>
      </c>
      <c r="BH44" s="23">
        <f>+BG44+BF44</f>
        <v>133</v>
      </c>
      <c r="BI44" s="76">
        <f>SUM(BI32:BI43)</f>
        <v>22</v>
      </c>
      <c r="BJ44" s="75">
        <f>SUM(BJ32:BJ43)</f>
        <v>242</v>
      </c>
      <c r="BK44" s="23">
        <f>SUM(BK32:BK43)</f>
        <v>48</v>
      </c>
      <c r="BL44" s="23">
        <f>SUM(BL32:BL43)</f>
        <v>82</v>
      </c>
      <c r="BM44" s="23">
        <f>+BL44+BK44</f>
        <v>130</v>
      </c>
      <c r="BN44" s="76">
        <f>SUM(BN32:BN43)</f>
        <v>20</v>
      </c>
      <c r="BO44" s="41"/>
      <c r="BP44" s="41"/>
      <c r="BS44" s="27"/>
      <c r="BT44" s="21"/>
      <c r="BV44" s="21"/>
      <c r="BW44" s="21"/>
      <c r="BX44" s="16"/>
      <c r="CA44" s="22"/>
      <c r="CB44" s="22"/>
      <c r="CC44" s="22"/>
      <c r="CD44" s="22"/>
      <c r="CE44" s="55"/>
      <c r="CF44" s="55"/>
      <c r="CG44" s="22"/>
      <c r="CH44" s="22"/>
      <c r="CI44" s="22"/>
      <c r="CJ44" s="24"/>
      <c r="CL44" s="22"/>
      <c r="CM44" s="36"/>
    </row>
    <row r="45" spans="1:91" ht="18.600000000000001" customHeight="1" thickBot="1" x14ac:dyDescent="0.3">
      <c r="A45" s="41"/>
      <c r="B45" s="22" t="s">
        <v>27</v>
      </c>
      <c r="C45" s="104" t="s">
        <v>766</v>
      </c>
      <c r="D45" s="104"/>
      <c r="E45" s="104"/>
      <c r="F45" s="104"/>
      <c r="G45" s="5"/>
      <c r="H45" s="22">
        <v>1</v>
      </c>
      <c r="I45" s="21" t="s">
        <v>99</v>
      </c>
      <c r="J45" s="21"/>
      <c r="K45" s="21"/>
      <c r="L45" s="21" t="s">
        <v>333</v>
      </c>
      <c r="M45" s="21"/>
      <c r="N45" s="21"/>
      <c r="O45" s="21"/>
      <c r="P45" s="21"/>
      <c r="Q45" s="41"/>
      <c r="R45" s="41"/>
      <c r="V45" s="21" t="s">
        <v>19</v>
      </c>
      <c r="X45" s="21"/>
      <c r="Y45" s="21"/>
      <c r="Z45" s="11"/>
      <c r="AA45" s="21"/>
      <c r="AB45" s="22"/>
      <c r="AC45" s="22">
        <v>24</v>
      </c>
      <c r="AD45" s="22">
        <v>5</v>
      </c>
      <c r="AE45" s="22">
        <v>15</v>
      </c>
      <c r="AF45" s="22">
        <v>4</v>
      </c>
      <c r="AG45" s="64">
        <v>0.29166666666666669</v>
      </c>
      <c r="AH45" s="22">
        <v>87</v>
      </c>
      <c r="AI45" s="22">
        <v>0</v>
      </c>
      <c r="AJ45" s="22">
        <v>1</v>
      </c>
      <c r="AK45" s="24">
        <v>3.625</v>
      </c>
      <c r="AQ45" s="36"/>
      <c r="AR45" s="41"/>
      <c r="AS45" s="12" t="s">
        <v>115</v>
      </c>
      <c r="AT45" s="12"/>
      <c r="AU45" s="12"/>
      <c r="AV45" s="12"/>
      <c r="AW45" s="12"/>
      <c r="AX45" s="14" t="s">
        <v>36</v>
      </c>
      <c r="AZ45" s="72">
        <v>2</v>
      </c>
      <c r="BA45" s="22">
        <v>1</v>
      </c>
      <c r="BB45" s="22">
        <v>0</v>
      </c>
      <c r="BC45" s="22">
        <f t="shared" ref="BC45:BC56" si="32">+BA45+BB45</f>
        <v>1</v>
      </c>
      <c r="BD45" s="73">
        <v>0</v>
      </c>
      <c r="BE45" s="72">
        <f>+AZ45+BJ45</f>
        <v>20</v>
      </c>
      <c r="BF45" s="22">
        <f>+BA45+BK45</f>
        <v>4</v>
      </c>
      <c r="BG45" s="22">
        <f t="shared" ref="BG45:BG56" si="33">+BB45+BL45</f>
        <v>16</v>
      </c>
      <c r="BH45" s="22">
        <f>+BF45+BG45</f>
        <v>20</v>
      </c>
      <c r="BI45" s="73">
        <f t="shared" ref="BI45:BI56" si="34">+BD45+BN45</f>
        <v>0</v>
      </c>
      <c r="BJ45" s="72">
        <v>18</v>
      </c>
      <c r="BK45" s="15">
        <v>3</v>
      </c>
      <c r="BL45" s="15">
        <v>16</v>
      </c>
      <c r="BM45" s="15">
        <f t="shared" ref="BM45:BM56" si="35">+BK45+BL45</f>
        <v>19</v>
      </c>
      <c r="BN45" s="74">
        <v>0</v>
      </c>
      <c r="BO45" s="41"/>
      <c r="BP45" s="41"/>
      <c r="BS45" s="27"/>
      <c r="BT45" s="21"/>
      <c r="BV45" s="21"/>
      <c r="BW45" s="21"/>
      <c r="BX45" s="16"/>
      <c r="CA45" s="22"/>
      <c r="CB45" s="22"/>
      <c r="CC45" s="22"/>
      <c r="CD45" s="22"/>
      <c r="CE45" s="55"/>
      <c r="CF45" s="55"/>
      <c r="CG45" s="22"/>
      <c r="CH45" s="22"/>
      <c r="CI45" s="22"/>
      <c r="CJ45" s="24"/>
      <c r="CL45" s="22"/>
      <c r="CM45" s="36"/>
    </row>
    <row r="46" spans="1:91" ht="18.600000000000001" customHeight="1" x14ac:dyDescent="0.25">
      <c r="A46" s="41"/>
      <c r="C46" s="21" t="s">
        <v>767</v>
      </c>
      <c r="D46" s="21"/>
      <c r="E46" s="21"/>
      <c r="F46" s="21"/>
      <c r="H46" s="22">
        <v>1</v>
      </c>
      <c r="I46" s="21" t="s">
        <v>138</v>
      </c>
      <c r="L46" s="21" t="s">
        <v>771</v>
      </c>
      <c r="M46" s="21"/>
      <c r="N46" s="21"/>
      <c r="O46" s="21"/>
      <c r="P46" s="21"/>
      <c r="Q46" s="41"/>
      <c r="R46" s="41"/>
      <c r="U46" s="32"/>
      <c r="V46" s="32"/>
      <c r="W46" s="31" t="s">
        <v>20</v>
      </c>
      <c r="X46" s="32"/>
      <c r="Y46" s="32"/>
      <c r="Z46" s="32"/>
      <c r="AA46" s="31"/>
      <c r="AB46" s="15"/>
      <c r="AC46" s="15">
        <v>176</v>
      </c>
      <c r="AD46" s="15">
        <v>78</v>
      </c>
      <c r="AE46" s="15">
        <v>78</v>
      </c>
      <c r="AF46" s="15">
        <v>20</v>
      </c>
      <c r="AG46" s="15"/>
      <c r="AH46" s="15">
        <v>530</v>
      </c>
      <c r="AI46" s="15">
        <v>16</v>
      </c>
      <c r="AJ46" s="15">
        <v>11</v>
      </c>
      <c r="AK46" s="33">
        <v>3.0113636363636362</v>
      </c>
      <c r="AQ46" s="36"/>
      <c r="AR46" s="41"/>
      <c r="AS46" s="27">
        <v>7.5</v>
      </c>
      <c r="AT46" s="21" t="s">
        <v>69</v>
      </c>
      <c r="AU46" s="21"/>
      <c r="AV46" s="21"/>
      <c r="AW46" s="21"/>
      <c r="AX46" s="22">
        <v>68</v>
      </c>
      <c r="AY46" s="21" t="s">
        <v>106</v>
      </c>
      <c r="AZ46" s="72">
        <v>4</v>
      </c>
      <c r="BA46" s="22">
        <v>0</v>
      </c>
      <c r="BB46" s="22">
        <v>0</v>
      </c>
      <c r="BC46" s="22">
        <f t="shared" si="32"/>
        <v>0</v>
      </c>
      <c r="BD46" s="73">
        <v>0</v>
      </c>
      <c r="BE46" s="72">
        <f t="shared" ref="BE46:BF56" si="36">+AZ46+BJ46</f>
        <v>26</v>
      </c>
      <c r="BF46" s="22">
        <f t="shared" si="36"/>
        <v>0</v>
      </c>
      <c r="BG46" s="22">
        <f t="shared" si="33"/>
        <v>1</v>
      </c>
      <c r="BH46" s="22">
        <f t="shared" ref="BH46:BH56" si="37">+BF46+BG46</f>
        <v>1</v>
      </c>
      <c r="BI46" s="73">
        <f t="shared" si="34"/>
        <v>0</v>
      </c>
      <c r="BJ46" s="72">
        <v>22</v>
      </c>
      <c r="BK46" s="22">
        <v>0</v>
      </c>
      <c r="BL46" s="22">
        <v>1</v>
      </c>
      <c r="BM46" s="22">
        <f t="shared" si="35"/>
        <v>1</v>
      </c>
      <c r="BN46" s="73">
        <v>0</v>
      </c>
      <c r="BO46" s="41"/>
      <c r="BP46" s="41"/>
      <c r="BS46" s="27"/>
      <c r="BT46" s="21"/>
      <c r="BV46" s="21"/>
      <c r="BW46" s="21"/>
      <c r="BX46" s="16"/>
      <c r="CA46" s="22"/>
      <c r="CB46" s="22"/>
      <c r="CC46" s="22"/>
      <c r="CD46" s="22"/>
      <c r="CE46" s="55"/>
      <c r="CF46" s="55"/>
      <c r="CG46" s="22"/>
      <c r="CH46" s="22"/>
      <c r="CI46" s="22"/>
      <c r="CJ46" s="24"/>
      <c r="CL46" s="22"/>
      <c r="CM46" s="36"/>
    </row>
    <row r="47" spans="1:91" ht="18.600000000000001" customHeight="1" x14ac:dyDescent="0.25">
      <c r="A47" s="41"/>
      <c r="C47" s="21"/>
      <c r="D47" s="21"/>
      <c r="E47" s="21"/>
      <c r="F47" s="21"/>
      <c r="H47" s="22">
        <v>1</v>
      </c>
      <c r="I47" s="21" t="s">
        <v>153</v>
      </c>
      <c r="L47" s="21" t="s">
        <v>205</v>
      </c>
      <c r="M47" s="21"/>
      <c r="N47" s="21"/>
      <c r="O47" s="21"/>
      <c r="P47" s="21"/>
      <c r="Q47" s="41"/>
      <c r="R47" s="41"/>
      <c r="AQ47" s="36"/>
      <c r="AR47" s="41"/>
      <c r="AS47" s="27">
        <v>9.5</v>
      </c>
      <c r="AT47" s="21" t="s">
        <v>85</v>
      </c>
      <c r="AU47" s="21"/>
      <c r="AV47" s="21"/>
      <c r="AW47" s="21"/>
      <c r="AX47" s="22">
        <v>9</v>
      </c>
      <c r="AY47" s="21" t="s">
        <v>106</v>
      </c>
      <c r="AZ47" s="72">
        <v>4</v>
      </c>
      <c r="BA47" s="22">
        <v>3</v>
      </c>
      <c r="BB47" s="22">
        <v>2</v>
      </c>
      <c r="BC47" s="22">
        <f t="shared" si="32"/>
        <v>5</v>
      </c>
      <c r="BD47" s="73">
        <v>4</v>
      </c>
      <c r="BE47" s="72">
        <f t="shared" si="36"/>
        <v>24</v>
      </c>
      <c r="BF47" s="22">
        <f t="shared" si="36"/>
        <v>26</v>
      </c>
      <c r="BG47" s="22">
        <f t="shared" si="33"/>
        <v>22</v>
      </c>
      <c r="BH47" s="22">
        <f t="shared" si="37"/>
        <v>48</v>
      </c>
      <c r="BI47" s="73">
        <f t="shared" si="34"/>
        <v>10</v>
      </c>
      <c r="BJ47" s="72">
        <v>20</v>
      </c>
      <c r="BK47" s="22">
        <v>23</v>
      </c>
      <c r="BL47" s="22">
        <v>20</v>
      </c>
      <c r="BM47" s="22">
        <f t="shared" si="35"/>
        <v>43</v>
      </c>
      <c r="BN47" s="73">
        <v>6</v>
      </c>
      <c r="BO47" s="41"/>
      <c r="BP47" s="41"/>
      <c r="BS47" s="27"/>
      <c r="BT47" s="21"/>
      <c r="BV47" s="21"/>
      <c r="BW47" s="21"/>
      <c r="BX47" s="16"/>
      <c r="CA47" s="22"/>
      <c r="CB47" s="22"/>
      <c r="CC47" s="22"/>
      <c r="CD47" s="22"/>
      <c r="CE47" s="55"/>
      <c r="CF47" s="55"/>
      <c r="CG47" s="22"/>
      <c r="CH47" s="22"/>
      <c r="CI47" s="22"/>
      <c r="CJ47" s="24"/>
      <c r="CL47" s="22"/>
      <c r="CM47" s="36"/>
    </row>
    <row r="48" spans="1:91" ht="18.600000000000001" customHeight="1" x14ac:dyDescent="0.25">
      <c r="A48" s="41"/>
      <c r="H48" s="22">
        <v>2</v>
      </c>
      <c r="I48" s="21" t="s">
        <v>153</v>
      </c>
      <c r="L48" s="21" t="s">
        <v>768</v>
      </c>
      <c r="M48" s="21"/>
      <c r="N48" s="21"/>
      <c r="O48" s="21"/>
      <c r="P48" s="21"/>
      <c r="Q48" s="41"/>
      <c r="R48" s="41"/>
      <c r="AQ48" s="36"/>
      <c r="AR48" s="41"/>
      <c r="AS48" s="27">
        <v>8.5</v>
      </c>
      <c r="AT48" s="21" t="s">
        <v>282</v>
      </c>
      <c r="AU48" s="21"/>
      <c r="AV48" s="21"/>
      <c r="AW48" s="21"/>
      <c r="AX48" s="22">
        <v>14</v>
      </c>
      <c r="AY48" s="21" t="s">
        <v>106</v>
      </c>
      <c r="AZ48" s="72">
        <v>4</v>
      </c>
      <c r="BA48" s="22">
        <v>3</v>
      </c>
      <c r="BB48" s="22">
        <v>3</v>
      </c>
      <c r="BC48" s="22">
        <f t="shared" si="32"/>
        <v>6</v>
      </c>
      <c r="BD48" s="73">
        <v>0</v>
      </c>
      <c r="BE48" s="72">
        <f t="shared" si="36"/>
        <v>25</v>
      </c>
      <c r="BF48" s="22">
        <f t="shared" si="36"/>
        <v>14</v>
      </c>
      <c r="BG48" s="22">
        <f t="shared" si="33"/>
        <v>22</v>
      </c>
      <c r="BH48" s="22">
        <f t="shared" si="37"/>
        <v>36</v>
      </c>
      <c r="BI48" s="73">
        <f t="shared" si="34"/>
        <v>6</v>
      </c>
      <c r="BJ48" s="72">
        <v>21</v>
      </c>
      <c r="BK48" s="22">
        <v>11</v>
      </c>
      <c r="BL48" s="22">
        <v>19</v>
      </c>
      <c r="BM48" s="22">
        <f t="shared" si="35"/>
        <v>30</v>
      </c>
      <c r="BN48" s="73">
        <v>6</v>
      </c>
      <c r="BO48" s="41"/>
      <c r="BP48" s="41"/>
      <c r="BS48" s="27"/>
      <c r="BT48" s="21"/>
      <c r="BV48" s="21"/>
      <c r="BW48" s="21"/>
      <c r="BX48" s="16"/>
      <c r="CA48" s="22"/>
      <c r="CB48" s="22"/>
      <c r="CC48" s="22"/>
      <c r="CD48" s="22"/>
      <c r="CE48" s="55"/>
      <c r="CF48" s="55"/>
      <c r="CG48" s="22"/>
      <c r="CH48" s="22"/>
      <c r="CI48" s="22"/>
      <c r="CJ48" s="24"/>
      <c r="CL48" s="22"/>
      <c r="CM48" s="36"/>
    </row>
    <row r="49" spans="1:91" ht="18.600000000000001" customHeight="1" x14ac:dyDescent="0.25">
      <c r="A49" s="41"/>
      <c r="H49" s="22">
        <v>2</v>
      </c>
      <c r="I49" s="21" t="s">
        <v>153</v>
      </c>
      <c r="L49" s="21" t="s">
        <v>91</v>
      </c>
      <c r="M49" s="21"/>
      <c r="N49" s="21"/>
      <c r="O49" s="21"/>
      <c r="P49" s="21"/>
      <c r="Q49" s="41"/>
      <c r="R49" s="41"/>
      <c r="AQ49" s="36"/>
      <c r="AR49" s="41"/>
      <c r="AS49" s="27">
        <v>8</v>
      </c>
      <c r="AT49" s="21" t="s">
        <v>190</v>
      </c>
      <c r="AU49" s="21"/>
      <c r="AV49" s="21"/>
      <c r="AW49" s="21"/>
      <c r="AX49" s="22">
        <v>11</v>
      </c>
      <c r="AY49" s="21" t="s">
        <v>106</v>
      </c>
      <c r="AZ49" s="72">
        <v>3</v>
      </c>
      <c r="BA49" s="22">
        <v>0</v>
      </c>
      <c r="BB49" s="22">
        <v>0</v>
      </c>
      <c r="BC49" s="22">
        <f t="shared" si="32"/>
        <v>0</v>
      </c>
      <c r="BD49" s="73">
        <v>0</v>
      </c>
      <c r="BE49" s="72">
        <f t="shared" si="36"/>
        <v>22</v>
      </c>
      <c r="BF49" s="22">
        <f t="shared" si="36"/>
        <v>1</v>
      </c>
      <c r="BG49" s="22">
        <f t="shared" si="33"/>
        <v>7</v>
      </c>
      <c r="BH49" s="22">
        <f t="shared" si="37"/>
        <v>8</v>
      </c>
      <c r="BI49" s="73">
        <f t="shared" si="34"/>
        <v>0</v>
      </c>
      <c r="BJ49" s="72">
        <v>19</v>
      </c>
      <c r="BK49" s="22">
        <v>1</v>
      </c>
      <c r="BL49" s="22">
        <v>7</v>
      </c>
      <c r="BM49" s="22">
        <f t="shared" si="35"/>
        <v>8</v>
      </c>
      <c r="BN49" s="73">
        <v>0</v>
      </c>
      <c r="BO49" s="41"/>
      <c r="BP49" s="41"/>
      <c r="BS49" s="27"/>
      <c r="BT49" s="21"/>
      <c r="BV49" s="21"/>
      <c r="BW49" s="21"/>
      <c r="BX49" s="16"/>
      <c r="CA49" s="22"/>
      <c r="CB49" s="22"/>
      <c r="CC49" s="22"/>
      <c r="CD49" s="22"/>
      <c r="CE49" s="55"/>
      <c r="CF49" s="55"/>
      <c r="CG49" s="22"/>
      <c r="CH49" s="22"/>
      <c r="CI49" s="22"/>
      <c r="CJ49" s="24"/>
      <c r="CL49" s="22"/>
      <c r="CM49" s="36"/>
    </row>
    <row r="50" spans="1:91" ht="18.600000000000001" customHeight="1" x14ac:dyDescent="0.25">
      <c r="A50" s="41"/>
      <c r="B50" s="36"/>
      <c r="C50" s="46"/>
      <c r="D50" s="46"/>
      <c r="E50" s="46"/>
      <c r="F50" s="46"/>
      <c r="G50" s="42"/>
      <c r="H50" s="45"/>
      <c r="I50" s="46"/>
      <c r="J50" s="46"/>
      <c r="K50" s="45"/>
      <c r="L50" s="45"/>
      <c r="M50" s="45"/>
      <c r="N50" s="45"/>
      <c r="O50" s="45"/>
      <c r="P50" s="59"/>
      <c r="Q50" s="41"/>
      <c r="R50" s="41"/>
      <c r="AQ50" s="36"/>
      <c r="AR50" s="41"/>
      <c r="AS50" s="27">
        <v>7.5</v>
      </c>
      <c r="AT50" s="21" t="s">
        <v>139</v>
      </c>
      <c r="AU50" s="21"/>
      <c r="AV50" s="21"/>
      <c r="AW50" s="21"/>
      <c r="AX50" s="22">
        <v>6</v>
      </c>
      <c r="AY50" s="21" t="s">
        <v>106</v>
      </c>
      <c r="AZ50" s="72">
        <v>4</v>
      </c>
      <c r="BA50" s="22">
        <v>1</v>
      </c>
      <c r="BB50" s="22">
        <v>4</v>
      </c>
      <c r="BC50" s="22">
        <f t="shared" si="32"/>
        <v>5</v>
      </c>
      <c r="BD50" s="73">
        <v>0</v>
      </c>
      <c r="BE50" s="72">
        <f t="shared" si="36"/>
        <v>25</v>
      </c>
      <c r="BF50" s="22">
        <f t="shared" si="36"/>
        <v>9</v>
      </c>
      <c r="BG50" s="22">
        <f t="shared" si="33"/>
        <v>13</v>
      </c>
      <c r="BH50" s="22">
        <f t="shared" si="37"/>
        <v>22</v>
      </c>
      <c r="BI50" s="73">
        <f t="shared" si="34"/>
        <v>0</v>
      </c>
      <c r="BJ50" s="72">
        <v>21</v>
      </c>
      <c r="BK50" s="22">
        <v>8</v>
      </c>
      <c r="BL50" s="22">
        <v>9</v>
      </c>
      <c r="BM50" s="22">
        <f t="shared" si="35"/>
        <v>17</v>
      </c>
      <c r="BN50" s="73">
        <v>0</v>
      </c>
      <c r="BO50" s="41"/>
      <c r="BP50" s="41"/>
      <c r="BS50" s="27"/>
      <c r="BT50" s="21"/>
      <c r="BV50" s="21"/>
      <c r="BW50" s="21"/>
      <c r="BX50" s="16"/>
      <c r="CA50" s="22"/>
      <c r="CB50" s="22"/>
      <c r="CC50" s="22"/>
      <c r="CD50" s="22"/>
      <c r="CE50" s="55"/>
      <c r="CF50" s="55"/>
      <c r="CG50" s="22"/>
      <c r="CH50" s="22"/>
      <c r="CI50" s="22"/>
      <c r="CJ50" s="24"/>
      <c r="CL50" s="22"/>
      <c r="CM50" s="36"/>
    </row>
    <row r="51" spans="1:91" ht="18.600000000000001" customHeight="1" x14ac:dyDescent="0.25">
      <c r="A51" s="41"/>
      <c r="B51" s="11"/>
      <c r="C51" s="11"/>
      <c r="D51" s="11"/>
      <c r="E51" s="21" t="s">
        <v>102</v>
      </c>
      <c r="F51" s="21"/>
      <c r="G51" s="5">
        <f>SUM(G14:G50)</f>
        <v>22</v>
      </c>
      <c r="H51" s="5"/>
      <c r="I51" s="20"/>
      <c r="J51" s="21" t="s">
        <v>56</v>
      </c>
      <c r="K51" s="20"/>
      <c r="L51" s="5">
        <f>COUNTA(C14:C50)-8</f>
        <v>8</v>
      </c>
      <c r="N51" s="21" t="s">
        <v>73</v>
      </c>
      <c r="O51" s="5">
        <f>+L51*2</f>
        <v>16</v>
      </c>
      <c r="P51" s="11"/>
      <c r="Q51" s="41"/>
      <c r="R51" s="41"/>
      <c r="AQ51" s="36"/>
      <c r="AR51" s="41"/>
      <c r="AS51" s="27">
        <v>7.5</v>
      </c>
      <c r="AT51" s="21" t="s">
        <v>118</v>
      </c>
      <c r="AV51" s="21"/>
      <c r="AW51" s="21"/>
      <c r="AX51" s="22">
        <v>7</v>
      </c>
      <c r="AY51" s="21" t="s">
        <v>106</v>
      </c>
      <c r="AZ51" s="72">
        <v>4</v>
      </c>
      <c r="BA51" s="22">
        <v>1</v>
      </c>
      <c r="BB51" s="22">
        <v>2</v>
      </c>
      <c r="BC51" s="22">
        <f t="shared" si="32"/>
        <v>3</v>
      </c>
      <c r="BD51" s="73">
        <v>0</v>
      </c>
      <c r="BE51" s="72">
        <f t="shared" si="36"/>
        <v>24</v>
      </c>
      <c r="BF51" s="22">
        <f t="shared" si="36"/>
        <v>13</v>
      </c>
      <c r="BG51" s="22">
        <f t="shared" si="33"/>
        <v>21</v>
      </c>
      <c r="BH51" s="22">
        <f t="shared" si="37"/>
        <v>34</v>
      </c>
      <c r="BI51" s="73">
        <f t="shared" si="34"/>
        <v>8</v>
      </c>
      <c r="BJ51" s="72">
        <v>20</v>
      </c>
      <c r="BK51" s="22">
        <v>12</v>
      </c>
      <c r="BL51" s="22">
        <v>19</v>
      </c>
      <c r="BM51" s="22">
        <f t="shared" si="35"/>
        <v>31</v>
      </c>
      <c r="BN51" s="73">
        <v>8</v>
      </c>
      <c r="BO51" s="41"/>
      <c r="BP51" s="41"/>
      <c r="BS51" s="27"/>
      <c r="BT51" s="21"/>
      <c r="BV51" s="21"/>
      <c r="BW51" s="21"/>
      <c r="BX51" s="16"/>
      <c r="CA51" s="22"/>
      <c r="CB51" s="22"/>
      <c r="CC51" s="22"/>
      <c r="CD51" s="22"/>
      <c r="CE51" s="55"/>
      <c r="CF51" s="55"/>
      <c r="CG51" s="22"/>
      <c r="CH51" s="22"/>
      <c r="CI51" s="22"/>
      <c r="CJ51" s="24"/>
      <c r="CL51" s="22"/>
      <c r="CM51" s="36"/>
    </row>
    <row r="52" spans="1:91" ht="18.600000000000001" customHeight="1" x14ac:dyDescent="0.25">
      <c r="A52" s="41"/>
      <c r="E52" s="21" t="s">
        <v>101</v>
      </c>
      <c r="F52" s="21"/>
      <c r="G52" s="5">
        <f>COUNTA(L15:L50)+COUNTIF(L15:L50,"*&amp;*")</f>
        <v>35</v>
      </c>
      <c r="O52" t="s">
        <v>144</v>
      </c>
      <c r="Q52" s="41"/>
      <c r="R52" s="41"/>
      <c r="AQ52" s="36"/>
      <c r="AR52" s="41"/>
      <c r="AS52" s="27">
        <v>7.5</v>
      </c>
      <c r="AT52" s="21" t="s">
        <v>128</v>
      </c>
      <c r="AU52" s="21"/>
      <c r="AV52" s="21"/>
      <c r="AW52" s="21"/>
      <c r="AX52" s="22">
        <v>10</v>
      </c>
      <c r="AY52" s="21" t="s">
        <v>106</v>
      </c>
      <c r="AZ52" s="72">
        <v>3</v>
      </c>
      <c r="BA52" s="22">
        <v>2</v>
      </c>
      <c r="BB52" s="22">
        <v>2</v>
      </c>
      <c r="BC52" s="22">
        <f t="shared" si="32"/>
        <v>4</v>
      </c>
      <c r="BD52" s="73">
        <v>0</v>
      </c>
      <c r="BE52" s="72">
        <f t="shared" si="36"/>
        <v>24</v>
      </c>
      <c r="BF52" s="22">
        <f t="shared" si="36"/>
        <v>18</v>
      </c>
      <c r="BG52" s="22">
        <f t="shared" si="33"/>
        <v>15</v>
      </c>
      <c r="BH52" s="22">
        <f t="shared" si="37"/>
        <v>33</v>
      </c>
      <c r="BI52" s="73">
        <f t="shared" si="34"/>
        <v>2</v>
      </c>
      <c r="BJ52" s="72">
        <v>21</v>
      </c>
      <c r="BK52" s="22">
        <v>16</v>
      </c>
      <c r="BL52" s="22">
        <v>13</v>
      </c>
      <c r="BM52" s="22">
        <f t="shared" si="35"/>
        <v>29</v>
      </c>
      <c r="BN52" s="73">
        <v>2</v>
      </c>
      <c r="BO52" s="41"/>
      <c r="BP52" s="41"/>
      <c r="BS52" s="27"/>
      <c r="BT52" s="21"/>
      <c r="BV52" s="21"/>
      <c r="BW52" s="21"/>
      <c r="BX52" s="16"/>
      <c r="CA52" s="22"/>
      <c r="CB52" s="22"/>
      <c r="CC52" s="22"/>
      <c r="CD52" s="22"/>
      <c r="CE52" s="55"/>
      <c r="CF52" s="55"/>
      <c r="CG52" s="22"/>
      <c r="CH52" s="22"/>
      <c r="CI52" s="22"/>
      <c r="CJ52" s="24"/>
      <c r="CL52" s="22"/>
      <c r="CM52" s="36"/>
    </row>
    <row r="53" spans="1:91" ht="18.600000000000001" customHeight="1" x14ac:dyDescent="0.25">
      <c r="A53" s="41"/>
      <c r="Q53" s="41"/>
      <c r="R53" s="41"/>
      <c r="AQ53" s="36"/>
      <c r="AR53" s="41"/>
      <c r="AS53" s="27">
        <v>7</v>
      </c>
      <c r="AT53" s="21" t="s">
        <v>191</v>
      </c>
      <c r="AU53" s="21"/>
      <c r="AV53" s="21"/>
      <c r="AW53" s="21"/>
      <c r="AX53" s="22">
        <v>5</v>
      </c>
      <c r="AY53" s="21" t="s">
        <v>106</v>
      </c>
      <c r="AZ53" s="72">
        <v>4</v>
      </c>
      <c r="BA53" s="22">
        <v>0</v>
      </c>
      <c r="BB53" s="22">
        <v>1</v>
      </c>
      <c r="BC53" s="22">
        <f t="shared" si="32"/>
        <v>1</v>
      </c>
      <c r="BD53" s="73">
        <v>0</v>
      </c>
      <c r="BE53" s="72">
        <f t="shared" si="36"/>
        <v>23</v>
      </c>
      <c r="BF53" s="22">
        <f t="shared" si="36"/>
        <v>1</v>
      </c>
      <c r="BG53" s="22">
        <f t="shared" si="33"/>
        <v>5</v>
      </c>
      <c r="BH53" s="22">
        <f t="shared" si="37"/>
        <v>6</v>
      </c>
      <c r="BI53" s="73">
        <f t="shared" si="34"/>
        <v>2</v>
      </c>
      <c r="BJ53" s="72">
        <v>19</v>
      </c>
      <c r="BK53" s="22">
        <v>1</v>
      </c>
      <c r="BL53" s="22">
        <v>4</v>
      </c>
      <c r="BM53" s="22">
        <f t="shared" si="35"/>
        <v>5</v>
      </c>
      <c r="BN53" s="73">
        <v>2</v>
      </c>
      <c r="BO53" s="41"/>
      <c r="BP53" s="41"/>
      <c r="BS53" s="27"/>
      <c r="BT53" s="21"/>
      <c r="BV53" s="21"/>
      <c r="BW53" s="21"/>
      <c r="BX53" s="16"/>
      <c r="CA53" s="22"/>
      <c r="CB53" s="22"/>
      <c r="CC53" s="22"/>
      <c r="CD53" s="22"/>
      <c r="CE53" s="55"/>
      <c r="CF53" s="55"/>
      <c r="CG53" s="22"/>
      <c r="CH53" s="22"/>
      <c r="CI53" s="22"/>
      <c r="CJ53" s="24"/>
      <c r="CL53" s="22"/>
      <c r="CM53" s="36"/>
    </row>
    <row r="54" spans="1:91" ht="18.600000000000001" customHeight="1" x14ac:dyDescent="0.25">
      <c r="A54" s="41"/>
      <c r="B54" s="6" t="s">
        <v>83</v>
      </c>
      <c r="C54" s="6"/>
      <c r="N54" s="6"/>
      <c r="O54" s="6"/>
      <c r="Q54" s="41"/>
      <c r="R54" s="41"/>
      <c r="AQ54" s="36"/>
      <c r="AR54" s="41"/>
      <c r="AS54" s="27">
        <v>6.5</v>
      </c>
      <c r="AT54" s="21" t="s">
        <v>30</v>
      </c>
      <c r="AU54" s="21"/>
      <c r="AV54" s="21"/>
      <c r="AW54" s="21"/>
      <c r="AX54" s="22">
        <v>3</v>
      </c>
      <c r="AY54" s="21" t="s">
        <v>106</v>
      </c>
      <c r="AZ54" s="72">
        <v>4</v>
      </c>
      <c r="BA54" s="22">
        <v>0</v>
      </c>
      <c r="BB54" s="22">
        <v>2</v>
      </c>
      <c r="BC54" s="22">
        <f t="shared" si="32"/>
        <v>2</v>
      </c>
      <c r="BD54" s="73">
        <v>4</v>
      </c>
      <c r="BE54" s="72">
        <f t="shared" si="36"/>
        <v>26</v>
      </c>
      <c r="BF54" s="22">
        <f t="shared" si="36"/>
        <v>0</v>
      </c>
      <c r="BG54" s="22">
        <f t="shared" si="33"/>
        <v>10</v>
      </c>
      <c r="BH54" s="22">
        <f t="shared" si="37"/>
        <v>10</v>
      </c>
      <c r="BI54" s="73">
        <f t="shared" si="34"/>
        <v>10</v>
      </c>
      <c r="BJ54" s="72">
        <v>22</v>
      </c>
      <c r="BK54" s="22">
        <v>0</v>
      </c>
      <c r="BL54" s="22">
        <v>8</v>
      </c>
      <c r="BM54" s="22">
        <f t="shared" si="35"/>
        <v>8</v>
      </c>
      <c r="BN54" s="73">
        <v>6</v>
      </c>
      <c r="BO54" s="41"/>
      <c r="BP54" s="41"/>
      <c r="BS54" s="27"/>
      <c r="BT54" s="21"/>
      <c r="BV54" s="21"/>
      <c r="BW54" s="21"/>
      <c r="BX54" s="16"/>
      <c r="CA54" s="22"/>
      <c r="CB54" s="22"/>
      <c r="CC54" s="22"/>
      <c r="CD54" s="22"/>
      <c r="CE54" s="55"/>
      <c r="CF54" s="55"/>
      <c r="CG54" s="22"/>
      <c r="CH54" s="22"/>
      <c r="CI54" s="22"/>
      <c r="CJ54" s="24"/>
      <c r="CL54" s="22"/>
      <c r="CM54" s="36"/>
    </row>
    <row r="55" spans="1:91" ht="18.600000000000001" customHeight="1" x14ac:dyDescent="0.25">
      <c r="A55" s="41"/>
      <c r="C55" s="6" t="s">
        <v>58</v>
      </c>
      <c r="H55" s="6" t="s">
        <v>65</v>
      </c>
      <c r="M55" s="6" t="s">
        <v>66</v>
      </c>
      <c r="Q55" s="41"/>
      <c r="R55" s="41"/>
      <c r="AQ55" s="36"/>
      <c r="AR55" s="41"/>
      <c r="AS55" s="27">
        <v>6</v>
      </c>
      <c r="AT55" s="21" t="s">
        <v>105</v>
      </c>
      <c r="AU55" s="21"/>
      <c r="AV55" s="21"/>
      <c r="AW55" s="21"/>
      <c r="AX55" s="22">
        <v>4</v>
      </c>
      <c r="AY55" s="21" t="s">
        <v>106</v>
      </c>
      <c r="AZ55" s="72">
        <v>4</v>
      </c>
      <c r="BA55" s="22">
        <v>0</v>
      </c>
      <c r="BB55" s="22">
        <v>0</v>
      </c>
      <c r="BC55" s="22">
        <f t="shared" si="32"/>
        <v>0</v>
      </c>
      <c r="BD55" s="73">
        <v>0</v>
      </c>
      <c r="BE55" s="72">
        <f t="shared" si="36"/>
        <v>24</v>
      </c>
      <c r="BF55" s="22">
        <f t="shared" si="36"/>
        <v>0</v>
      </c>
      <c r="BG55" s="22">
        <f t="shared" si="33"/>
        <v>5</v>
      </c>
      <c r="BH55" s="22">
        <f t="shared" si="37"/>
        <v>5</v>
      </c>
      <c r="BI55" s="73">
        <f t="shared" si="34"/>
        <v>0</v>
      </c>
      <c r="BJ55" s="72">
        <v>20</v>
      </c>
      <c r="BK55" s="22">
        <v>0</v>
      </c>
      <c r="BL55" s="22">
        <v>5</v>
      </c>
      <c r="BM55" s="22">
        <f t="shared" si="35"/>
        <v>5</v>
      </c>
      <c r="BN55" s="73">
        <v>0</v>
      </c>
      <c r="BO55" s="41"/>
      <c r="BP55" s="41"/>
      <c r="BS55" s="27"/>
      <c r="BT55" s="21"/>
      <c r="BV55" s="21"/>
      <c r="BW55" s="21"/>
      <c r="BX55" s="16"/>
      <c r="CA55" s="22"/>
      <c r="CB55" s="22"/>
      <c r="CC55" s="22"/>
      <c r="CD55" s="22"/>
      <c r="CE55" s="55"/>
      <c r="CF55" s="55"/>
      <c r="CG55" s="22"/>
      <c r="CH55" s="22"/>
      <c r="CI55" s="22"/>
      <c r="CJ55" s="24"/>
      <c r="CL55" s="22"/>
      <c r="CM55" s="36"/>
    </row>
    <row r="56" spans="1:91" ht="18.600000000000001" customHeight="1" x14ac:dyDescent="0.25">
      <c r="A56" s="41"/>
      <c r="C56" s="21" t="s">
        <v>275</v>
      </c>
      <c r="H56" s="21" t="s">
        <v>758</v>
      </c>
      <c r="I56" s="21"/>
      <c r="J56" s="21"/>
      <c r="K56" s="21"/>
      <c r="L56" s="21"/>
      <c r="M56" s="21" t="s">
        <v>777</v>
      </c>
      <c r="N56" s="21"/>
      <c r="O56" s="21"/>
      <c r="P56" s="21"/>
      <c r="Q56" s="41"/>
      <c r="R56" s="41"/>
      <c r="AQ56" s="36"/>
      <c r="AR56" s="41"/>
      <c r="AS56" s="27">
        <v>6.5</v>
      </c>
      <c r="AT56" s="21" t="s">
        <v>133</v>
      </c>
      <c r="AU56" s="21"/>
      <c r="AV56" s="21"/>
      <c r="AW56" s="21"/>
      <c r="AX56" s="22">
        <v>2</v>
      </c>
      <c r="AY56" s="21" t="s">
        <v>106</v>
      </c>
      <c r="AZ56" s="72">
        <v>4</v>
      </c>
      <c r="BA56" s="22">
        <v>1</v>
      </c>
      <c r="BB56" s="22">
        <v>3</v>
      </c>
      <c r="BC56" s="22">
        <f t="shared" si="32"/>
        <v>4</v>
      </c>
      <c r="BD56" s="73">
        <v>0</v>
      </c>
      <c r="BE56" s="72">
        <f t="shared" si="36"/>
        <v>23</v>
      </c>
      <c r="BF56" s="22">
        <f t="shared" si="36"/>
        <v>7</v>
      </c>
      <c r="BG56" s="22">
        <f t="shared" si="33"/>
        <v>12</v>
      </c>
      <c r="BH56" s="22">
        <f t="shared" si="37"/>
        <v>19</v>
      </c>
      <c r="BI56" s="73">
        <f t="shared" si="34"/>
        <v>0</v>
      </c>
      <c r="BJ56" s="72">
        <v>19</v>
      </c>
      <c r="BK56" s="22">
        <v>6</v>
      </c>
      <c r="BL56" s="22">
        <v>9</v>
      </c>
      <c r="BM56" s="22">
        <f t="shared" si="35"/>
        <v>15</v>
      </c>
      <c r="BN56" s="73">
        <v>0</v>
      </c>
      <c r="BO56" s="41"/>
      <c r="BP56" s="41"/>
      <c r="BS56" s="27"/>
      <c r="BT56" s="21"/>
      <c r="BV56" s="21"/>
      <c r="BW56" s="21"/>
      <c r="BX56" s="16"/>
      <c r="CA56" s="22"/>
      <c r="CB56" s="22"/>
      <c r="CC56" s="22"/>
      <c r="CD56" s="22"/>
      <c r="CE56" s="55"/>
      <c r="CF56" s="55"/>
      <c r="CG56" s="22"/>
      <c r="CH56" s="22"/>
      <c r="CI56" s="22"/>
      <c r="CJ56" s="24"/>
      <c r="CL56" s="22"/>
      <c r="CM56" s="36"/>
    </row>
    <row r="57" spans="1:91" ht="18.600000000000001" customHeight="1" thickBot="1" x14ac:dyDescent="0.3">
      <c r="A57" s="41"/>
      <c r="C57" s="21" t="s">
        <v>300</v>
      </c>
      <c r="H57" s="21" t="s">
        <v>775</v>
      </c>
      <c r="I57" s="21"/>
      <c r="J57" s="21"/>
      <c r="K57" s="21"/>
      <c r="L57" s="21"/>
      <c r="M57" s="21" t="s">
        <v>778</v>
      </c>
      <c r="N57" s="21"/>
      <c r="Q57" s="41"/>
      <c r="R57" s="41"/>
      <c r="AQ57" s="36"/>
      <c r="AR57" s="41"/>
      <c r="AS57" s="17" t="s">
        <v>116</v>
      </c>
      <c r="AT57" s="17"/>
      <c r="AU57" s="17"/>
      <c r="AV57" s="17"/>
      <c r="AW57" s="17"/>
      <c r="AX57" s="17"/>
      <c r="AY57" s="17"/>
      <c r="AZ57" s="75">
        <f>SUM(AZ45:AZ56)</f>
        <v>44</v>
      </c>
      <c r="BA57" s="23">
        <f>SUM(BA45:BA56)</f>
        <v>12</v>
      </c>
      <c r="BB57" s="23">
        <f>SUM(BB45:BB56)</f>
        <v>19</v>
      </c>
      <c r="BC57" s="23">
        <f>+BB57+BA57</f>
        <v>31</v>
      </c>
      <c r="BD57" s="76">
        <f>SUM(BD45:BD56)</f>
        <v>8</v>
      </c>
      <c r="BE57" s="75">
        <f>SUM(BE45:BE56)</f>
        <v>286</v>
      </c>
      <c r="BF57" s="23">
        <f>SUM(BF45:BF56)</f>
        <v>93</v>
      </c>
      <c r="BG57" s="23">
        <f>SUM(BG45:BG56)</f>
        <v>149</v>
      </c>
      <c r="BH57" s="23">
        <f>+BG57+BF57</f>
        <v>242</v>
      </c>
      <c r="BI57" s="76">
        <f>SUM(BI45:BI56)</f>
        <v>38</v>
      </c>
      <c r="BJ57" s="75">
        <f>SUM(BJ45:BJ56)</f>
        <v>242</v>
      </c>
      <c r="BK57" s="23">
        <f>SUM(BK45:BK56)</f>
        <v>81</v>
      </c>
      <c r="BL57" s="23">
        <f>SUM(BL45:BL56)</f>
        <v>130</v>
      </c>
      <c r="BM57" s="23">
        <f>+BL57+BK57</f>
        <v>211</v>
      </c>
      <c r="BN57" s="76">
        <f>SUM(BN45:BN56)</f>
        <v>30</v>
      </c>
      <c r="BO57" s="41"/>
      <c r="BP57" s="41"/>
      <c r="BS57" s="27"/>
      <c r="BT57" s="21"/>
      <c r="BV57" s="21"/>
      <c r="BW57" s="21"/>
      <c r="BX57" s="16"/>
      <c r="CA57" s="22"/>
      <c r="CB57" s="22"/>
      <c r="CC57" s="22"/>
      <c r="CD57" s="22"/>
      <c r="CE57" s="55"/>
      <c r="CF57" s="55"/>
      <c r="CG57" s="22"/>
      <c r="CH57" s="22"/>
      <c r="CI57" s="22"/>
      <c r="CJ57" s="24"/>
      <c r="CL57" s="22"/>
      <c r="CM57" s="36"/>
    </row>
    <row r="58" spans="1:91" ht="18.600000000000001" customHeight="1" x14ac:dyDescent="0.25">
      <c r="A58" s="41"/>
      <c r="H58" s="21" t="s">
        <v>776</v>
      </c>
      <c r="I58" s="21"/>
      <c r="J58" s="21"/>
      <c r="K58" s="21"/>
      <c r="L58" s="21"/>
      <c r="M58" s="21"/>
      <c r="N58" s="21"/>
      <c r="Q58" s="41"/>
      <c r="R58" s="41"/>
      <c r="AQ58" s="36"/>
      <c r="AR58" s="41"/>
      <c r="BE58" s="22"/>
      <c r="BF58" s="22"/>
      <c r="BG58" s="95"/>
      <c r="BH58" s="95"/>
      <c r="BI58" s="22"/>
      <c r="BJ58" s="22"/>
      <c r="BK58" s="22"/>
      <c r="BL58" s="24"/>
      <c r="BN58" s="22"/>
      <c r="BO58" s="41"/>
      <c r="BP58" s="41"/>
      <c r="BS58" s="27"/>
      <c r="BT58" s="21"/>
      <c r="BV58" s="21"/>
      <c r="BW58" s="21"/>
      <c r="BX58" s="16"/>
      <c r="CA58" s="22"/>
      <c r="CB58" s="22"/>
      <c r="CC58" s="22"/>
      <c r="CD58" s="22"/>
      <c r="CE58" s="55"/>
      <c r="CF58" s="55"/>
      <c r="CG58" s="22"/>
      <c r="CH58" s="22"/>
      <c r="CI58" s="22"/>
      <c r="CJ58" s="24"/>
      <c r="CL58" s="22"/>
      <c r="CM58" s="36"/>
    </row>
    <row r="59" spans="1:91" ht="18.600000000000001" customHeight="1" x14ac:dyDescent="0.25">
      <c r="A59" s="41"/>
      <c r="Q59" s="41"/>
      <c r="R59" s="41"/>
      <c r="AQ59" s="36"/>
      <c r="AR59" s="41"/>
      <c r="BE59" s="22"/>
      <c r="BF59" s="22"/>
      <c r="BG59" s="95"/>
      <c r="BH59" s="95"/>
      <c r="BI59" s="22"/>
      <c r="BJ59" s="22"/>
      <c r="BK59" s="22"/>
      <c r="BL59" s="24"/>
      <c r="BN59" s="22"/>
      <c r="BO59" s="41"/>
      <c r="BP59" s="41"/>
      <c r="BS59" s="27"/>
      <c r="BT59" s="21"/>
      <c r="BV59" s="21"/>
      <c r="BW59" s="21"/>
      <c r="BX59" s="16"/>
      <c r="CA59" s="22"/>
      <c r="CB59" s="22"/>
      <c r="CC59" s="22"/>
      <c r="CD59" s="22"/>
      <c r="CE59" s="55"/>
      <c r="CF59" s="55"/>
      <c r="CG59" s="22"/>
      <c r="CH59" s="22"/>
      <c r="CI59" s="22"/>
      <c r="CJ59" s="24"/>
      <c r="CL59" s="22"/>
      <c r="CM59" s="36"/>
    </row>
    <row r="60" spans="1:91" ht="18.600000000000001" customHeight="1" x14ac:dyDescent="0.25">
      <c r="A60" s="41"/>
      <c r="Q60" s="41"/>
      <c r="R60" s="41"/>
      <c r="AQ60" s="36"/>
      <c r="AR60" s="41"/>
      <c r="BE60" s="22"/>
      <c r="BF60" s="22"/>
      <c r="BG60" s="95"/>
      <c r="BH60" s="95"/>
      <c r="BI60" s="22"/>
      <c r="BJ60" s="22"/>
      <c r="BK60" s="22"/>
      <c r="BL60" s="24"/>
      <c r="BN60" s="22"/>
      <c r="BO60" s="41"/>
      <c r="BP60" s="41"/>
      <c r="BS60" s="27"/>
      <c r="BT60" s="21"/>
      <c r="BV60" s="21"/>
      <c r="BW60" s="21"/>
      <c r="BX60" s="16"/>
      <c r="CA60" s="22"/>
      <c r="CB60" s="22"/>
      <c r="CC60" s="22"/>
      <c r="CD60" s="22"/>
      <c r="CE60" s="55"/>
      <c r="CF60" s="55"/>
      <c r="CG60" s="22"/>
      <c r="CH60" s="22"/>
      <c r="CI60" s="22"/>
      <c r="CJ60" s="24"/>
      <c r="CL60" s="22"/>
      <c r="CM60" s="36"/>
    </row>
    <row r="61" spans="1:91" ht="18.600000000000001" customHeight="1" x14ac:dyDescent="0.25">
      <c r="A61" s="41"/>
      <c r="Q61" s="36"/>
      <c r="R61" s="36"/>
      <c r="AQ61" s="36"/>
      <c r="AR61" s="36"/>
      <c r="AS61" s="11"/>
      <c r="AT61" s="11"/>
      <c r="AU61" s="11"/>
      <c r="AV61" s="11"/>
      <c r="AW61" s="11"/>
      <c r="AX61" s="11"/>
      <c r="AY61" s="11"/>
      <c r="AZ61" s="11"/>
      <c r="BA61" s="11"/>
      <c r="BB61" s="11"/>
      <c r="BC61" s="11"/>
      <c r="BD61" s="11"/>
      <c r="BE61" s="22"/>
      <c r="BF61" s="22"/>
      <c r="BG61" s="95"/>
      <c r="BH61" s="95"/>
      <c r="BI61" s="22"/>
      <c r="BJ61" s="22"/>
      <c r="BK61" s="22"/>
      <c r="BL61" s="24"/>
      <c r="BN61" s="22"/>
      <c r="BO61" s="36"/>
      <c r="BP61" s="36"/>
      <c r="BS61" s="27"/>
      <c r="BT61" s="21"/>
      <c r="BV61" s="21"/>
      <c r="BW61" s="21"/>
      <c r="BX61" s="16"/>
      <c r="CA61" s="22"/>
      <c r="CB61" s="22"/>
      <c r="CC61" s="22"/>
      <c r="CD61" s="22"/>
      <c r="CE61" s="55"/>
      <c r="CF61" s="55"/>
      <c r="CG61" s="22"/>
      <c r="CH61" s="22"/>
      <c r="CI61" s="22"/>
      <c r="CJ61" s="24"/>
      <c r="CL61" s="22"/>
      <c r="CM61" s="36"/>
    </row>
    <row r="62" spans="1:91" ht="18.600000000000001" customHeight="1" x14ac:dyDescent="0.25">
      <c r="A62" s="41"/>
      <c r="Q62" s="36"/>
      <c r="R62" s="39"/>
      <c r="AQ62" s="43"/>
      <c r="AR62" s="39"/>
      <c r="BO62" s="39"/>
      <c r="BP62" s="39"/>
      <c r="BS62" s="27"/>
      <c r="BT62" s="21"/>
      <c r="BV62" s="21"/>
      <c r="BW62" s="21"/>
      <c r="BX62" s="16"/>
      <c r="CA62" s="22"/>
      <c r="CB62" s="22"/>
      <c r="CC62" s="22"/>
      <c r="CD62" s="22"/>
      <c r="CE62" s="55"/>
      <c r="CF62" s="55"/>
      <c r="CG62" s="22"/>
      <c r="CH62" s="22"/>
      <c r="CI62" s="22"/>
      <c r="CJ62" s="24"/>
      <c r="CL62" s="22"/>
      <c r="CM62" s="43"/>
    </row>
    <row r="63" spans="1:91" ht="21.95" customHeight="1" x14ac:dyDescent="0.2">
      <c r="A63" s="39"/>
      <c r="B63" s="39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  <c r="W63" s="39"/>
      <c r="X63" s="39"/>
      <c r="Y63" s="39"/>
      <c r="Z63" s="39"/>
      <c r="AA63" s="43"/>
      <c r="AB63" s="39"/>
      <c r="AC63" s="39"/>
      <c r="AD63" s="39"/>
      <c r="AE63" s="39"/>
      <c r="AF63" s="39"/>
      <c r="AG63" s="39"/>
      <c r="AH63" s="39"/>
      <c r="AI63" s="39"/>
      <c r="AJ63" s="39"/>
      <c r="AK63" s="39"/>
      <c r="AL63" s="39"/>
      <c r="AM63" s="39"/>
      <c r="AN63" s="39"/>
      <c r="AO63" s="39"/>
      <c r="AP63" s="39"/>
      <c r="AQ63" s="43"/>
      <c r="AR63" s="39"/>
      <c r="AS63" s="39"/>
      <c r="AT63" s="39"/>
      <c r="AU63" s="39"/>
      <c r="AV63" s="39"/>
      <c r="AW63" s="39"/>
      <c r="AX63" s="39"/>
      <c r="AY63" s="39"/>
      <c r="AZ63" s="39"/>
      <c r="BA63" s="43"/>
      <c r="BB63" s="39"/>
      <c r="BC63" s="39"/>
      <c r="BD63" s="39"/>
      <c r="BE63" s="39"/>
      <c r="BF63" s="39"/>
      <c r="BG63" s="39"/>
      <c r="BH63" s="39"/>
      <c r="BI63" s="39"/>
      <c r="BJ63" s="39"/>
      <c r="BK63" s="39"/>
      <c r="BL63" s="39"/>
      <c r="BM63" s="39"/>
      <c r="BN63" s="39"/>
      <c r="BO63" s="39"/>
      <c r="BP63" s="39"/>
      <c r="BQ63" s="39"/>
      <c r="BR63" s="39"/>
      <c r="BS63" s="39"/>
      <c r="BT63" s="39"/>
      <c r="BU63" s="39"/>
      <c r="BV63" s="39"/>
      <c r="BW63" s="39"/>
      <c r="BX63" s="39"/>
      <c r="BY63" s="43"/>
      <c r="BZ63" s="39"/>
      <c r="CA63" s="39"/>
      <c r="CB63" s="39"/>
      <c r="CC63" s="39"/>
      <c r="CD63" s="39"/>
      <c r="CE63" s="39"/>
      <c r="CF63" s="39"/>
      <c r="CG63" s="39"/>
      <c r="CH63" s="39"/>
      <c r="CI63" s="39"/>
      <c r="CJ63" s="39"/>
      <c r="CK63" s="39"/>
      <c r="CL63" s="39"/>
      <c r="CM63" s="43"/>
    </row>
    <row r="64" spans="1:91" ht="21.95" customHeight="1" x14ac:dyDescent="0.3">
      <c r="A64" s="39"/>
      <c r="B64" s="85" t="s">
        <v>127</v>
      </c>
      <c r="C64" s="85"/>
      <c r="D64" s="85"/>
      <c r="E64" s="85"/>
      <c r="F64" s="85"/>
      <c r="G64" s="85"/>
      <c r="H64" s="85"/>
      <c r="I64" s="85"/>
      <c r="J64" s="85"/>
      <c r="K64" s="85"/>
      <c r="L64" s="85"/>
      <c r="M64" s="85"/>
      <c r="N64" s="85"/>
      <c r="O64" s="85"/>
      <c r="P64" s="85"/>
      <c r="Q64" s="39"/>
      <c r="R64" s="39"/>
      <c r="S64" s="85" t="s">
        <v>127</v>
      </c>
      <c r="T64" s="85"/>
      <c r="U64" s="85"/>
      <c r="V64" s="85"/>
      <c r="W64" s="85"/>
      <c r="X64" s="85"/>
      <c r="Y64" s="85"/>
      <c r="Z64" s="85"/>
      <c r="AA64" s="85"/>
      <c r="AB64" s="85"/>
      <c r="AC64" s="85"/>
      <c r="AD64" s="85"/>
      <c r="AE64" s="85"/>
      <c r="AF64" s="85"/>
      <c r="AG64" s="85"/>
      <c r="AH64" s="85"/>
      <c r="AI64" s="85"/>
      <c r="AJ64" s="85"/>
      <c r="AK64" s="85"/>
      <c r="AL64" s="85"/>
      <c r="AM64" s="85"/>
      <c r="AN64" s="85"/>
      <c r="AO64" s="85"/>
      <c r="AP64" s="85"/>
      <c r="AQ64" s="43"/>
      <c r="AR64" s="39"/>
      <c r="AS64" s="85" t="s">
        <v>127</v>
      </c>
      <c r="AT64" s="85"/>
      <c r="AU64" s="85"/>
      <c r="AV64" s="85"/>
      <c r="AW64" s="85"/>
      <c r="AX64" s="85"/>
      <c r="AY64" s="85"/>
      <c r="AZ64" s="85"/>
      <c r="BA64" s="85"/>
      <c r="BB64" s="85"/>
      <c r="BC64" s="85"/>
      <c r="BD64" s="85"/>
      <c r="BE64" s="85"/>
      <c r="BF64" s="85"/>
      <c r="BG64" s="85"/>
      <c r="BH64" s="85"/>
      <c r="BI64" s="85"/>
      <c r="BJ64" s="85"/>
      <c r="BK64" s="85"/>
      <c r="BL64" s="85"/>
      <c r="BM64" s="85"/>
      <c r="BN64" s="85"/>
      <c r="BO64" s="39"/>
      <c r="BP64" s="39"/>
      <c r="BQ64" s="85" t="s">
        <v>127</v>
      </c>
      <c r="BR64" s="85"/>
      <c r="BS64" s="85"/>
      <c r="BT64" s="85"/>
      <c r="BU64" s="85"/>
      <c r="BV64" s="85"/>
      <c r="BW64" s="85"/>
      <c r="BX64" s="85"/>
      <c r="BY64" s="85"/>
      <c r="BZ64" s="85"/>
      <c r="CA64" s="85"/>
      <c r="CB64" s="85"/>
      <c r="CC64" s="85"/>
      <c r="CD64" s="85"/>
      <c r="CE64" s="85"/>
      <c r="CF64" s="85"/>
      <c r="CG64" s="85"/>
      <c r="CH64" s="85"/>
      <c r="CI64" s="85"/>
      <c r="CJ64" s="85"/>
      <c r="CK64" s="85"/>
      <c r="CL64" s="85"/>
      <c r="CM64" s="43"/>
    </row>
    <row r="65" spans="1:91" ht="18.600000000000001" customHeight="1" x14ac:dyDescent="0.3">
      <c r="A65" s="39"/>
      <c r="B65" s="26" t="s">
        <v>76</v>
      </c>
      <c r="C65" s="26">
        <f>+C2</f>
        <v>26</v>
      </c>
      <c r="D65" s="86" t="s">
        <v>693</v>
      </c>
      <c r="E65" s="86"/>
      <c r="F65" s="86"/>
      <c r="G65" s="86"/>
      <c r="H65" s="86"/>
      <c r="I65" s="86"/>
      <c r="J65" s="86"/>
      <c r="K65" s="86"/>
      <c r="L65" s="86"/>
      <c r="M65" s="86"/>
      <c r="N65" s="86"/>
      <c r="O65" s="25"/>
      <c r="P65" s="25"/>
      <c r="Q65" s="39"/>
      <c r="R65" s="39"/>
      <c r="S65" s="86" t="s">
        <v>695</v>
      </c>
      <c r="T65" s="86"/>
      <c r="U65" s="86"/>
      <c r="V65" s="86"/>
      <c r="W65" s="86"/>
      <c r="X65" s="86"/>
      <c r="Y65" s="86"/>
      <c r="Z65" s="86"/>
      <c r="AA65" s="86"/>
      <c r="AB65" s="86"/>
      <c r="AC65" s="86"/>
      <c r="AD65" s="86"/>
      <c r="AE65" s="86"/>
      <c r="AF65" s="86"/>
      <c r="AG65" s="86"/>
      <c r="AH65" s="86"/>
      <c r="AI65" s="86"/>
      <c r="AJ65" s="86"/>
      <c r="AK65" s="86"/>
      <c r="AL65" s="86"/>
      <c r="AM65" s="86"/>
      <c r="AN65" s="86"/>
      <c r="AO65" s="86"/>
      <c r="AP65" s="86"/>
      <c r="AQ65" s="39"/>
      <c r="AR65" s="39"/>
      <c r="AS65" s="86" t="s">
        <v>696</v>
      </c>
      <c r="AT65" s="86"/>
      <c r="AU65" s="86"/>
      <c r="AV65" s="86"/>
      <c r="AW65" s="86"/>
      <c r="AX65" s="86"/>
      <c r="AY65" s="86"/>
      <c r="AZ65" s="86"/>
      <c r="BA65" s="86"/>
      <c r="BB65" s="86"/>
      <c r="BC65" s="86"/>
      <c r="BD65" s="86"/>
      <c r="BE65" s="86"/>
      <c r="BF65" s="86"/>
      <c r="BG65" s="86"/>
      <c r="BH65" s="86"/>
      <c r="BI65" s="86"/>
      <c r="BJ65" s="86"/>
      <c r="BK65" s="86"/>
      <c r="BL65" s="86"/>
      <c r="BM65" s="86"/>
      <c r="BN65" s="86"/>
      <c r="BO65" s="39"/>
      <c r="BP65" s="39"/>
      <c r="BQ65" s="86" t="s">
        <v>699</v>
      </c>
      <c r="BR65" s="86"/>
      <c r="BS65" s="86"/>
      <c r="BT65" s="86"/>
      <c r="BU65" s="86"/>
      <c r="BV65" s="86"/>
      <c r="BW65" s="86"/>
      <c r="BX65" s="86"/>
      <c r="BY65" s="86"/>
      <c r="BZ65" s="86"/>
      <c r="CA65" s="86"/>
      <c r="CB65" s="86"/>
      <c r="CC65" s="86"/>
      <c r="CD65" s="86"/>
      <c r="CE65" s="86"/>
      <c r="CF65" s="86"/>
      <c r="CG65" s="86"/>
      <c r="CH65" s="86"/>
      <c r="CI65" s="86"/>
      <c r="CJ65" s="86"/>
      <c r="CK65" s="86"/>
      <c r="CL65" s="86"/>
      <c r="CM65" s="39"/>
    </row>
    <row r="66" spans="1:91" ht="18.600000000000001" customHeight="1" x14ac:dyDescent="0.3">
      <c r="A66" s="36"/>
      <c r="N66" s="25"/>
      <c r="O66" s="25"/>
      <c r="P66" s="25"/>
      <c r="Q66" s="36"/>
      <c r="R66" s="36"/>
      <c r="T66" s="16"/>
      <c r="U66" s="16"/>
      <c r="V66" s="16"/>
      <c r="W66" s="16"/>
      <c r="X66" s="16"/>
      <c r="Y66" s="16"/>
      <c r="Z66" s="16"/>
      <c r="AA66" s="29"/>
      <c r="AB66" s="29"/>
      <c r="AC66" s="29"/>
      <c r="AD66" s="29"/>
      <c r="AE66" s="30"/>
      <c r="AF66" s="29"/>
      <c r="AG66" s="29"/>
      <c r="AH66" s="29"/>
      <c r="AI66" s="29"/>
      <c r="AJ66" s="29"/>
      <c r="AK66" s="29"/>
      <c r="AL66" s="21"/>
      <c r="AM66" s="11"/>
      <c r="AN66" s="11"/>
      <c r="AO66" s="22"/>
      <c r="AP66" s="22"/>
      <c r="AQ66" s="36"/>
      <c r="AR66" s="36"/>
      <c r="BO66" s="36"/>
      <c r="BP66" s="36"/>
      <c r="BR66" s="16"/>
      <c r="BS66" s="16"/>
      <c r="BT66" s="16"/>
      <c r="BU66" s="16"/>
      <c r="BV66" s="16"/>
      <c r="BW66" s="16"/>
      <c r="BX66" s="16"/>
      <c r="BY66" s="29"/>
      <c r="BZ66" s="29"/>
      <c r="CA66" s="29"/>
      <c r="CB66" s="29"/>
      <c r="CC66" s="30"/>
      <c r="CD66" s="29"/>
      <c r="CE66" s="29"/>
      <c r="CF66" s="29"/>
      <c r="CG66" s="29"/>
      <c r="CH66" s="29"/>
      <c r="CI66" s="29"/>
      <c r="CJ66" s="29"/>
      <c r="CK66" s="21"/>
      <c r="CL66" s="11"/>
      <c r="CM66" s="36"/>
    </row>
    <row r="67" spans="1:91" ht="18.600000000000001" customHeight="1" x14ac:dyDescent="0.25">
      <c r="A67" s="36"/>
      <c r="Q67" s="39"/>
      <c r="R67" s="39"/>
      <c r="T67" s="16"/>
      <c r="U67" s="16"/>
      <c r="V67" s="16"/>
      <c r="W67" s="16"/>
      <c r="X67" s="16"/>
      <c r="Y67" s="16"/>
      <c r="Z67" s="16"/>
      <c r="AA67" s="29"/>
      <c r="AB67" s="29"/>
      <c r="AC67" s="29"/>
      <c r="AD67" s="29"/>
      <c r="AE67" s="30"/>
      <c r="AF67" s="29"/>
      <c r="AG67" s="29"/>
      <c r="AH67" s="29"/>
      <c r="AI67" s="29"/>
      <c r="AJ67" s="29"/>
      <c r="AK67" s="29"/>
      <c r="AL67" s="21"/>
      <c r="AM67" s="11"/>
      <c r="AN67" s="11"/>
      <c r="AO67" s="22"/>
      <c r="AP67" s="22"/>
      <c r="AQ67" s="39"/>
      <c r="AR67" s="39"/>
      <c r="AT67" s="16"/>
      <c r="AU67" s="16"/>
      <c r="AV67" s="16"/>
      <c r="AW67" s="16"/>
      <c r="AX67" s="16"/>
      <c r="AY67" s="16"/>
      <c r="AZ67" s="89" t="s">
        <v>692</v>
      </c>
      <c r="BA67" s="90"/>
      <c r="BB67" s="90"/>
      <c r="BC67" s="90"/>
      <c r="BD67" s="91"/>
      <c r="BE67" s="92" t="s">
        <v>697</v>
      </c>
      <c r="BF67" s="93"/>
      <c r="BG67" s="93"/>
      <c r="BH67" s="93"/>
      <c r="BI67" s="94"/>
      <c r="BJ67" s="89" t="s">
        <v>698</v>
      </c>
      <c r="BK67" s="90"/>
      <c r="BL67" s="90"/>
      <c r="BM67" s="90"/>
      <c r="BN67" s="91"/>
      <c r="BO67" s="39"/>
      <c r="BP67" s="39"/>
      <c r="BS67" s="27"/>
      <c r="BT67" s="21"/>
      <c r="BV67" s="21"/>
      <c r="BW67" s="21"/>
      <c r="BX67" s="89" t="s">
        <v>694</v>
      </c>
      <c r="BY67" s="90"/>
      <c r="BZ67" s="90"/>
      <c r="CA67" s="90"/>
      <c r="CB67" s="91"/>
      <c r="CC67" s="92" t="s">
        <v>697</v>
      </c>
      <c r="CD67" s="93"/>
      <c r="CE67" s="93"/>
      <c r="CF67" s="93"/>
      <c r="CG67" s="94"/>
      <c r="CH67" s="89" t="s">
        <v>698</v>
      </c>
      <c r="CI67" s="90"/>
      <c r="CJ67" s="90"/>
      <c r="CK67" s="90"/>
      <c r="CL67" s="91"/>
      <c r="CM67" s="39"/>
    </row>
    <row r="68" spans="1:91" ht="18.600000000000001" customHeight="1" thickBot="1" x14ac:dyDescent="0.3">
      <c r="A68" s="36"/>
      <c r="E68" s="2" t="s">
        <v>67</v>
      </c>
      <c r="F68" s="2"/>
      <c r="G68" s="2"/>
      <c r="H68" s="63" t="s">
        <v>1</v>
      </c>
      <c r="I68" s="4"/>
      <c r="J68" s="4" t="s">
        <v>3</v>
      </c>
      <c r="K68" s="4" t="s">
        <v>22</v>
      </c>
      <c r="L68" s="4" t="s">
        <v>23</v>
      </c>
      <c r="M68" s="50" t="s">
        <v>24</v>
      </c>
      <c r="Q68" s="39"/>
      <c r="R68" s="39"/>
      <c r="T68" s="16"/>
      <c r="U68" s="88" t="s">
        <v>693</v>
      </c>
      <c r="V68" s="88"/>
      <c r="W68" s="88"/>
      <c r="X68" s="88"/>
      <c r="Y68" s="88"/>
      <c r="Z68" s="88"/>
      <c r="AA68" s="88"/>
      <c r="AB68" s="88"/>
      <c r="AC68" s="88"/>
      <c r="AD68" s="88"/>
      <c r="AE68" s="88"/>
      <c r="AF68" s="88"/>
      <c r="AG68" s="88"/>
      <c r="AH68" s="88"/>
      <c r="AI68" s="88"/>
      <c r="AJ68" s="88"/>
      <c r="AK68" s="88"/>
      <c r="AL68" s="88"/>
      <c r="AM68" s="88"/>
      <c r="AN68" s="11"/>
      <c r="AO68" s="22"/>
      <c r="AP68" s="22"/>
      <c r="AQ68" s="39"/>
      <c r="AR68" s="39"/>
      <c r="AS68" s="23" t="s">
        <v>109</v>
      </c>
      <c r="AT68" s="51" t="s">
        <v>80</v>
      </c>
      <c r="AU68" s="51"/>
      <c r="AV68" s="51"/>
      <c r="AW68" s="51"/>
      <c r="AX68" s="51" t="s">
        <v>110</v>
      </c>
      <c r="AY68" s="17" t="s">
        <v>21</v>
      </c>
      <c r="AZ68" s="67" t="s">
        <v>3</v>
      </c>
      <c r="BA68" s="68" t="s">
        <v>22</v>
      </c>
      <c r="BB68" s="68" t="s">
        <v>23</v>
      </c>
      <c r="BC68" s="68" t="s">
        <v>24</v>
      </c>
      <c r="BD68" s="69" t="s">
        <v>2</v>
      </c>
      <c r="BE68" s="70" t="s">
        <v>3</v>
      </c>
      <c r="BF68" s="71" t="s">
        <v>22</v>
      </c>
      <c r="BG68" s="71" t="s">
        <v>23</v>
      </c>
      <c r="BH68" s="71" t="s">
        <v>24</v>
      </c>
      <c r="BI68" s="69" t="s">
        <v>2</v>
      </c>
      <c r="BJ68" s="70" t="s">
        <v>3</v>
      </c>
      <c r="BK68" s="68" t="s">
        <v>22</v>
      </c>
      <c r="BL68" s="68" t="s">
        <v>23</v>
      </c>
      <c r="BM68" s="68" t="s">
        <v>24</v>
      </c>
      <c r="BN68" s="69" t="s">
        <v>2</v>
      </c>
      <c r="BO68" s="39"/>
      <c r="BP68" s="39"/>
      <c r="BQ68" s="28" t="s">
        <v>109</v>
      </c>
      <c r="BR68" s="28" t="s">
        <v>111</v>
      </c>
      <c r="BS68" s="28"/>
      <c r="BT68" s="38"/>
      <c r="BU68" s="38"/>
      <c r="BV68" s="38"/>
      <c r="BW68" s="38"/>
      <c r="BX68" s="67" t="s">
        <v>3</v>
      </c>
      <c r="BY68" s="68" t="s">
        <v>22</v>
      </c>
      <c r="BZ68" s="68" t="s">
        <v>23</v>
      </c>
      <c r="CA68" s="68" t="s">
        <v>24</v>
      </c>
      <c r="CB68" s="69" t="s">
        <v>2</v>
      </c>
      <c r="CC68" s="70" t="s">
        <v>3</v>
      </c>
      <c r="CD68" s="71" t="s">
        <v>22</v>
      </c>
      <c r="CE68" s="71" t="s">
        <v>23</v>
      </c>
      <c r="CF68" s="71" t="s">
        <v>24</v>
      </c>
      <c r="CG68" s="69" t="s">
        <v>2</v>
      </c>
      <c r="CH68" s="70" t="s">
        <v>3</v>
      </c>
      <c r="CI68" s="68" t="s">
        <v>22</v>
      </c>
      <c r="CJ68" s="68" t="s">
        <v>23</v>
      </c>
      <c r="CK68" s="68" t="s">
        <v>24</v>
      </c>
      <c r="CL68" s="69" t="s">
        <v>2</v>
      </c>
      <c r="CM68" s="39"/>
    </row>
    <row r="69" spans="1:91" ht="18.600000000000001" customHeight="1" x14ac:dyDescent="0.25">
      <c r="A69" s="36"/>
      <c r="E69" s="21" t="s">
        <v>161</v>
      </c>
      <c r="F69" s="21"/>
      <c r="G69" s="21"/>
      <c r="H69" s="21" t="s">
        <v>17</v>
      </c>
      <c r="I69" s="22"/>
      <c r="J69" s="22">
        <v>26</v>
      </c>
      <c r="K69" s="22">
        <v>37</v>
      </c>
      <c r="L69" s="22">
        <v>28</v>
      </c>
      <c r="M69" s="49">
        <v>65</v>
      </c>
      <c r="Q69" s="36"/>
      <c r="R69" s="36"/>
      <c r="T69" s="16"/>
      <c r="U69" s="16"/>
      <c r="V69" s="16"/>
      <c r="W69" s="16"/>
      <c r="X69" s="16"/>
      <c r="Y69" s="16"/>
      <c r="Z69" s="16"/>
      <c r="AA69" s="29"/>
      <c r="AB69" s="29"/>
      <c r="AC69" s="29"/>
      <c r="AD69" s="29"/>
      <c r="AE69" s="30"/>
      <c r="AF69" s="29"/>
      <c r="AG69" s="29"/>
      <c r="AH69" s="29"/>
      <c r="AI69" s="29"/>
      <c r="AJ69" s="29"/>
      <c r="AK69" s="29"/>
      <c r="AL69" s="21"/>
      <c r="AM69" s="11"/>
      <c r="AN69" s="11"/>
      <c r="AO69" s="22"/>
      <c r="AP69" s="22"/>
      <c r="AQ69" s="36"/>
      <c r="AR69" s="36"/>
      <c r="AS69" s="18" t="s">
        <v>171</v>
      </c>
      <c r="AT69" s="18"/>
      <c r="AU69" s="18"/>
      <c r="AV69" s="18"/>
      <c r="AW69" s="18"/>
      <c r="AX69" s="16" t="s">
        <v>174</v>
      </c>
      <c r="AZ69" s="72">
        <v>3</v>
      </c>
      <c r="BA69" s="22">
        <v>0</v>
      </c>
      <c r="BB69" s="22">
        <v>0</v>
      </c>
      <c r="BC69" s="22">
        <f t="shared" ref="BC69:BC80" si="38">+BA69+BB69</f>
        <v>0</v>
      </c>
      <c r="BD69" s="73">
        <v>0</v>
      </c>
      <c r="BE69" s="72">
        <f>+AZ69+BJ69</f>
        <v>25</v>
      </c>
      <c r="BF69" s="22">
        <f>+BA69+BK69</f>
        <v>12</v>
      </c>
      <c r="BG69" s="22">
        <f t="shared" ref="BG69:BG80" si="39">+BB69+BL69</f>
        <v>11</v>
      </c>
      <c r="BH69" s="22">
        <f>+BF69+BG69</f>
        <v>23</v>
      </c>
      <c r="BI69" s="73">
        <f t="shared" ref="BI69:BI80" si="40">+BD69+BN69</f>
        <v>4</v>
      </c>
      <c r="BJ69" s="22">
        <v>22</v>
      </c>
      <c r="BK69" s="22">
        <v>12</v>
      </c>
      <c r="BL69" s="22">
        <v>11</v>
      </c>
      <c r="BM69" s="22">
        <f t="shared" ref="BM69:BM80" si="41">+BK69+BL69</f>
        <v>23</v>
      </c>
      <c r="BN69" s="22">
        <v>4</v>
      </c>
      <c r="BO69" s="36"/>
      <c r="BP69" s="36"/>
      <c r="BQ69" s="27">
        <v>8</v>
      </c>
      <c r="BR69" s="21" t="s">
        <v>153</v>
      </c>
      <c r="BX69" s="72">
        <v>0</v>
      </c>
      <c r="BY69" s="22">
        <v>0</v>
      </c>
      <c r="BZ69" s="22">
        <v>0</v>
      </c>
      <c r="CA69" s="22">
        <f>+BY69+BZ69</f>
        <v>0</v>
      </c>
      <c r="CB69" s="73">
        <v>0</v>
      </c>
      <c r="CC69" s="72">
        <f>+CH69+BX69</f>
        <v>1</v>
      </c>
      <c r="CD69" s="22">
        <f>+CI69+BY69</f>
        <v>1</v>
      </c>
      <c r="CE69" s="22">
        <f>+CJ69+BZ69</f>
        <v>0</v>
      </c>
      <c r="CF69" s="22">
        <f>+CK69+CA69</f>
        <v>1</v>
      </c>
      <c r="CG69" s="73">
        <f>+CL69+CB69</f>
        <v>0</v>
      </c>
      <c r="CH69" s="22">
        <v>1</v>
      </c>
      <c r="CI69" s="22">
        <v>1</v>
      </c>
      <c r="CJ69" s="22">
        <v>0</v>
      </c>
      <c r="CK69" s="22">
        <f t="shared" ref="CK69:CK72" si="42">+CI69+CJ69</f>
        <v>1</v>
      </c>
      <c r="CL69" s="73">
        <v>0</v>
      </c>
      <c r="CM69" s="36"/>
    </row>
    <row r="70" spans="1:91" ht="18.600000000000001" customHeight="1" thickBot="1" x14ac:dyDescent="0.3">
      <c r="A70" s="36"/>
      <c r="E70" s="21" t="s">
        <v>129</v>
      </c>
      <c r="F70" s="21"/>
      <c r="G70" s="21"/>
      <c r="H70" s="21" t="s">
        <v>17</v>
      </c>
      <c r="I70" s="22"/>
      <c r="J70" s="22">
        <v>26</v>
      </c>
      <c r="K70" s="22">
        <v>29</v>
      </c>
      <c r="L70" s="22">
        <v>33</v>
      </c>
      <c r="M70" s="49">
        <v>62</v>
      </c>
      <c r="Q70" s="36"/>
      <c r="R70" s="36"/>
      <c r="T70" s="16"/>
      <c r="U70" s="37" t="s">
        <v>109</v>
      </c>
      <c r="V70" s="10" t="s">
        <v>117</v>
      </c>
      <c r="W70" s="10"/>
      <c r="X70" s="10"/>
      <c r="Y70" s="10"/>
      <c r="Z70" s="10"/>
      <c r="AA70" s="10"/>
      <c r="AB70" s="10"/>
      <c r="AC70" s="37" t="s">
        <v>3</v>
      </c>
      <c r="AD70" s="37" t="s">
        <v>7</v>
      </c>
      <c r="AE70" s="37" t="s">
        <v>8</v>
      </c>
      <c r="AF70" s="37" t="s">
        <v>9</v>
      </c>
      <c r="AG70" s="37" t="s">
        <v>71</v>
      </c>
      <c r="AH70" s="37" t="s">
        <v>4</v>
      </c>
      <c r="AI70" s="37" t="s">
        <v>6</v>
      </c>
      <c r="AJ70" s="37" t="s">
        <v>5</v>
      </c>
      <c r="AK70" s="37" t="s">
        <v>72</v>
      </c>
      <c r="AL70" s="37" t="s">
        <v>23</v>
      </c>
      <c r="AM70" s="37" t="s">
        <v>2</v>
      </c>
      <c r="AN70" s="11"/>
      <c r="AO70" s="22"/>
      <c r="AP70" s="22"/>
      <c r="AQ70" s="36"/>
      <c r="AR70" s="36"/>
      <c r="AS70" s="27">
        <v>8</v>
      </c>
      <c r="AT70" s="21" t="s">
        <v>15</v>
      </c>
      <c r="AX70" s="22"/>
      <c r="AY70" s="21" t="s">
        <v>173</v>
      </c>
      <c r="AZ70" s="72">
        <v>4</v>
      </c>
      <c r="BA70" s="22">
        <v>0</v>
      </c>
      <c r="BB70" s="22">
        <v>0</v>
      </c>
      <c r="BC70" s="22">
        <f t="shared" si="38"/>
        <v>0</v>
      </c>
      <c r="BD70" s="73">
        <v>0</v>
      </c>
      <c r="BE70" s="72">
        <f t="shared" ref="BE70:BF80" si="43">+AZ70+BJ70</f>
        <v>26</v>
      </c>
      <c r="BF70" s="22">
        <f t="shared" si="43"/>
        <v>0</v>
      </c>
      <c r="BG70" s="22">
        <f t="shared" si="39"/>
        <v>2</v>
      </c>
      <c r="BH70" s="22">
        <f t="shared" ref="BH70:BH80" si="44">+BF70+BG70</f>
        <v>2</v>
      </c>
      <c r="BI70" s="73">
        <f t="shared" si="40"/>
        <v>0</v>
      </c>
      <c r="BJ70" s="22">
        <v>22</v>
      </c>
      <c r="BK70" s="22">
        <v>0</v>
      </c>
      <c r="BL70" s="22">
        <v>2</v>
      </c>
      <c r="BM70" s="22">
        <f t="shared" si="41"/>
        <v>2</v>
      </c>
      <c r="BN70" s="22">
        <v>0</v>
      </c>
      <c r="BO70" s="36"/>
      <c r="BP70" s="36"/>
      <c r="BQ70" s="27">
        <v>7</v>
      </c>
      <c r="BR70" s="21" t="s">
        <v>64</v>
      </c>
      <c r="BX70" s="72">
        <v>0</v>
      </c>
      <c r="BY70" s="22">
        <v>0</v>
      </c>
      <c r="BZ70" s="22">
        <v>0</v>
      </c>
      <c r="CA70" s="22">
        <f t="shared" ref="CA70:CA72" si="45">+BY70+BZ70</f>
        <v>0</v>
      </c>
      <c r="CB70" s="73">
        <v>0</v>
      </c>
      <c r="CC70" s="72">
        <f t="shared" ref="CC70:CG85" si="46">+CH70+BX70</f>
        <v>3</v>
      </c>
      <c r="CD70" s="22">
        <f t="shared" si="46"/>
        <v>0</v>
      </c>
      <c r="CE70" s="22">
        <f t="shared" si="46"/>
        <v>1</v>
      </c>
      <c r="CF70" s="22">
        <f t="shared" si="46"/>
        <v>1</v>
      </c>
      <c r="CG70" s="73">
        <f t="shared" si="46"/>
        <v>0</v>
      </c>
      <c r="CH70" s="22">
        <v>3</v>
      </c>
      <c r="CI70" s="22">
        <v>0</v>
      </c>
      <c r="CJ70" s="22">
        <v>1</v>
      </c>
      <c r="CK70" s="22">
        <f t="shared" si="42"/>
        <v>1</v>
      </c>
      <c r="CL70" s="73">
        <v>0</v>
      </c>
      <c r="CM70" s="36"/>
    </row>
    <row r="71" spans="1:91" ht="18.600000000000001" customHeight="1" x14ac:dyDescent="0.25">
      <c r="A71" s="36"/>
      <c r="E71" s="21" t="s">
        <v>192</v>
      </c>
      <c r="F71" s="21"/>
      <c r="G71" s="21"/>
      <c r="H71" s="21" t="s">
        <v>173</v>
      </c>
      <c r="I71" s="22"/>
      <c r="J71" s="22">
        <v>25</v>
      </c>
      <c r="K71" s="22">
        <v>21</v>
      </c>
      <c r="L71" s="22">
        <v>28</v>
      </c>
      <c r="M71" s="49">
        <v>49</v>
      </c>
      <c r="Q71" s="36"/>
      <c r="R71" s="36"/>
      <c r="T71" s="16"/>
      <c r="U71" s="58">
        <v>8</v>
      </c>
      <c r="V71" s="31" t="s">
        <v>15</v>
      </c>
      <c r="W71" s="8"/>
      <c r="X71" s="31"/>
      <c r="Y71" s="31"/>
      <c r="Z71" s="14"/>
      <c r="AA71" s="8"/>
      <c r="AB71" s="8"/>
      <c r="AC71" s="22">
        <f>+AD71+AE71+AF71</f>
        <v>1</v>
      </c>
      <c r="AD71" s="22">
        <f t="shared" ref="AD71:AF78" si="47">SUMIF($V$86:$V$87,$V71,AD$86:AD$87)+SUMIF($V$94:$V$103,$V71,AD$94:AD$103)</f>
        <v>0</v>
      </c>
      <c r="AE71" s="22">
        <f t="shared" si="47"/>
        <v>1</v>
      </c>
      <c r="AF71" s="22">
        <f t="shared" si="47"/>
        <v>0</v>
      </c>
      <c r="AG71" s="55">
        <f>+(AD71*2+AF71)/(2*AC71)</f>
        <v>0</v>
      </c>
      <c r="AH71" s="22">
        <f t="shared" ref="AH71:AJ78" si="48">SUMIF($V$86:$V$87,$V71,AH$86:AH$87)+SUMIF($V$94:$V$103,$V71,AH$94:AH$103)</f>
        <v>9</v>
      </c>
      <c r="AI71" s="22">
        <f t="shared" si="48"/>
        <v>0</v>
      </c>
      <c r="AJ71" s="22">
        <f t="shared" si="48"/>
        <v>0</v>
      </c>
      <c r="AK71" s="24">
        <f t="shared" ref="AK71:AK79" si="49">+AH71/AC71</f>
        <v>9</v>
      </c>
      <c r="AL71" s="22">
        <f t="shared" ref="AL71:AM78" si="50">SUMIF($V$86:$V$87,$V71,AL$86:AL$87)+SUMIF($V$94:$V$103,$V71,AL$94:AL$103)</f>
        <v>0</v>
      </c>
      <c r="AM71" s="22">
        <f t="shared" si="50"/>
        <v>0</v>
      </c>
      <c r="AN71" s="11"/>
      <c r="AO71" s="22"/>
      <c r="AP71" s="22"/>
      <c r="AQ71" s="36"/>
      <c r="AR71" s="36"/>
      <c r="AS71" s="27">
        <v>9.5</v>
      </c>
      <c r="AT71" s="21" t="s">
        <v>192</v>
      </c>
      <c r="AU71" s="21"/>
      <c r="AV71" s="21"/>
      <c r="AW71" s="21"/>
      <c r="AX71" s="22">
        <v>19</v>
      </c>
      <c r="AY71" s="21" t="s">
        <v>173</v>
      </c>
      <c r="AZ71" s="72">
        <v>4</v>
      </c>
      <c r="BA71" s="22">
        <v>1</v>
      </c>
      <c r="BB71" s="22">
        <v>6</v>
      </c>
      <c r="BC71" s="22">
        <f t="shared" si="38"/>
        <v>7</v>
      </c>
      <c r="BD71" s="73">
        <v>0</v>
      </c>
      <c r="BE71" s="72">
        <f t="shared" si="43"/>
        <v>25</v>
      </c>
      <c r="BF71" s="22">
        <f t="shared" si="43"/>
        <v>21</v>
      </c>
      <c r="BG71" s="22">
        <f t="shared" si="39"/>
        <v>28</v>
      </c>
      <c r="BH71" s="22">
        <f t="shared" si="44"/>
        <v>49</v>
      </c>
      <c r="BI71" s="73">
        <f t="shared" si="40"/>
        <v>10</v>
      </c>
      <c r="BJ71" s="22">
        <v>21</v>
      </c>
      <c r="BK71" s="22">
        <v>20</v>
      </c>
      <c r="BL71" s="22">
        <v>22</v>
      </c>
      <c r="BM71" s="22">
        <f t="shared" si="41"/>
        <v>42</v>
      </c>
      <c r="BN71" s="22">
        <v>10</v>
      </c>
      <c r="BO71" s="36"/>
      <c r="BP71" s="36"/>
      <c r="BQ71" s="27">
        <v>7</v>
      </c>
      <c r="BR71" s="21" t="s">
        <v>141</v>
      </c>
      <c r="BX71" s="72">
        <v>0</v>
      </c>
      <c r="BY71" s="22">
        <v>0</v>
      </c>
      <c r="BZ71" s="22">
        <v>0</v>
      </c>
      <c r="CA71" s="22">
        <f t="shared" si="45"/>
        <v>0</v>
      </c>
      <c r="CB71" s="73">
        <v>0</v>
      </c>
      <c r="CC71" s="72">
        <f t="shared" si="46"/>
        <v>1</v>
      </c>
      <c r="CD71" s="22">
        <f t="shared" si="46"/>
        <v>1</v>
      </c>
      <c r="CE71" s="22">
        <f t="shared" si="46"/>
        <v>0</v>
      </c>
      <c r="CF71" s="22">
        <f t="shared" si="46"/>
        <v>1</v>
      </c>
      <c r="CG71" s="73">
        <f t="shared" si="46"/>
        <v>0</v>
      </c>
      <c r="CH71" s="22">
        <v>1</v>
      </c>
      <c r="CI71" s="22">
        <v>1</v>
      </c>
      <c r="CJ71" s="22">
        <v>0</v>
      </c>
      <c r="CK71" s="22">
        <f t="shared" si="42"/>
        <v>1</v>
      </c>
      <c r="CL71" s="73">
        <v>0</v>
      </c>
      <c r="CM71" s="36"/>
    </row>
    <row r="72" spans="1:91" ht="18.600000000000001" customHeight="1" x14ac:dyDescent="0.25">
      <c r="A72" s="36"/>
      <c r="E72" s="21" t="s">
        <v>85</v>
      </c>
      <c r="F72" s="21"/>
      <c r="G72" s="21"/>
      <c r="H72" s="21" t="s">
        <v>106</v>
      </c>
      <c r="I72" s="22"/>
      <c r="J72" s="22">
        <v>24</v>
      </c>
      <c r="K72" s="22">
        <v>26</v>
      </c>
      <c r="L72" s="22">
        <v>22</v>
      </c>
      <c r="M72" s="49">
        <v>48</v>
      </c>
      <c r="Q72" s="36"/>
      <c r="R72" s="36"/>
      <c r="T72" s="16"/>
      <c r="U72" s="27">
        <v>7</v>
      </c>
      <c r="V72" s="21" t="s">
        <v>347</v>
      </c>
      <c r="X72" s="21"/>
      <c r="Y72" s="21"/>
      <c r="Z72" s="16"/>
      <c r="AC72" s="22">
        <f t="shared" ref="AC72:AC78" si="51">+AD72+AE72+AF72</f>
        <v>11</v>
      </c>
      <c r="AD72" s="22">
        <f t="shared" si="47"/>
        <v>2</v>
      </c>
      <c r="AE72" s="22">
        <f t="shared" si="47"/>
        <v>9</v>
      </c>
      <c r="AF72" s="22">
        <f t="shared" si="47"/>
        <v>0</v>
      </c>
      <c r="AG72" s="55">
        <f t="shared" ref="AG72:AG78" si="52">+(AD72*2+AF72)/(2*AC72)</f>
        <v>0.18181818181818182</v>
      </c>
      <c r="AH72" s="22">
        <f t="shared" si="48"/>
        <v>49</v>
      </c>
      <c r="AI72" s="22">
        <f t="shared" si="48"/>
        <v>0</v>
      </c>
      <c r="AJ72" s="22">
        <f t="shared" si="48"/>
        <v>0</v>
      </c>
      <c r="AK72" s="24">
        <f t="shared" si="49"/>
        <v>4.4545454545454541</v>
      </c>
      <c r="AL72" s="22">
        <f t="shared" si="50"/>
        <v>0</v>
      </c>
      <c r="AM72" s="22">
        <f t="shared" si="50"/>
        <v>0</v>
      </c>
      <c r="AN72" s="11"/>
      <c r="AO72" s="22"/>
      <c r="AP72" s="22"/>
      <c r="AQ72" s="36"/>
      <c r="AR72" s="36"/>
      <c r="AS72" s="27">
        <v>9</v>
      </c>
      <c r="AT72" s="21" t="s">
        <v>79</v>
      </c>
      <c r="AU72" s="21"/>
      <c r="AV72" s="21"/>
      <c r="AW72" s="21"/>
      <c r="AX72" s="22">
        <v>22</v>
      </c>
      <c r="AY72" s="21" t="s">
        <v>173</v>
      </c>
      <c r="AZ72" s="72">
        <v>4</v>
      </c>
      <c r="BA72" s="22">
        <v>2</v>
      </c>
      <c r="BB72" s="22">
        <v>1</v>
      </c>
      <c r="BC72" s="22">
        <f t="shared" si="38"/>
        <v>3</v>
      </c>
      <c r="BD72" s="73">
        <v>6</v>
      </c>
      <c r="BE72" s="72">
        <f t="shared" si="43"/>
        <v>24</v>
      </c>
      <c r="BF72" s="22">
        <f t="shared" si="43"/>
        <v>14</v>
      </c>
      <c r="BG72" s="22">
        <f t="shared" si="39"/>
        <v>28</v>
      </c>
      <c r="BH72" s="22">
        <f t="shared" si="44"/>
        <v>42</v>
      </c>
      <c r="BI72" s="73">
        <f t="shared" si="40"/>
        <v>16</v>
      </c>
      <c r="BJ72" s="22">
        <v>20</v>
      </c>
      <c r="BK72" s="22">
        <v>12</v>
      </c>
      <c r="BL72" s="22">
        <v>27</v>
      </c>
      <c r="BM72" s="22">
        <f t="shared" si="41"/>
        <v>39</v>
      </c>
      <c r="BN72" s="22">
        <v>10</v>
      </c>
      <c r="BO72" s="36"/>
      <c r="BP72" s="36"/>
      <c r="BQ72" s="27">
        <v>7</v>
      </c>
      <c r="BR72" s="21" t="s">
        <v>119</v>
      </c>
      <c r="BS72" s="21"/>
      <c r="BX72" s="72">
        <v>1</v>
      </c>
      <c r="BY72" s="22">
        <v>1</v>
      </c>
      <c r="BZ72" s="22">
        <v>1</v>
      </c>
      <c r="CA72" s="22">
        <f t="shared" si="45"/>
        <v>2</v>
      </c>
      <c r="CB72" s="73">
        <v>0</v>
      </c>
      <c r="CC72" s="72">
        <f t="shared" si="46"/>
        <v>1</v>
      </c>
      <c r="CD72" s="22">
        <f t="shared" si="46"/>
        <v>1</v>
      </c>
      <c r="CE72" s="22">
        <f t="shared" si="46"/>
        <v>1</v>
      </c>
      <c r="CF72" s="22">
        <f t="shared" si="46"/>
        <v>2</v>
      </c>
      <c r="CG72" s="73">
        <f t="shared" si="46"/>
        <v>0</v>
      </c>
      <c r="CH72" s="22">
        <v>0</v>
      </c>
      <c r="CI72" s="22">
        <v>0</v>
      </c>
      <c r="CJ72" s="22">
        <v>0</v>
      </c>
      <c r="CK72" s="22">
        <f t="shared" si="42"/>
        <v>0</v>
      </c>
      <c r="CL72" s="73">
        <v>0</v>
      </c>
      <c r="CM72" s="36"/>
    </row>
    <row r="73" spans="1:91" ht="18.600000000000001" customHeight="1" x14ac:dyDescent="0.25">
      <c r="A73" s="36"/>
      <c r="E73" s="21" t="s">
        <v>185</v>
      </c>
      <c r="F73" s="21"/>
      <c r="G73" s="21"/>
      <c r="H73" s="21" t="s">
        <v>134</v>
      </c>
      <c r="I73" s="22"/>
      <c r="J73" s="22">
        <v>25</v>
      </c>
      <c r="K73" s="22">
        <v>34</v>
      </c>
      <c r="L73" s="22">
        <v>11</v>
      </c>
      <c r="M73" s="49">
        <v>45</v>
      </c>
      <c r="Q73" s="36"/>
      <c r="R73" s="36"/>
      <c r="T73" s="16"/>
      <c r="U73" s="27">
        <v>7</v>
      </c>
      <c r="V73" s="21" t="s">
        <v>162</v>
      </c>
      <c r="X73" s="21"/>
      <c r="Y73" s="21"/>
      <c r="Z73" s="16"/>
      <c r="AC73" s="22">
        <f t="shared" si="51"/>
        <v>3</v>
      </c>
      <c r="AD73" s="22">
        <f t="shared" si="47"/>
        <v>3</v>
      </c>
      <c r="AE73" s="22">
        <f t="shared" si="47"/>
        <v>0</v>
      </c>
      <c r="AF73" s="22">
        <f t="shared" si="47"/>
        <v>0</v>
      </c>
      <c r="AG73" s="55">
        <f t="shared" si="52"/>
        <v>1</v>
      </c>
      <c r="AH73" s="22">
        <f t="shared" si="48"/>
        <v>5</v>
      </c>
      <c r="AI73" s="22">
        <f t="shared" si="48"/>
        <v>0</v>
      </c>
      <c r="AJ73" s="22">
        <f t="shared" si="48"/>
        <v>0</v>
      </c>
      <c r="AK73" s="24">
        <f t="shared" si="49"/>
        <v>1.6666666666666667</v>
      </c>
      <c r="AL73" s="22">
        <f t="shared" si="50"/>
        <v>0</v>
      </c>
      <c r="AM73" s="22">
        <f t="shared" si="50"/>
        <v>0</v>
      </c>
      <c r="AN73" s="11"/>
      <c r="AO73" s="22"/>
      <c r="AP73" s="22"/>
      <c r="AQ73" s="36"/>
      <c r="AR73" s="36"/>
      <c r="AS73" s="27">
        <v>8.5</v>
      </c>
      <c r="AT73" s="21" t="s">
        <v>138</v>
      </c>
      <c r="AU73" s="21"/>
      <c r="AV73" s="21"/>
      <c r="AW73" s="21"/>
      <c r="AX73" s="22">
        <v>77</v>
      </c>
      <c r="AY73" s="21" t="s">
        <v>173</v>
      </c>
      <c r="AZ73" s="72">
        <v>4</v>
      </c>
      <c r="BA73" s="22">
        <v>2</v>
      </c>
      <c r="BB73" s="22">
        <v>4</v>
      </c>
      <c r="BC73" s="22">
        <f t="shared" si="38"/>
        <v>6</v>
      </c>
      <c r="BD73" s="73">
        <v>4</v>
      </c>
      <c r="BE73" s="72">
        <f t="shared" si="43"/>
        <v>22</v>
      </c>
      <c r="BF73" s="22">
        <f t="shared" si="43"/>
        <v>16</v>
      </c>
      <c r="BG73" s="22">
        <f t="shared" si="39"/>
        <v>19</v>
      </c>
      <c r="BH73" s="22">
        <f t="shared" si="44"/>
        <v>35</v>
      </c>
      <c r="BI73" s="73">
        <f t="shared" si="40"/>
        <v>8</v>
      </c>
      <c r="BJ73" s="22">
        <v>18</v>
      </c>
      <c r="BK73" s="22">
        <v>14</v>
      </c>
      <c r="BL73" s="22">
        <v>15</v>
      </c>
      <c r="BM73" s="22">
        <f t="shared" si="41"/>
        <v>29</v>
      </c>
      <c r="BN73" s="22">
        <v>4</v>
      </c>
      <c r="BO73" s="36"/>
      <c r="BP73" s="36"/>
      <c r="BQ73" s="27">
        <v>7.5</v>
      </c>
      <c r="BR73" s="21" t="s">
        <v>31</v>
      </c>
      <c r="BX73" s="72">
        <v>0</v>
      </c>
      <c r="BY73" s="22">
        <v>0</v>
      </c>
      <c r="BZ73" s="22">
        <v>0</v>
      </c>
      <c r="CA73" s="22">
        <f>+BY73+BZ73</f>
        <v>0</v>
      </c>
      <c r="CB73" s="73">
        <v>0</v>
      </c>
      <c r="CC73" s="72">
        <f t="shared" si="46"/>
        <v>2</v>
      </c>
      <c r="CD73" s="22">
        <f t="shared" si="46"/>
        <v>0</v>
      </c>
      <c r="CE73" s="22">
        <f t="shared" si="46"/>
        <v>1</v>
      </c>
      <c r="CF73" s="22">
        <f t="shared" si="46"/>
        <v>1</v>
      </c>
      <c r="CG73" s="73">
        <f t="shared" si="46"/>
        <v>0</v>
      </c>
      <c r="CH73" s="22">
        <v>2</v>
      </c>
      <c r="CI73" s="22">
        <v>0</v>
      </c>
      <c r="CJ73" s="22">
        <v>1</v>
      </c>
      <c r="CK73" s="22">
        <f>+CI73+CJ73</f>
        <v>1</v>
      </c>
      <c r="CL73" s="73">
        <v>0</v>
      </c>
      <c r="CM73" s="36"/>
    </row>
    <row r="74" spans="1:91" ht="18.600000000000001" customHeight="1" x14ac:dyDescent="0.25">
      <c r="A74" s="36"/>
      <c r="E74" s="21" t="s">
        <v>53</v>
      </c>
      <c r="F74" s="21"/>
      <c r="G74" s="21"/>
      <c r="H74" s="21" t="s">
        <v>108</v>
      </c>
      <c r="I74" s="22"/>
      <c r="J74" s="22">
        <v>23</v>
      </c>
      <c r="K74" s="22">
        <v>29</v>
      </c>
      <c r="L74" s="22">
        <v>15</v>
      </c>
      <c r="M74" s="49">
        <v>44</v>
      </c>
      <c r="Q74" s="36"/>
      <c r="R74" s="36"/>
      <c r="T74" s="16"/>
      <c r="U74" s="27">
        <v>7</v>
      </c>
      <c r="V74" s="21" t="s">
        <v>183</v>
      </c>
      <c r="X74" s="21"/>
      <c r="Y74" s="21"/>
      <c r="Z74" s="16"/>
      <c r="AC74" s="22">
        <f t="shared" si="51"/>
        <v>2</v>
      </c>
      <c r="AD74" s="22">
        <f t="shared" si="47"/>
        <v>1</v>
      </c>
      <c r="AE74" s="22">
        <f t="shared" si="47"/>
        <v>0</v>
      </c>
      <c r="AF74" s="22">
        <f t="shared" si="47"/>
        <v>1</v>
      </c>
      <c r="AG74" s="55">
        <f t="shared" si="52"/>
        <v>0.75</v>
      </c>
      <c r="AH74" s="22">
        <f t="shared" si="48"/>
        <v>3</v>
      </c>
      <c r="AI74" s="22">
        <f t="shared" si="48"/>
        <v>0</v>
      </c>
      <c r="AJ74" s="22">
        <f t="shared" si="48"/>
        <v>0</v>
      </c>
      <c r="AK74" s="24">
        <f t="shared" si="49"/>
        <v>1.5</v>
      </c>
      <c r="AL74" s="22">
        <f t="shared" si="50"/>
        <v>0</v>
      </c>
      <c r="AM74" s="22">
        <f t="shared" si="50"/>
        <v>0</v>
      </c>
      <c r="AN74" s="11"/>
      <c r="AO74" s="22"/>
      <c r="AP74" s="22"/>
      <c r="AQ74" s="36"/>
      <c r="AR74" s="36"/>
      <c r="AS74" s="27">
        <v>8</v>
      </c>
      <c r="AT74" s="21" t="s">
        <v>153</v>
      </c>
      <c r="AU74" s="21"/>
      <c r="AV74" s="21"/>
      <c r="AW74" s="21"/>
      <c r="AX74" s="22">
        <v>14</v>
      </c>
      <c r="AY74" s="21" t="s">
        <v>173</v>
      </c>
      <c r="AZ74" s="72">
        <v>2</v>
      </c>
      <c r="BA74" s="22">
        <v>3</v>
      </c>
      <c r="BB74" s="22">
        <v>1</v>
      </c>
      <c r="BC74" s="22">
        <f t="shared" si="38"/>
        <v>4</v>
      </c>
      <c r="BD74" s="73">
        <v>2</v>
      </c>
      <c r="BE74" s="72">
        <f t="shared" si="43"/>
        <v>21</v>
      </c>
      <c r="BF74" s="22">
        <f t="shared" si="43"/>
        <v>13</v>
      </c>
      <c r="BG74" s="22">
        <f t="shared" si="39"/>
        <v>12</v>
      </c>
      <c r="BH74" s="22">
        <f t="shared" si="44"/>
        <v>25</v>
      </c>
      <c r="BI74" s="73">
        <f t="shared" si="40"/>
        <v>2</v>
      </c>
      <c r="BJ74" s="22">
        <v>19</v>
      </c>
      <c r="BK74" s="22">
        <v>10</v>
      </c>
      <c r="BL74" s="22">
        <v>11</v>
      </c>
      <c r="BM74" s="22">
        <f t="shared" si="41"/>
        <v>21</v>
      </c>
      <c r="BN74" s="22">
        <v>0</v>
      </c>
      <c r="BO74" s="36"/>
      <c r="BP74" s="36"/>
      <c r="BQ74" s="27">
        <v>7.5</v>
      </c>
      <c r="BR74" s="21" t="s">
        <v>139</v>
      </c>
      <c r="BX74" s="72">
        <v>1</v>
      </c>
      <c r="BY74" s="22">
        <v>0</v>
      </c>
      <c r="BZ74" s="22">
        <v>0</v>
      </c>
      <c r="CA74" s="22">
        <f>+BY74+BZ74</f>
        <v>0</v>
      </c>
      <c r="CB74" s="73">
        <v>0</v>
      </c>
      <c r="CC74" s="72">
        <f t="shared" si="46"/>
        <v>2</v>
      </c>
      <c r="CD74" s="22">
        <f t="shared" si="46"/>
        <v>0</v>
      </c>
      <c r="CE74" s="22">
        <f t="shared" si="46"/>
        <v>0</v>
      </c>
      <c r="CF74" s="22">
        <f t="shared" si="46"/>
        <v>0</v>
      </c>
      <c r="CG74" s="73">
        <f t="shared" si="46"/>
        <v>0</v>
      </c>
      <c r="CH74" s="22">
        <v>1</v>
      </c>
      <c r="CI74" s="22">
        <v>0</v>
      </c>
      <c r="CJ74" s="22">
        <v>0</v>
      </c>
      <c r="CK74" s="22">
        <f>+CI74+CJ74</f>
        <v>0</v>
      </c>
      <c r="CL74" s="73">
        <v>0</v>
      </c>
      <c r="CM74" s="36"/>
    </row>
    <row r="75" spans="1:91" ht="18.600000000000001" customHeight="1" x14ac:dyDescent="0.25">
      <c r="A75" s="36"/>
      <c r="E75" s="21" t="s">
        <v>79</v>
      </c>
      <c r="F75" s="21"/>
      <c r="G75" s="21"/>
      <c r="H75" s="21" t="s">
        <v>173</v>
      </c>
      <c r="I75" s="22"/>
      <c r="J75" s="22">
        <v>24</v>
      </c>
      <c r="K75" s="22">
        <v>14</v>
      </c>
      <c r="L75" s="22">
        <v>28</v>
      </c>
      <c r="M75" s="49">
        <v>42</v>
      </c>
      <c r="Q75" s="36"/>
      <c r="R75" s="36"/>
      <c r="T75" s="16"/>
      <c r="U75" s="27">
        <v>7</v>
      </c>
      <c r="V75" s="21" t="s">
        <v>315</v>
      </c>
      <c r="X75" s="21"/>
      <c r="Y75" s="21"/>
      <c r="Z75" s="16"/>
      <c r="AC75" s="22">
        <f t="shared" si="51"/>
        <v>1</v>
      </c>
      <c r="AD75" s="22">
        <f t="shared" si="47"/>
        <v>0</v>
      </c>
      <c r="AE75" s="22">
        <f t="shared" si="47"/>
        <v>0</v>
      </c>
      <c r="AF75" s="22">
        <f t="shared" si="47"/>
        <v>1</v>
      </c>
      <c r="AG75" s="55">
        <f t="shared" si="52"/>
        <v>0.5</v>
      </c>
      <c r="AH75" s="22">
        <f t="shared" si="48"/>
        <v>1</v>
      </c>
      <c r="AI75" s="22">
        <f t="shared" si="48"/>
        <v>0</v>
      </c>
      <c r="AJ75" s="22">
        <f t="shared" si="48"/>
        <v>0</v>
      </c>
      <c r="AK75" s="24">
        <f t="shared" si="49"/>
        <v>1</v>
      </c>
      <c r="AL75" s="22">
        <f t="shared" si="50"/>
        <v>0</v>
      </c>
      <c r="AM75" s="22">
        <f t="shared" si="50"/>
        <v>0</v>
      </c>
      <c r="AN75" s="11"/>
      <c r="AO75" s="22"/>
      <c r="AP75" s="22"/>
      <c r="AQ75" s="36"/>
      <c r="AR75" s="36"/>
      <c r="AS75" s="27">
        <v>7.5</v>
      </c>
      <c r="AT75" s="21" t="s">
        <v>125</v>
      </c>
      <c r="AU75" s="21"/>
      <c r="AV75" s="21"/>
      <c r="AW75" s="21"/>
      <c r="AX75" s="22">
        <v>44</v>
      </c>
      <c r="AY75" s="21" t="s">
        <v>173</v>
      </c>
      <c r="AZ75" s="72">
        <v>4</v>
      </c>
      <c r="BA75" s="22">
        <v>1</v>
      </c>
      <c r="BB75" s="22">
        <v>0</v>
      </c>
      <c r="BC75" s="22">
        <f t="shared" si="38"/>
        <v>1</v>
      </c>
      <c r="BD75" s="73">
        <v>2</v>
      </c>
      <c r="BE75" s="72">
        <f t="shared" si="43"/>
        <v>21</v>
      </c>
      <c r="BF75" s="22">
        <f t="shared" si="43"/>
        <v>2</v>
      </c>
      <c r="BG75" s="22">
        <f t="shared" si="39"/>
        <v>5</v>
      </c>
      <c r="BH75" s="22">
        <f t="shared" si="44"/>
        <v>7</v>
      </c>
      <c r="BI75" s="73">
        <f t="shared" si="40"/>
        <v>2</v>
      </c>
      <c r="BJ75" s="22">
        <v>17</v>
      </c>
      <c r="BK75" s="22">
        <v>1</v>
      </c>
      <c r="BL75" s="22">
        <v>5</v>
      </c>
      <c r="BM75" s="22">
        <f t="shared" si="41"/>
        <v>6</v>
      </c>
      <c r="BN75" s="22">
        <v>0</v>
      </c>
      <c r="BO75" s="36"/>
      <c r="BP75" s="36"/>
      <c r="BQ75" s="27">
        <v>7</v>
      </c>
      <c r="BR75" s="21" t="s">
        <v>81</v>
      </c>
      <c r="BX75" s="72">
        <v>1</v>
      </c>
      <c r="BY75" s="22">
        <v>0</v>
      </c>
      <c r="BZ75" s="22">
        <v>0</v>
      </c>
      <c r="CA75" s="22">
        <f t="shared" ref="CA75:CA91" si="53">+BY75+BZ75</f>
        <v>0</v>
      </c>
      <c r="CB75" s="73">
        <v>2</v>
      </c>
      <c r="CC75" s="72">
        <f t="shared" si="46"/>
        <v>1</v>
      </c>
      <c r="CD75" s="22">
        <f t="shared" si="46"/>
        <v>0</v>
      </c>
      <c r="CE75" s="22">
        <f t="shared" si="46"/>
        <v>0</v>
      </c>
      <c r="CF75" s="22">
        <f t="shared" si="46"/>
        <v>0</v>
      </c>
      <c r="CG75" s="73">
        <f t="shared" si="46"/>
        <v>2</v>
      </c>
      <c r="CH75" s="22">
        <v>0</v>
      </c>
      <c r="CI75" s="22">
        <v>0</v>
      </c>
      <c r="CJ75" s="22">
        <v>0</v>
      </c>
      <c r="CK75" s="22">
        <f t="shared" ref="CK75:CK91" si="54">+CI75+CJ75</f>
        <v>0</v>
      </c>
      <c r="CL75" s="73">
        <v>0</v>
      </c>
      <c r="CM75" s="36"/>
    </row>
    <row r="76" spans="1:91" ht="18.600000000000001" customHeight="1" x14ac:dyDescent="0.25">
      <c r="A76" s="36"/>
      <c r="E76" s="21" t="s">
        <v>150</v>
      </c>
      <c r="F76" s="21"/>
      <c r="G76" s="21"/>
      <c r="H76" s="21" t="s">
        <v>97</v>
      </c>
      <c r="I76" s="22"/>
      <c r="J76" s="22">
        <v>22</v>
      </c>
      <c r="K76" s="22">
        <v>19</v>
      </c>
      <c r="L76" s="22">
        <v>19</v>
      </c>
      <c r="M76" s="49">
        <v>38</v>
      </c>
      <c r="Q76" s="36"/>
      <c r="R76" s="36"/>
      <c r="T76" s="16"/>
      <c r="U76" s="27">
        <v>7.5</v>
      </c>
      <c r="V76" s="21" t="s">
        <v>168</v>
      </c>
      <c r="Z76" s="21" t="s">
        <v>136</v>
      </c>
      <c r="AB76" s="22"/>
      <c r="AC76" s="22">
        <f t="shared" si="51"/>
        <v>2</v>
      </c>
      <c r="AD76" s="22">
        <f t="shared" si="47"/>
        <v>1</v>
      </c>
      <c r="AE76" s="22">
        <f t="shared" si="47"/>
        <v>1</v>
      </c>
      <c r="AF76" s="22">
        <f t="shared" si="47"/>
        <v>0</v>
      </c>
      <c r="AG76" s="55">
        <f t="shared" si="52"/>
        <v>0.5</v>
      </c>
      <c r="AH76" s="22">
        <f t="shared" si="48"/>
        <v>2</v>
      </c>
      <c r="AI76" s="22">
        <f t="shared" si="48"/>
        <v>0</v>
      </c>
      <c r="AJ76" s="22">
        <f t="shared" si="48"/>
        <v>1</v>
      </c>
      <c r="AK76" s="24">
        <f t="shared" si="49"/>
        <v>1</v>
      </c>
      <c r="AL76" s="22">
        <f t="shared" si="50"/>
        <v>0</v>
      </c>
      <c r="AM76" s="22">
        <f t="shared" si="50"/>
        <v>0</v>
      </c>
      <c r="AN76" s="11"/>
      <c r="AO76" s="22"/>
      <c r="AP76" s="22"/>
      <c r="AQ76" s="40"/>
      <c r="AR76" s="36"/>
      <c r="AS76" s="27">
        <v>7</v>
      </c>
      <c r="AT76" s="21" t="s">
        <v>119</v>
      </c>
      <c r="AU76" s="21"/>
      <c r="AV76" s="21"/>
      <c r="AW76" s="21"/>
      <c r="AX76" s="22">
        <v>24</v>
      </c>
      <c r="AY76" s="21" t="s">
        <v>173</v>
      </c>
      <c r="AZ76" s="72">
        <v>4</v>
      </c>
      <c r="BA76" s="22">
        <v>0</v>
      </c>
      <c r="BB76" s="22">
        <v>1</v>
      </c>
      <c r="BC76" s="22">
        <f t="shared" si="38"/>
        <v>1</v>
      </c>
      <c r="BD76" s="73">
        <v>0</v>
      </c>
      <c r="BE76" s="72">
        <f t="shared" si="43"/>
        <v>24</v>
      </c>
      <c r="BF76" s="22">
        <f t="shared" si="43"/>
        <v>6</v>
      </c>
      <c r="BG76" s="22">
        <f t="shared" si="39"/>
        <v>14</v>
      </c>
      <c r="BH76" s="22">
        <f t="shared" si="44"/>
        <v>20</v>
      </c>
      <c r="BI76" s="73">
        <f t="shared" si="40"/>
        <v>2</v>
      </c>
      <c r="BJ76" s="22">
        <v>20</v>
      </c>
      <c r="BK76" s="22">
        <v>6</v>
      </c>
      <c r="BL76" s="22">
        <v>13</v>
      </c>
      <c r="BM76" s="22">
        <f t="shared" si="41"/>
        <v>19</v>
      </c>
      <c r="BN76" s="22">
        <v>2</v>
      </c>
      <c r="BO76" s="36"/>
      <c r="BP76" s="36"/>
      <c r="BQ76" s="27">
        <v>6.5</v>
      </c>
      <c r="BR76" s="21" t="s">
        <v>123</v>
      </c>
      <c r="BX76" s="72">
        <v>3</v>
      </c>
      <c r="BY76" s="22">
        <v>0</v>
      </c>
      <c r="BZ76" s="22">
        <v>0</v>
      </c>
      <c r="CA76" s="22">
        <f t="shared" si="53"/>
        <v>0</v>
      </c>
      <c r="CB76" s="73">
        <v>0</v>
      </c>
      <c r="CC76" s="72">
        <f t="shared" si="46"/>
        <v>11</v>
      </c>
      <c r="CD76" s="22">
        <f t="shared" si="46"/>
        <v>2</v>
      </c>
      <c r="CE76" s="22">
        <f t="shared" si="46"/>
        <v>2</v>
      </c>
      <c r="CF76" s="22">
        <f t="shared" si="46"/>
        <v>4</v>
      </c>
      <c r="CG76" s="73">
        <f t="shared" si="46"/>
        <v>2</v>
      </c>
      <c r="CH76" s="22">
        <v>8</v>
      </c>
      <c r="CI76" s="22">
        <v>2</v>
      </c>
      <c r="CJ76" s="22">
        <v>2</v>
      </c>
      <c r="CK76" s="22">
        <f t="shared" si="54"/>
        <v>4</v>
      </c>
      <c r="CL76" s="73">
        <v>2</v>
      </c>
      <c r="CM76" s="40"/>
    </row>
    <row r="77" spans="1:91" ht="18.600000000000001" customHeight="1" x14ac:dyDescent="0.25">
      <c r="A77" s="36"/>
      <c r="E77" s="21" t="s">
        <v>282</v>
      </c>
      <c r="F77" s="21"/>
      <c r="G77" s="21"/>
      <c r="H77" s="21" t="s">
        <v>106</v>
      </c>
      <c r="I77" s="22"/>
      <c r="J77" s="22">
        <v>25</v>
      </c>
      <c r="K77" s="22">
        <v>14</v>
      </c>
      <c r="L77" s="22">
        <v>22</v>
      </c>
      <c r="M77" s="49">
        <v>36</v>
      </c>
      <c r="Q77" s="40"/>
      <c r="R77" s="40"/>
      <c r="T77" s="16"/>
      <c r="U77" s="27">
        <v>7</v>
      </c>
      <c r="V77" s="21" t="s">
        <v>274</v>
      </c>
      <c r="X77" s="21"/>
      <c r="Y77" s="21"/>
      <c r="Z77" s="16"/>
      <c r="AC77" s="22">
        <f t="shared" si="51"/>
        <v>4</v>
      </c>
      <c r="AD77" s="22">
        <f t="shared" si="47"/>
        <v>0</v>
      </c>
      <c r="AE77" s="22">
        <f t="shared" si="47"/>
        <v>3</v>
      </c>
      <c r="AF77" s="22">
        <f t="shared" si="47"/>
        <v>1</v>
      </c>
      <c r="AG77" s="55">
        <f t="shared" si="52"/>
        <v>0.125</v>
      </c>
      <c r="AH77" s="22">
        <f t="shared" si="48"/>
        <v>13</v>
      </c>
      <c r="AI77" s="22">
        <f t="shared" si="48"/>
        <v>0</v>
      </c>
      <c r="AJ77" s="22">
        <f t="shared" si="48"/>
        <v>0</v>
      </c>
      <c r="AK77" s="24">
        <f t="shared" si="49"/>
        <v>3.25</v>
      </c>
      <c r="AL77" s="22">
        <f t="shared" si="50"/>
        <v>0</v>
      </c>
      <c r="AM77" s="22">
        <f t="shared" si="50"/>
        <v>0</v>
      </c>
      <c r="AN77" s="11"/>
      <c r="AO77" s="22"/>
      <c r="AP77" s="22"/>
      <c r="AQ77" s="40"/>
      <c r="AR77" s="40"/>
      <c r="AS77" s="27">
        <v>6.5</v>
      </c>
      <c r="AT77" s="21" t="s">
        <v>99</v>
      </c>
      <c r="AU77" s="21"/>
      <c r="AV77" s="21"/>
      <c r="AW77" s="21"/>
      <c r="AX77" s="22">
        <v>12</v>
      </c>
      <c r="AY77" s="21" t="s">
        <v>173</v>
      </c>
      <c r="AZ77" s="72">
        <v>4</v>
      </c>
      <c r="BA77" s="22">
        <v>2</v>
      </c>
      <c r="BB77" s="22">
        <v>1</v>
      </c>
      <c r="BC77" s="22">
        <f t="shared" si="38"/>
        <v>3</v>
      </c>
      <c r="BD77" s="73">
        <v>0</v>
      </c>
      <c r="BE77" s="72">
        <f t="shared" si="43"/>
        <v>25</v>
      </c>
      <c r="BF77" s="22">
        <f t="shared" si="43"/>
        <v>8</v>
      </c>
      <c r="BG77" s="22">
        <f t="shared" si="39"/>
        <v>9</v>
      </c>
      <c r="BH77" s="22">
        <f t="shared" si="44"/>
        <v>17</v>
      </c>
      <c r="BI77" s="73">
        <f t="shared" si="40"/>
        <v>2</v>
      </c>
      <c r="BJ77" s="22">
        <v>21</v>
      </c>
      <c r="BK77" s="22">
        <v>6</v>
      </c>
      <c r="BL77" s="22">
        <v>8</v>
      </c>
      <c r="BM77" s="22">
        <f t="shared" si="41"/>
        <v>14</v>
      </c>
      <c r="BN77" s="22">
        <v>2</v>
      </c>
      <c r="BO77" s="40"/>
      <c r="BP77" s="40"/>
      <c r="BQ77" s="27">
        <v>6</v>
      </c>
      <c r="BR77" s="21" t="s">
        <v>103</v>
      </c>
      <c r="BX77" s="72">
        <v>0</v>
      </c>
      <c r="BY77" s="22">
        <v>0</v>
      </c>
      <c r="BZ77" s="22">
        <v>0</v>
      </c>
      <c r="CA77" s="22">
        <f t="shared" si="53"/>
        <v>0</v>
      </c>
      <c r="CB77" s="73">
        <v>0</v>
      </c>
      <c r="CC77" s="72">
        <f t="shared" si="46"/>
        <v>4</v>
      </c>
      <c r="CD77" s="22">
        <f t="shared" si="46"/>
        <v>0</v>
      </c>
      <c r="CE77" s="22">
        <f t="shared" si="46"/>
        <v>0</v>
      </c>
      <c r="CF77" s="22">
        <f t="shared" si="46"/>
        <v>0</v>
      </c>
      <c r="CG77" s="73">
        <f t="shared" si="46"/>
        <v>0</v>
      </c>
      <c r="CH77" s="22">
        <v>4</v>
      </c>
      <c r="CI77" s="22">
        <v>0</v>
      </c>
      <c r="CJ77" s="22">
        <v>0</v>
      </c>
      <c r="CK77" s="22">
        <f t="shared" si="54"/>
        <v>0</v>
      </c>
      <c r="CL77" s="73">
        <v>0</v>
      </c>
      <c r="CM77" s="40"/>
    </row>
    <row r="78" spans="1:91" ht="18.600000000000001" customHeight="1" thickBot="1" x14ac:dyDescent="0.3">
      <c r="A78" s="36"/>
      <c r="E78" s="21" t="s">
        <v>138</v>
      </c>
      <c r="F78" s="21"/>
      <c r="G78" s="21"/>
      <c r="H78" s="21" t="s">
        <v>173</v>
      </c>
      <c r="I78" s="22"/>
      <c r="J78" s="22">
        <v>22</v>
      </c>
      <c r="K78" s="22">
        <v>16</v>
      </c>
      <c r="L78" s="22">
        <v>19</v>
      </c>
      <c r="M78" s="49">
        <v>35</v>
      </c>
      <c r="Q78" s="40"/>
      <c r="R78" s="40"/>
      <c r="T78" s="16"/>
      <c r="U78" s="56">
        <v>7</v>
      </c>
      <c r="V78" s="28" t="s">
        <v>222</v>
      </c>
      <c r="W78" s="3"/>
      <c r="X78" s="28"/>
      <c r="Y78" s="28"/>
      <c r="Z78" s="10"/>
      <c r="AA78" s="3"/>
      <c r="AB78" s="3"/>
      <c r="AC78" s="22">
        <f t="shared" si="51"/>
        <v>3</v>
      </c>
      <c r="AD78" s="22">
        <f t="shared" si="47"/>
        <v>0</v>
      </c>
      <c r="AE78" s="22">
        <f t="shared" si="47"/>
        <v>2</v>
      </c>
      <c r="AF78" s="22">
        <f t="shared" si="47"/>
        <v>1</v>
      </c>
      <c r="AG78" s="55">
        <f t="shared" si="52"/>
        <v>0.16666666666666666</v>
      </c>
      <c r="AH78" s="22">
        <f t="shared" si="48"/>
        <v>14</v>
      </c>
      <c r="AI78" s="22">
        <f t="shared" si="48"/>
        <v>0</v>
      </c>
      <c r="AJ78" s="22">
        <f t="shared" si="48"/>
        <v>0</v>
      </c>
      <c r="AK78" s="24">
        <f t="shared" si="49"/>
        <v>4.666666666666667</v>
      </c>
      <c r="AL78" s="22">
        <f t="shared" si="50"/>
        <v>0</v>
      </c>
      <c r="AM78" s="22">
        <f t="shared" si="50"/>
        <v>0</v>
      </c>
      <c r="AN78" s="11"/>
      <c r="AO78" s="22"/>
      <c r="AP78" s="22"/>
      <c r="AQ78" s="40"/>
      <c r="AR78" s="40"/>
      <c r="AS78" s="27">
        <v>6.5</v>
      </c>
      <c r="AT78" s="21" t="s">
        <v>123</v>
      </c>
      <c r="AU78" s="21"/>
      <c r="AV78" s="21"/>
      <c r="AW78" s="21"/>
      <c r="AX78" s="22">
        <v>8</v>
      </c>
      <c r="AY78" s="21" t="s">
        <v>173</v>
      </c>
      <c r="AZ78" s="72">
        <v>4</v>
      </c>
      <c r="BA78" s="22">
        <v>0</v>
      </c>
      <c r="BB78" s="22">
        <v>1</v>
      </c>
      <c r="BC78" s="22">
        <f t="shared" si="38"/>
        <v>1</v>
      </c>
      <c r="BD78" s="73">
        <v>0</v>
      </c>
      <c r="BE78" s="72">
        <f t="shared" si="43"/>
        <v>26</v>
      </c>
      <c r="BF78" s="22">
        <f t="shared" si="43"/>
        <v>2</v>
      </c>
      <c r="BG78" s="22">
        <f t="shared" si="39"/>
        <v>5</v>
      </c>
      <c r="BH78" s="22">
        <f t="shared" si="44"/>
        <v>7</v>
      </c>
      <c r="BI78" s="73">
        <f t="shared" si="40"/>
        <v>2</v>
      </c>
      <c r="BJ78" s="22">
        <v>22</v>
      </c>
      <c r="BK78" s="22">
        <v>2</v>
      </c>
      <c r="BL78" s="22">
        <v>4</v>
      </c>
      <c r="BM78" s="22">
        <f t="shared" si="41"/>
        <v>6</v>
      </c>
      <c r="BN78" s="22">
        <v>2</v>
      </c>
      <c r="BO78" s="40"/>
      <c r="BP78" s="40"/>
      <c r="BQ78" s="27">
        <v>8.5</v>
      </c>
      <c r="BR78" s="21" t="s">
        <v>161</v>
      </c>
      <c r="BX78" s="72">
        <v>0</v>
      </c>
      <c r="BY78" s="22">
        <v>0</v>
      </c>
      <c r="BZ78" s="22">
        <v>0</v>
      </c>
      <c r="CA78" s="22">
        <f t="shared" si="53"/>
        <v>0</v>
      </c>
      <c r="CB78" s="73">
        <v>0</v>
      </c>
      <c r="CC78" s="72">
        <f t="shared" si="46"/>
        <v>2</v>
      </c>
      <c r="CD78" s="22">
        <f t="shared" si="46"/>
        <v>1</v>
      </c>
      <c r="CE78" s="22">
        <f t="shared" si="46"/>
        <v>4</v>
      </c>
      <c r="CF78" s="22">
        <f t="shared" si="46"/>
        <v>5</v>
      </c>
      <c r="CG78" s="73">
        <f t="shared" si="46"/>
        <v>0</v>
      </c>
      <c r="CH78" s="22">
        <v>2</v>
      </c>
      <c r="CI78" s="22">
        <v>1</v>
      </c>
      <c r="CJ78" s="22">
        <v>4</v>
      </c>
      <c r="CK78" s="22">
        <f t="shared" si="54"/>
        <v>5</v>
      </c>
      <c r="CL78" s="73">
        <v>0</v>
      </c>
      <c r="CM78" s="40"/>
    </row>
    <row r="79" spans="1:91" ht="18.600000000000001" customHeight="1" x14ac:dyDescent="0.25">
      <c r="A79" s="36"/>
      <c r="E79" s="21" t="s">
        <v>155</v>
      </c>
      <c r="H79" s="21" t="s">
        <v>134</v>
      </c>
      <c r="I79" s="22"/>
      <c r="J79" s="22">
        <v>24</v>
      </c>
      <c r="K79" s="22">
        <v>14</v>
      </c>
      <c r="L79" s="22">
        <v>20</v>
      </c>
      <c r="M79" s="49">
        <v>34</v>
      </c>
      <c r="Q79" s="40"/>
      <c r="R79" s="40"/>
      <c r="T79" s="16"/>
      <c r="U79" s="8"/>
      <c r="V79" s="32"/>
      <c r="W79" s="31" t="s">
        <v>20</v>
      </c>
      <c r="X79" s="32"/>
      <c r="Y79" s="32"/>
      <c r="Z79" s="15"/>
      <c r="AA79" s="8"/>
      <c r="AB79" s="8"/>
      <c r="AC79" s="15">
        <f>SUM(AC71:AC78)</f>
        <v>27</v>
      </c>
      <c r="AD79" s="15">
        <f t="shared" ref="AD79:AF79" si="55">SUM(AD71:AD78)</f>
        <v>7</v>
      </c>
      <c r="AE79" s="15">
        <f t="shared" si="55"/>
        <v>16</v>
      </c>
      <c r="AF79" s="15">
        <f t="shared" si="55"/>
        <v>4</v>
      </c>
      <c r="AG79" s="83"/>
      <c r="AH79" s="15">
        <f t="shared" ref="AH79:AJ79" si="56">SUM(AH71:AH78)</f>
        <v>96</v>
      </c>
      <c r="AI79" s="15">
        <f t="shared" si="56"/>
        <v>0</v>
      </c>
      <c r="AJ79" s="15">
        <f t="shared" si="56"/>
        <v>1</v>
      </c>
      <c r="AK79" s="52">
        <f t="shared" si="49"/>
        <v>3.5555555555555554</v>
      </c>
      <c r="AL79" s="15">
        <f t="shared" ref="AL79:AM79" si="57">SUM(AL71:AL78)</f>
        <v>0</v>
      </c>
      <c r="AM79" s="15">
        <f t="shared" si="57"/>
        <v>0</v>
      </c>
      <c r="AN79" s="11"/>
      <c r="AO79" s="22"/>
      <c r="AP79" s="22"/>
      <c r="AQ79" s="41"/>
      <c r="AR79" s="40"/>
      <c r="AS79" s="27">
        <v>6</v>
      </c>
      <c r="AT79" s="21" t="s">
        <v>91</v>
      </c>
      <c r="AU79" s="21"/>
      <c r="AV79" s="21"/>
      <c r="AW79" s="21"/>
      <c r="AX79" s="22">
        <v>23</v>
      </c>
      <c r="AY79" s="21" t="s">
        <v>173</v>
      </c>
      <c r="AZ79" s="72">
        <v>3</v>
      </c>
      <c r="BA79" s="22">
        <v>0</v>
      </c>
      <c r="BB79" s="22">
        <v>2</v>
      </c>
      <c r="BC79" s="22">
        <f t="shared" si="38"/>
        <v>2</v>
      </c>
      <c r="BD79" s="73">
        <v>0</v>
      </c>
      <c r="BE79" s="72">
        <f t="shared" si="43"/>
        <v>21</v>
      </c>
      <c r="BF79" s="22">
        <f t="shared" si="43"/>
        <v>0</v>
      </c>
      <c r="BG79" s="22">
        <f t="shared" si="39"/>
        <v>3</v>
      </c>
      <c r="BH79" s="22">
        <f t="shared" si="44"/>
        <v>3</v>
      </c>
      <c r="BI79" s="73">
        <f t="shared" si="40"/>
        <v>2</v>
      </c>
      <c r="BJ79" s="22">
        <v>18</v>
      </c>
      <c r="BK79" s="22">
        <v>0</v>
      </c>
      <c r="BL79" s="22">
        <v>1</v>
      </c>
      <c r="BM79" s="22">
        <f t="shared" si="41"/>
        <v>1</v>
      </c>
      <c r="BN79" s="22">
        <v>2</v>
      </c>
      <c r="BO79" s="40"/>
      <c r="BP79" s="40"/>
      <c r="BQ79" s="27">
        <v>9.5</v>
      </c>
      <c r="BR79" s="21" t="s">
        <v>129</v>
      </c>
      <c r="BX79" s="72">
        <v>0</v>
      </c>
      <c r="BY79" s="22">
        <v>0</v>
      </c>
      <c r="BZ79" s="22">
        <v>0</v>
      </c>
      <c r="CA79" s="22">
        <f t="shared" si="53"/>
        <v>0</v>
      </c>
      <c r="CB79" s="73">
        <v>0</v>
      </c>
      <c r="CC79" s="72">
        <f t="shared" si="46"/>
        <v>2</v>
      </c>
      <c r="CD79" s="22">
        <f t="shared" si="46"/>
        <v>2</v>
      </c>
      <c r="CE79" s="22">
        <f t="shared" si="46"/>
        <v>5</v>
      </c>
      <c r="CF79" s="22">
        <f t="shared" si="46"/>
        <v>7</v>
      </c>
      <c r="CG79" s="73">
        <f t="shared" si="46"/>
        <v>2</v>
      </c>
      <c r="CH79" s="22">
        <v>2</v>
      </c>
      <c r="CI79" s="22">
        <v>2</v>
      </c>
      <c r="CJ79" s="22">
        <v>5</v>
      </c>
      <c r="CK79" s="22">
        <f t="shared" si="54"/>
        <v>7</v>
      </c>
      <c r="CL79" s="73">
        <v>2</v>
      </c>
      <c r="CM79" s="41"/>
    </row>
    <row r="80" spans="1:91" ht="18.600000000000001" customHeight="1" x14ac:dyDescent="0.25">
      <c r="A80" s="36"/>
      <c r="E80" s="21" t="s">
        <v>118</v>
      </c>
      <c r="G80" s="21"/>
      <c r="H80" s="21" t="s">
        <v>106</v>
      </c>
      <c r="I80" s="22"/>
      <c r="J80" s="22">
        <v>24</v>
      </c>
      <c r="K80" s="22">
        <v>13</v>
      </c>
      <c r="L80" s="22">
        <v>21</v>
      </c>
      <c r="M80" s="49">
        <v>34</v>
      </c>
      <c r="Q80" s="41"/>
      <c r="R80" s="41"/>
      <c r="T80" s="16"/>
      <c r="U80" s="16"/>
      <c r="V80" s="16"/>
      <c r="W80" s="16"/>
      <c r="X80" s="16"/>
      <c r="Y80" s="16"/>
      <c r="Z80" s="16"/>
      <c r="AA80" s="29"/>
      <c r="AB80" s="29"/>
      <c r="AC80" s="29"/>
      <c r="AD80" s="29"/>
      <c r="AE80" s="30"/>
      <c r="AF80" s="29"/>
      <c r="AG80" s="29"/>
      <c r="AH80" s="29"/>
      <c r="AI80" s="29"/>
      <c r="AJ80" s="29"/>
      <c r="AK80" s="29"/>
      <c r="AL80" s="21"/>
      <c r="AM80" s="11"/>
      <c r="AN80" s="11"/>
      <c r="AO80" s="22"/>
      <c r="AP80" s="22"/>
      <c r="AQ80" s="41"/>
      <c r="AR80" s="41"/>
      <c r="AS80" s="27">
        <v>6</v>
      </c>
      <c r="AT80" s="21" t="s">
        <v>68</v>
      </c>
      <c r="AU80" s="21"/>
      <c r="AV80" s="21"/>
      <c r="AW80" s="21"/>
      <c r="AX80" s="22">
        <v>9</v>
      </c>
      <c r="AY80" s="21" t="s">
        <v>173</v>
      </c>
      <c r="AZ80" s="72">
        <v>4</v>
      </c>
      <c r="BA80" s="22">
        <v>0</v>
      </c>
      <c r="BB80" s="22">
        <v>0</v>
      </c>
      <c r="BC80" s="22">
        <f t="shared" si="38"/>
        <v>0</v>
      </c>
      <c r="BD80" s="73">
        <v>0</v>
      </c>
      <c r="BE80" s="72">
        <f t="shared" si="43"/>
        <v>26</v>
      </c>
      <c r="BF80" s="22">
        <f t="shared" si="43"/>
        <v>1</v>
      </c>
      <c r="BG80" s="22">
        <f t="shared" si="39"/>
        <v>4</v>
      </c>
      <c r="BH80" s="22">
        <f t="shared" si="44"/>
        <v>5</v>
      </c>
      <c r="BI80" s="73">
        <f t="shared" si="40"/>
        <v>2</v>
      </c>
      <c r="BJ80" s="22">
        <v>22</v>
      </c>
      <c r="BK80" s="22">
        <v>1</v>
      </c>
      <c r="BL80" s="22">
        <v>4</v>
      </c>
      <c r="BM80" s="22">
        <f t="shared" si="41"/>
        <v>5</v>
      </c>
      <c r="BN80" s="22">
        <v>2</v>
      </c>
      <c r="BO80" s="41"/>
      <c r="BP80" s="41"/>
      <c r="BQ80" s="27">
        <v>7.5</v>
      </c>
      <c r="BR80" s="21" t="s">
        <v>196</v>
      </c>
      <c r="BS80" s="21"/>
      <c r="BX80" s="72">
        <v>0</v>
      </c>
      <c r="BY80" s="22">
        <v>0</v>
      </c>
      <c r="BZ80" s="22">
        <v>0</v>
      </c>
      <c r="CA80" s="22">
        <f t="shared" si="53"/>
        <v>0</v>
      </c>
      <c r="CB80" s="73">
        <v>0</v>
      </c>
      <c r="CC80" s="72">
        <f t="shared" si="46"/>
        <v>1</v>
      </c>
      <c r="CD80" s="22">
        <f t="shared" si="46"/>
        <v>0</v>
      </c>
      <c r="CE80" s="22">
        <f t="shared" si="46"/>
        <v>0</v>
      </c>
      <c r="CF80" s="22">
        <f t="shared" si="46"/>
        <v>0</v>
      </c>
      <c r="CG80" s="73">
        <f t="shared" si="46"/>
        <v>0</v>
      </c>
      <c r="CH80" s="22">
        <v>1</v>
      </c>
      <c r="CI80" s="22">
        <v>0</v>
      </c>
      <c r="CJ80" s="22">
        <v>0</v>
      </c>
      <c r="CK80" s="22">
        <f t="shared" si="54"/>
        <v>0</v>
      </c>
      <c r="CL80" s="73">
        <v>0</v>
      </c>
      <c r="CM80" s="41"/>
    </row>
    <row r="81" spans="1:91" ht="18.600000000000001" customHeight="1" thickBot="1" x14ac:dyDescent="0.3">
      <c r="A81" s="36"/>
      <c r="E81" s="21" t="s">
        <v>128</v>
      </c>
      <c r="F81" s="21"/>
      <c r="G81" s="21"/>
      <c r="H81" s="21" t="s">
        <v>106</v>
      </c>
      <c r="I81" s="22"/>
      <c r="J81" s="22">
        <v>24</v>
      </c>
      <c r="K81" s="22">
        <v>18</v>
      </c>
      <c r="L81" s="22">
        <v>15</v>
      </c>
      <c r="M81" s="49">
        <v>33</v>
      </c>
      <c r="Q81" s="41"/>
      <c r="R81" s="41"/>
      <c r="T81" s="16"/>
      <c r="U81" s="16"/>
      <c r="V81" s="16"/>
      <c r="W81" s="16"/>
      <c r="X81" s="16"/>
      <c r="Y81" s="16"/>
      <c r="Z81" s="16"/>
      <c r="AA81" s="29"/>
      <c r="AB81" s="29"/>
      <c r="AC81" s="29"/>
      <c r="AD81" s="29"/>
      <c r="AE81" s="30"/>
      <c r="AF81" s="29"/>
      <c r="AG81" s="29"/>
      <c r="AH81" s="29"/>
      <c r="AI81" s="29"/>
      <c r="AJ81" s="29"/>
      <c r="AK81" s="29"/>
      <c r="AL81" s="21"/>
      <c r="AM81" s="11"/>
      <c r="AN81" s="11"/>
      <c r="AO81" s="22"/>
      <c r="AP81" s="22"/>
      <c r="AQ81" s="41"/>
      <c r="AR81" s="41"/>
      <c r="AS81" s="17" t="s">
        <v>172</v>
      </c>
      <c r="AT81" s="17"/>
      <c r="AU81" s="17"/>
      <c r="AV81" s="17"/>
      <c r="AW81" s="17"/>
      <c r="AX81" s="17"/>
      <c r="AY81" s="17"/>
      <c r="AZ81" s="75">
        <f>SUM(AZ69:AZ80)</f>
        <v>44</v>
      </c>
      <c r="BA81" s="23">
        <f>SUM(BA69:BA80)</f>
        <v>11</v>
      </c>
      <c r="BB81" s="23">
        <f>SUM(BB69:BB80)</f>
        <v>17</v>
      </c>
      <c r="BC81" s="23">
        <f>+BB81+BA81</f>
        <v>28</v>
      </c>
      <c r="BD81" s="76">
        <f>SUM(BD69:BD80)</f>
        <v>14</v>
      </c>
      <c r="BE81" s="75">
        <f>SUM(BE69:BE80)</f>
        <v>286</v>
      </c>
      <c r="BF81" s="23">
        <f>SUM(BF69:BF80)</f>
        <v>95</v>
      </c>
      <c r="BG81" s="23">
        <f>SUM(BG69:BG80)</f>
        <v>140</v>
      </c>
      <c r="BH81" s="23">
        <f>+BG81+BF81</f>
        <v>235</v>
      </c>
      <c r="BI81" s="76">
        <f>SUM(BI69:BI80)</f>
        <v>52</v>
      </c>
      <c r="BJ81" s="23">
        <f>SUM(BJ69:BJ80)</f>
        <v>242</v>
      </c>
      <c r="BK81" s="23">
        <f>SUM(BK69:BK80)</f>
        <v>84</v>
      </c>
      <c r="BL81" s="23">
        <f>SUM(BL69:BL80)</f>
        <v>123</v>
      </c>
      <c r="BM81" s="23">
        <f>+BL81+BK81</f>
        <v>207</v>
      </c>
      <c r="BN81" s="23">
        <f>SUM(BN69:BN80)</f>
        <v>38</v>
      </c>
      <c r="BO81" s="41"/>
      <c r="BP81" s="41"/>
      <c r="BQ81" s="27">
        <v>6.5</v>
      </c>
      <c r="BR81" s="21" t="s">
        <v>30</v>
      </c>
      <c r="BS81" s="21"/>
      <c r="BX81" s="72">
        <v>0</v>
      </c>
      <c r="BY81" s="22">
        <v>0</v>
      </c>
      <c r="BZ81" s="22">
        <v>0</v>
      </c>
      <c r="CA81" s="22">
        <f t="shared" si="53"/>
        <v>0</v>
      </c>
      <c r="CB81" s="73">
        <v>0</v>
      </c>
      <c r="CC81" s="72">
        <f t="shared" si="46"/>
        <v>1</v>
      </c>
      <c r="CD81" s="22">
        <f t="shared" si="46"/>
        <v>0</v>
      </c>
      <c r="CE81" s="22">
        <f t="shared" si="46"/>
        <v>1</v>
      </c>
      <c r="CF81" s="22">
        <f t="shared" si="46"/>
        <v>1</v>
      </c>
      <c r="CG81" s="73">
        <f t="shared" si="46"/>
        <v>0</v>
      </c>
      <c r="CH81" s="22">
        <v>1</v>
      </c>
      <c r="CI81" s="22">
        <v>0</v>
      </c>
      <c r="CJ81" s="22">
        <v>1</v>
      </c>
      <c r="CK81" s="22">
        <f t="shared" si="54"/>
        <v>1</v>
      </c>
      <c r="CL81" s="73">
        <v>0</v>
      </c>
      <c r="CM81" s="41"/>
    </row>
    <row r="82" spans="1:91" ht="18.600000000000001" customHeight="1" x14ac:dyDescent="0.25">
      <c r="A82" s="36"/>
      <c r="E82" s="21" t="s">
        <v>140</v>
      </c>
      <c r="F82" s="21"/>
      <c r="G82" s="21"/>
      <c r="H82" s="21" t="s">
        <v>108</v>
      </c>
      <c r="I82" s="22"/>
      <c r="J82" s="22">
        <v>26</v>
      </c>
      <c r="K82" s="22">
        <v>15</v>
      </c>
      <c r="L82" s="22">
        <v>18</v>
      </c>
      <c r="M82" s="49">
        <v>33</v>
      </c>
      <c r="Q82" s="41"/>
      <c r="R82" s="41"/>
      <c r="T82" s="16"/>
      <c r="U82" s="16"/>
      <c r="V82" s="16"/>
      <c r="W82" s="16"/>
      <c r="X82" s="16"/>
      <c r="Y82" s="16"/>
      <c r="Z82" s="16"/>
      <c r="AA82" s="29"/>
      <c r="AB82" s="29"/>
      <c r="AC82" s="29"/>
      <c r="AD82" s="29"/>
      <c r="AE82" s="30"/>
      <c r="AF82" s="29"/>
      <c r="AG82" s="29"/>
      <c r="AH82" s="29"/>
      <c r="AI82" s="29"/>
      <c r="AJ82" s="29"/>
      <c r="AK82" s="29"/>
      <c r="AL82" s="21"/>
      <c r="AM82" s="11"/>
      <c r="AN82" s="11"/>
      <c r="AO82" s="22"/>
      <c r="AP82" s="22"/>
      <c r="AQ82" s="41"/>
      <c r="AR82" s="41"/>
      <c r="AS82" s="19" t="s">
        <v>17</v>
      </c>
      <c r="AT82" s="19"/>
      <c r="AU82" s="19"/>
      <c r="AV82" s="19"/>
      <c r="AW82" s="19"/>
      <c r="AX82" s="16" t="s">
        <v>51</v>
      </c>
      <c r="AZ82" s="72">
        <v>8</v>
      </c>
      <c r="BA82" s="22">
        <v>1</v>
      </c>
      <c r="BB82" s="22">
        <v>4</v>
      </c>
      <c r="BC82" s="22">
        <f t="shared" ref="BC82:BC93" si="58">+BA82+BB82</f>
        <v>5</v>
      </c>
      <c r="BD82" s="73">
        <v>2</v>
      </c>
      <c r="BE82" s="72">
        <f>+AZ82+BJ82</f>
        <v>26</v>
      </c>
      <c r="BF82" s="22">
        <f>+BA82+BK82</f>
        <v>8</v>
      </c>
      <c r="BG82" s="22">
        <f t="shared" ref="BG82:BG93" si="59">+BB82+BL82</f>
        <v>13</v>
      </c>
      <c r="BH82" s="22">
        <f>+BF82+BG82</f>
        <v>21</v>
      </c>
      <c r="BI82" s="73">
        <f t="shared" ref="BI82:BI93" si="60">+BD82+BN82</f>
        <v>2</v>
      </c>
      <c r="BJ82" s="22">
        <v>18</v>
      </c>
      <c r="BK82" s="22">
        <v>7</v>
      </c>
      <c r="BL82" s="22">
        <v>9</v>
      </c>
      <c r="BM82" s="22">
        <f t="shared" ref="BM82:BM93" si="61">+BK82+BL82</f>
        <v>16</v>
      </c>
      <c r="BN82" s="22">
        <v>0</v>
      </c>
      <c r="BO82" s="41"/>
      <c r="BP82" s="41"/>
      <c r="BQ82" s="27">
        <v>8.5</v>
      </c>
      <c r="BR82" s="21" t="s">
        <v>28</v>
      </c>
      <c r="BX82" s="72">
        <v>0</v>
      </c>
      <c r="BY82" s="22">
        <v>0</v>
      </c>
      <c r="BZ82" s="22">
        <v>0</v>
      </c>
      <c r="CA82" s="22">
        <f t="shared" si="53"/>
        <v>0</v>
      </c>
      <c r="CB82" s="73">
        <v>0</v>
      </c>
      <c r="CC82" s="72">
        <f t="shared" si="46"/>
        <v>1</v>
      </c>
      <c r="CD82" s="22">
        <f t="shared" si="46"/>
        <v>0</v>
      </c>
      <c r="CE82" s="22">
        <f t="shared" si="46"/>
        <v>1</v>
      </c>
      <c r="CF82" s="22">
        <f t="shared" si="46"/>
        <v>1</v>
      </c>
      <c r="CG82" s="73">
        <f t="shared" si="46"/>
        <v>0</v>
      </c>
      <c r="CH82" s="22">
        <v>1</v>
      </c>
      <c r="CI82" s="22">
        <v>0</v>
      </c>
      <c r="CJ82" s="22">
        <v>1</v>
      </c>
      <c r="CK82" s="22">
        <f t="shared" si="54"/>
        <v>1</v>
      </c>
      <c r="CL82" s="73">
        <v>0</v>
      </c>
      <c r="CM82" s="41"/>
    </row>
    <row r="83" spans="1:91" ht="18.600000000000001" customHeight="1" x14ac:dyDescent="0.25">
      <c r="A83" s="36"/>
      <c r="E83" s="21" t="s">
        <v>42</v>
      </c>
      <c r="F83" s="21"/>
      <c r="G83" s="21"/>
      <c r="H83" s="21" t="s">
        <v>107</v>
      </c>
      <c r="I83" s="22"/>
      <c r="J83" s="22">
        <v>22</v>
      </c>
      <c r="K83" s="22">
        <v>14</v>
      </c>
      <c r="L83" s="22">
        <v>12</v>
      </c>
      <c r="M83" s="49">
        <v>26</v>
      </c>
      <c r="Q83" s="41"/>
      <c r="R83" s="41"/>
      <c r="T83" s="16"/>
      <c r="U83" s="88" t="s">
        <v>694</v>
      </c>
      <c r="V83" s="88"/>
      <c r="W83" s="88"/>
      <c r="X83" s="88"/>
      <c r="Y83" s="88"/>
      <c r="Z83" s="88"/>
      <c r="AA83" s="88"/>
      <c r="AB83" s="88"/>
      <c r="AC83" s="88"/>
      <c r="AD83" s="88"/>
      <c r="AE83" s="88"/>
      <c r="AF83" s="88"/>
      <c r="AG83" s="88"/>
      <c r="AH83" s="88"/>
      <c r="AI83" s="88"/>
      <c r="AJ83" s="88"/>
      <c r="AK83" s="88"/>
      <c r="AL83" s="88"/>
      <c r="AM83" s="88"/>
      <c r="AN83" s="11"/>
      <c r="AO83" s="22"/>
      <c r="AP83" s="22"/>
      <c r="AQ83" s="41"/>
      <c r="AR83" s="41"/>
      <c r="AS83" s="27">
        <v>7</v>
      </c>
      <c r="AT83" s="21" t="s">
        <v>162</v>
      </c>
      <c r="AU83" s="21"/>
      <c r="AV83" s="21"/>
      <c r="AW83" s="21"/>
      <c r="AX83" s="22">
        <v>30</v>
      </c>
      <c r="AY83" s="21" t="s">
        <v>17</v>
      </c>
      <c r="AZ83" s="72">
        <v>1</v>
      </c>
      <c r="BA83" s="22">
        <v>0</v>
      </c>
      <c r="BB83" s="22">
        <v>0</v>
      </c>
      <c r="BC83" s="22">
        <f t="shared" si="58"/>
        <v>0</v>
      </c>
      <c r="BD83" s="73">
        <v>0</v>
      </c>
      <c r="BE83" s="72">
        <f t="shared" ref="BE83:BF93" si="62">+AZ83+BJ83</f>
        <v>21</v>
      </c>
      <c r="BF83" s="22">
        <f t="shared" si="62"/>
        <v>0</v>
      </c>
      <c r="BG83" s="22">
        <f t="shared" si="59"/>
        <v>0</v>
      </c>
      <c r="BH83" s="22">
        <f t="shared" ref="BH83:BH93" si="63">+BF83+BG83</f>
        <v>0</v>
      </c>
      <c r="BI83" s="73">
        <f t="shared" si="60"/>
        <v>0</v>
      </c>
      <c r="BJ83" s="22">
        <v>20</v>
      </c>
      <c r="BK83" s="22">
        <v>0</v>
      </c>
      <c r="BL83" s="22">
        <v>0</v>
      </c>
      <c r="BM83" s="22">
        <f t="shared" si="61"/>
        <v>0</v>
      </c>
      <c r="BN83" s="22">
        <v>0</v>
      </c>
      <c r="BO83" s="41"/>
      <c r="BP83" s="41"/>
      <c r="BQ83" s="27">
        <v>7.5</v>
      </c>
      <c r="BR83" s="21" t="s">
        <v>32</v>
      </c>
      <c r="BX83" s="72">
        <v>0</v>
      </c>
      <c r="BY83" s="22">
        <v>0</v>
      </c>
      <c r="BZ83" s="22">
        <v>0</v>
      </c>
      <c r="CA83" s="22">
        <f t="shared" si="53"/>
        <v>0</v>
      </c>
      <c r="CB83" s="73">
        <v>0</v>
      </c>
      <c r="CC83" s="72">
        <f t="shared" si="46"/>
        <v>1</v>
      </c>
      <c r="CD83" s="22">
        <f t="shared" si="46"/>
        <v>0</v>
      </c>
      <c r="CE83" s="22">
        <f t="shared" si="46"/>
        <v>0</v>
      </c>
      <c r="CF83" s="22">
        <f t="shared" si="46"/>
        <v>0</v>
      </c>
      <c r="CG83" s="73">
        <f t="shared" si="46"/>
        <v>0</v>
      </c>
      <c r="CH83" s="22">
        <v>1</v>
      </c>
      <c r="CI83" s="22">
        <v>0</v>
      </c>
      <c r="CJ83" s="22">
        <v>0</v>
      </c>
      <c r="CK83" s="22">
        <f t="shared" si="54"/>
        <v>0</v>
      </c>
      <c r="CL83" s="73">
        <v>0</v>
      </c>
      <c r="CM83" s="41"/>
    </row>
    <row r="84" spans="1:91" ht="18.600000000000001" customHeight="1" x14ac:dyDescent="0.25">
      <c r="A84" s="36"/>
      <c r="E84" s="21" t="s">
        <v>153</v>
      </c>
      <c r="F84" s="21"/>
      <c r="G84" s="21"/>
      <c r="H84" s="21" t="s">
        <v>173</v>
      </c>
      <c r="I84" s="22"/>
      <c r="J84" s="22">
        <v>21</v>
      </c>
      <c r="K84" s="22">
        <v>13</v>
      </c>
      <c r="L84" s="22">
        <v>12</v>
      </c>
      <c r="M84" s="49">
        <v>25</v>
      </c>
      <c r="Q84" s="41"/>
      <c r="R84" s="41"/>
      <c r="T84" s="16"/>
      <c r="U84" s="16"/>
      <c r="V84" s="16"/>
      <c r="W84" s="16"/>
      <c r="X84" s="16"/>
      <c r="Y84" s="16"/>
      <c r="Z84" s="16"/>
      <c r="AA84" s="29"/>
      <c r="AB84" s="29"/>
      <c r="AC84" s="29"/>
      <c r="AD84" s="29"/>
      <c r="AE84" s="30"/>
      <c r="AF84" s="29"/>
      <c r="AG84" s="29"/>
      <c r="AH84" s="29"/>
      <c r="AI84" s="29"/>
      <c r="AJ84" s="29"/>
      <c r="AK84" s="29"/>
      <c r="AL84" s="21"/>
      <c r="AM84" s="11"/>
      <c r="AN84" s="11"/>
      <c r="AO84" s="22"/>
      <c r="AP84" s="22"/>
      <c r="AQ84" s="41"/>
      <c r="AR84" s="41"/>
      <c r="AS84" s="27">
        <v>9.5</v>
      </c>
      <c r="AT84" s="21" t="s">
        <v>129</v>
      </c>
      <c r="AU84" s="21"/>
      <c r="AV84" s="21"/>
      <c r="AW84" s="21"/>
      <c r="AX84" s="22">
        <v>24</v>
      </c>
      <c r="AY84" s="21" t="s">
        <v>17</v>
      </c>
      <c r="AZ84" s="72">
        <v>4</v>
      </c>
      <c r="BA84" s="22">
        <v>6</v>
      </c>
      <c r="BB84" s="22">
        <v>6</v>
      </c>
      <c r="BC84" s="22">
        <f t="shared" si="58"/>
        <v>12</v>
      </c>
      <c r="BD84" s="73">
        <v>0</v>
      </c>
      <c r="BE84" s="72">
        <f t="shared" si="62"/>
        <v>26</v>
      </c>
      <c r="BF84" s="22">
        <f t="shared" si="62"/>
        <v>29</v>
      </c>
      <c r="BG84" s="22">
        <f t="shared" si="59"/>
        <v>33</v>
      </c>
      <c r="BH84" s="22">
        <f t="shared" si="63"/>
        <v>62</v>
      </c>
      <c r="BI84" s="73">
        <f t="shared" si="60"/>
        <v>8</v>
      </c>
      <c r="BJ84" s="22">
        <v>22</v>
      </c>
      <c r="BK84" s="22">
        <v>23</v>
      </c>
      <c r="BL84" s="22">
        <v>27</v>
      </c>
      <c r="BM84" s="22">
        <f t="shared" si="61"/>
        <v>50</v>
      </c>
      <c r="BN84" s="22">
        <v>8</v>
      </c>
      <c r="BO84" s="41"/>
      <c r="BP84" s="41"/>
      <c r="BQ84" s="27">
        <v>7.5</v>
      </c>
      <c r="BR84" s="21" t="s">
        <v>104</v>
      </c>
      <c r="BX84" s="72">
        <v>0</v>
      </c>
      <c r="BY84" s="22">
        <v>0</v>
      </c>
      <c r="BZ84" s="22">
        <v>0</v>
      </c>
      <c r="CA84" s="22">
        <f t="shared" si="53"/>
        <v>0</v>
      </c>
      <c r="CB84" s="73">
        <v>0</v>
      </c>
      <c r="CC84" s="72">
        <f t="shared" si="46"/>
        <v>1</v>
      </c>
      <c r="CD84" s="22">
        <f t="shared" si="46"/>
        <v>0</v>
      </c>
      <c r="CE84" s="22">
        <f t="shared" si="46"/>
        <v>1</v>
      </c>
      <c r="CF84" s="22">
        <f t="shared" si="46"/>
        <v>1</v>
      </c>
      <c r="CG84" s="73">
        <f t="shared" si="46"/>
        <v>0</v>
      </c>
      <c r="CH84" s="22">
        <v>1</v>
      </c>
      <c r="CI84" s="22">
        <v>0</v>
      </c>
      <c r="CJ84" s="22">
        <v>1</v>
      </c>
      <c r="CK84" s="22">
        <f t="shared" si="54"/>
        <v>1</v>
      </c>
      <c r="CL84" s="73">
        <v>0</v>
      </c>
      <c r="CM84" s="41"/>
    </row>
    <row r="85" spans="1:91" ht="18.600000000000001" customHeight="1" thickBot="1" x14ac:dyDescent="0.3">
      <c r="A85" s="36"/>
      <c r="E85" s="21" t="s">
        <v>74</v>
      </c>
      <c r="F85" s="21"/>
      <c r="G85" s="21"/>
      <c r="H85" s="21" t="s">
        <v>107</v>
      </c>
      <c r="I85" s="22"/>
      <c r="J85" s="22">
        <v>25</v>
      </c>
      <c r="K85" s="22">
        <v>15</v>
      </c>
      <c r="L85" s="22">
        <v>9</v>
      </c>
      <c r="M85" s="49">
        <v>24</v>
      </c>
      <c r="Q85" s="41"/>
      <c r="R85" s="41"/>
      <c r="T85" s="16"/>
      <c r="U85" s="37" t="s">
        <v>109</v>
      </c>
      <c r="V85" s="10" t="s">
        <v>117</v>
      </c>
      <c r="W85" s="10"/>
      <c r="X85" s="10"/>
      <c r="Y85" s="10"/>
      <c r="Z85" s="10"/>
      <c r="AA85" s="10"/>
      <c r="AB85" s="10"/>
      <c r="AC85" s="37" t="s">
        <v>3</v>
      </c>
      <c r="AD85" s="37" t="s">
        <v>7</v>
      </c>
      <c r="AE85" s="37" t="s">
        <v>8</v>
      </c>
      <c r="AF85" s="37" t="s">
        <v>9</v>
      </c>
      <c r="AG85" s="37" t="s">
        <v>71</v>
      </c>
      <c r="AH85" s="37" t="s">
        <v>4</v>
      </c>
      <c r="AI85" s="37" t="s">
        <v>6</v>
      </c>
      <c r="AJ85" s="37" t="s">
        <v>5</v>
      </c>
      <c r="AK85" s="37" t="s">
        <v>72</v>
      </c>
      <c r="AL85" s="37" t="s">
        <v>23</v>
      </c>
      <c r="AM85" s="37" t="s">
        <v>2</v>
      </c>
      <c r="AN85" s="11"/>
      <c r="AO85" s="22"/>
      <c r="AP85" s="22"/>
      <c r="AQ85" s="41"/>
      <c r="AR85" s="41"/>
      <c r="AS85" s="27">
        <v>8.5</v>
      </c>
      <c r="AT85" s="21" t="s">
        <v>161</v>
      </c>
      <c r="AU85" s="21"/>
      <c r="AV85" s="21"/>
      <c r="AW85" s="21"/>
      <c r="AX85" s="22">
        <v>7</v>
      </c>
      <c r="AY85" s="21" t="s">
        <v>17</v>
      </c>
      <c r="AZ85" s="72">
        <v>4</v>
      </c>
      <c r="BA85" s="22">
        <v>6</v>
      </c>
      <c r="BB85" s="22">
        <v>5</v>
      </c>
      <c r="BC85" s="22">
        <f t="shared" si="58"/>
        <v>11</v>
      </c>
      <c r="BD85" s="73">
        <v>0</v>
      </c>
      <c r="BE85" s="72">
        <f t="shared" si="62"/>
        <v>26</v>
      </c>
      <c r="BF85" s="22">
        <f t="shared" si="62"/>
        <v>37</v>
      </c>
      <c r="BG85" s="22">
        <f t="shared" si="59"/>
        <v>28</v>
      </c>
      <c r="BH85" s="22">
        <f t="shared" si="63"/>
        <v>65</v>
      </c>
      <c r="BI85" s="73">
        <f t="shared" si="60"/>
        <v>0</v>
      </c>
      <c r="BJ85" s="22">
        <v>22</v>
      </c>
      <c r="BK85" s="22">
        <v>31</v>
      </c>
      <c r="BL85" s="22">
        <v>23</v>
      </c>
      <c r="BM85" s="22">
        <f t="shared" si="61"/>
        <v>54</v>
      </c>
      <c r="BN85" s="22">
        <v>0</v>
      </c>
      <c r="BO85" s="41"/>
      <c r="BP85" s="41"/>
      <c r="BQ85" s="27">
        <v>7.5</v>
      </c>
      <c r="BR85" s="21" t="s">
        <v>125</v>
      </c>
      <c r="BS85" s="21"/>
      <c r="BT85" s="21"/>
      <c r="BX85" s="72">
        <v>1</v>
      </c>
      <c r="BY85" s="22">
        <v>0</v>
      </c>
      <c r="BZ85" s="22">
        <v>0</v>
      </c>
      <c r="CA85" s="22">
        <f t="shared" si="53"/>
        <v>0</v>
      </c>
      <c r="CB85" s="73">
        <v>0</v>
      </c>
      <c r="CC85" s="72">
        <f t="shared" si="46"/>
        <v>1</v>
      </c>
      <c r="CD85" s="22">
        <f t="shared" si="46"/>
        <v>0</v>
      </c>
      <c r="CE85" s="22">
        <f t="shared" si="46"/>
        <v>0</v>
      </c>
      <c r="CF85" s="22">
        <f t="shared" si="46"/>
        <v>0</v>
      </c>
      <c r="CG85" s="73">
        <f t="shared" si="46"/>
        <v>0</v>
      </c>
      <c r="CH85" s="22">
        <v>0</v>
      </c>
      <c r="CI85" s="22">
        <v>0</v>
      </c>
      <c r="CJ85" s="22">
        <v>0</v>
      </c>
      <c r="CK85" s="22">
        <f t="shared" si="54"/>
        <v>0</v>
      </c>
      <c r="CL85" s="73">
        <v>0</v>
      </c>
      <c r="CM85" s="41"/>
    </row>
    <row r="86" spans="1:91" ht="18.600000000000001" customHeight="1" thickBot="1" x14ac:dyDescent="0.3">
      <c r="A86" s="36"/>
      <c r="E86" s="21" t="s">
        <v>37</v>
      </c>
      <c r="H86" s="21" t="s">
        <v>134</v>
      </c>
      <c r="I86" s="22"/>
      <c r="J86" s="22">
        <v>24</v>
      </c>
      <c r="K86" s="22">
        <v>11</v>
      </c>
      <c r="L86" s="22">
        <v>12</v>
      </c>
      <c r="M86" s="49">
        <v>23</v>
      </c>
      <c r="Q86" s="41"/>
      <c r="R86" s="41"/>
      <c r="T86" s="16"/>
      <c r="U86" s="27">
        <v>7</v>
      </c>
      <c r="V86" s="21" t="s">
        <v>347</v>
      </c>
      <c r="X86" s="21"/>
      <c r="Y86" s="21"/>
      <c r="Z86" s="16"/>
      <c r="AC86" s="22">
        <f t="shared" ref="AC86" si="64">+AD86+AE86+AF86</f>
        <v>3</v>
      </c>
      <c r="AD86" s="15">
        <v>2</v>
      </c>
      <c r="AE86" s="15">
        <v>1</v>
      </c>
      <c r="AF86" s="15">
        <v>0</v>
      </c>
      <c r="AG86" s="55">
        <f t="shared" ref="AG86" si="65">+(AD86*2+AF86)/(2*AC86)</f>
        <v>0.66666666666666663</v>
      </c>
      <c r="AH86" s="15">
        <v>9</v>
      </c>
      <c r="AI86" s="15">
        <v>0</v>
      </c>
      <c r="AJ86" s="15">
        <v>0</v>
      </c>
      <c r="AK86" s="24">
        <f>+AH86/AC86</f>
        <v>3</v>
      </c>
      <c r="AL86" s="15">
        <v>0</v>
      </c>
      <c r="AM86" s="15">
        <v>0</v>
      </c>
      <c r="AN86" s="11"/>
      <c r="AO86" s="22"/>
      <c r="AP86" s="22"/>
      <c r="AQ86" s="41"/>
      <c r="AR86" s="41"/>
      <c r="AS86" s="27">
        <v>8.5</v>
      </c>
      <c r="AT86" s="21" t="s">
        <v>120</v>
      </c>
      <c r="AU86" s="21"/>
      <c r="AV86" s="21"/>
      <c r="AW86" s="21"/>
      <c r="AX86" s="22">
        <v>22</v>
      </c>
      <c r="AY86" s="16" t="s">
        <v>17</v>
      </c>
      <c r="AZ86" s="72">
        <v>4</v>
      </c>
      <c r="BA86" s="22">
        <v>0</v>
      </c>
      <c r="BB86" s="22">
        <v>1</v>
      </c>
      <c r="BC86" s="22">
        <f t="shared" si="58"/>
        <v>1</v>
      </c>
      <c r="BD86" s="73">
        <v>2</v>
      </c>
      <c r="BE86" s="72">
        <f t="shared" si="62"/>
        <v>26</v>
      </c>
      <c r="BF86" s="22">
        <f t="shared" si="62"/>
        <v>8</v>
      </c>
      <c r="BG86" s="22">
        <f t="shared" si="59"/>
        <v>9</v>
      </c>
      <c r="BH86" s="22">
        <f t="shared" si="63"/>
        <v>17</v>
      </c>
      <c r="BI86" s="73">
        <f t="shared" si="60"/>
        <v>6</v>
      </c>
      <c r="BJ86" s="22">
        <v>22</v>
      </c>
      <c r="BK86" s="22">
        <v>8</v>
      </c>
      <c r="BL86" s="22">
        <v>8</v>
      </c>
      <c r="BM86" s="22">
        <f t="shared" si="61"/>
        <v>16</v>
      </c>
      <c r="BN86" s="22">
        <v>4</v>
      </c>
      <c r="BO86" s="41"/>
      <c r="BP86" s="41"/>
      <c r="BQ86" s="27">
        <v>6</v>
      </c>
      <c r="BR86" s="21" t="s">
        <v>105</v>
      </c>
      <c r="BX86" s="72">
        <v>1</v>
      </c>
      <c r="BY86" s="22">
        <v>0</v>
      </c>
      <c r="BZ86" s="22">
        <v>0</v>
      </c>
      <c r="CA86" s="22">
        <f t="shared" si="53"/>
        <v>0</v>
      </c>
      <c r="CB86" s="73">
        <v>0</v>
      </c>
      <c r="CC86" s="72">
        <f t="shared" ref="CC86:CG91" si="66">+CH86+BX86</f>
        <v>1</v>
      </c>
      <c r="CD86" s="22">
        <f t="shared" si="66"/>
        <v>0</v>
      </c>
      <c r="CE86" s="22">
        <f t="shared" si="66"/>
        <v>0</v>
      </c>
      <c r="CF86" s="22">
        <f t="shared" si="66"/>
        <v>0</v>
      </c>
      <c r="CG86" s="73">
        <f t="shared" si="66"/>
        <v>0</v>
      </c>
      <c r="CH86" s="22">
        <v>0</v>
      </c>
      <c r="CI86" s="22">
        <v>0</v>
      </c>
      <c r="CJ86" s="22">
        <v>0</v>
      </c>
      <c r="CK86" s="22">
        <f t="shared" si="54"/>
        <v>0</v>
      </c>
      <c r="CL86" s="73">
        <v>0</v>
      </c>
      <c r="CM86" s="41"/>
    </row>
    <row r="87" spans="1:91" ht="18.600000000000001" customHeight="1" x14ac:dyDescent="0.25">
      <c r="A87" s="36"/>
      <c r="E87" s="21" t="s">
        <v>164</v>
      </c>
      <c r="F87" s="21"/>
      <c r="G87" s="21"/>
      <c r="H87" s="21" t="s">
        <v>134</v>
      </c>
      <c r="I87" s="22"/>
      <c r="J87" s="22">
        <v>25</v>
      </c>
      <c r="K87" s="22">
        <v>9</v>
      </c>
      <c r="L87" s="22">
        <v>14</v>
      </c>
      <c r="M87" s="49">
        <v>23</v>
      </c>
      <c r="Q87" s="41"/>
      <c r="R87" s="41"/>
      <c r="T87" s="16"/>
      <c r="U87" s="8"/>
      <c r="V87" s="32"/>
      <c r="W87" s="31" t="s">
        <v>20</v>
      </c>
      <c r="X87" s="32"/>
      <c r="Y87" s="32"/>
      <c r="Z87" s="15"/>
      <c r="AA87" s="8"/>
      <c r="AB87" s="8"/>
      <c r="AC87" s="15">
        <f>SUM(AC86:AC86)</f>
        <v>3</v>
      </c>
      <c r="AD87" s="15">
        <f t="shared" ref="AD87:AF87" si="67">SUM(AD86:AD86)</f>
        <v>2</v>
      </c>
      <c r="AE87" s="15">
        <f t="shared" si="67"/>
        <v>1</v>
      </c>
      <c r="AF87" s="15">
        <f t="shared" si="67"/>
        <v>0</v>
      </c>
      <c r="AG87" s="83"/>
      <c r="AH87" s="15">
        <f t="shared" ref="AH87:AJ87" si="68">SUM(AH86:AH86)</f>
        <v>9</v>
      </c>
      <c r="AI87" s="15">
        <f t="shared" si="68"/>
        <v>0</v>
      </c>
      <c r="AJ87" s="15">
        <f t="shared" si="68"/>
        <v>0</v>
      </c>
      <c r="AK87" s="52">
        <f>+AH87/AC87</f>
        <v>3</v>
      </c>
      <c r="AL87" s="15">
        <f t="shared" ref="AL87:AM87" si="69">SUM(AL86:AL86)</f>
        <v>0</v>
      </c>
      <c r="AM87" s="15">
        <f t="shared" si="69"/>
        <v>0</v>
      </c>
      <c r="AN87" s="11"/>
      <c r="AO87" s="22"/>
      <c r="AP87" s="22"/>
      <c r="AQ87" s="41"/>
      <c r="AR87" s="41"/>
      <c r="AS87" s="27">
        <v>7.5</v>
      </c>
      <c r="AT87" s="21" t="s">
        <v>31</v>
      </c>
      <c r="AX87" s="22">
        <v>2</v>
      </c>
      <c r="AY87" s="21" t="s">
        <v>17</v>
      </c>
      <c r="AZ87" s="72">
        <v>1</v>
      </c>
      <c r="BA87" s="22">
        <v>0</v>
      </c>
      <c r="BB87" s="22">
        <v>1</v>
      </c>
      <c r="BC87" s="22">
        <f t="shared" si="58"/>
        <v>1</v>
      </c>
      <c r="BD87" s="73">
        <v>0</v>
      </c>
      <c r="BE87" s="72">
        <f t="shared" si="62"/>
        <v>20</v>
      </c>
      <c r="BF87" s="22">
        <f t="shared" si="62"/>
        <v>0</v>
      </c>
      <c r="BG87" s="22">
        <f t="shared" si="59"/>
        <v>8</v>
      </c>
      <c r="BH87" s="22">
        <f t="shared" si="63"/>
        <v>8</v>
      </c>
      <c r="BI87" s="73">
        <f t="shared" si="60"/>
        <v>0</v>
      </c>
      <c r="BJ87" s="22">
        <v>19</v>
      </c>
      <c r="BK87" s="22">
        <v>0</v>
      </c>
      <c r="BL87" s="22">
        <v>7</v>
      </c>
      <c r="BM87" s="22">
        <f t="shared" si="61"/>
        <v>7</v>
      </c>
      <c r="BN87" s="22">
        <v>0</v>
      </c>
      <c r="BO87" s="41"/>
      <c r="BP87" s="41"/>
      <c r="BQ87" s="27">
        <v>7.5</v>
      </c>
      <c r="BR87" s="21" t="s">
        <v>164</v>
      </c>
      <c r="BS87" s="21"/>
      <c r="BX87" s="72">
        <v>0</v>
      </c>
      <c r="BY87" s="22">
        <v>0</v>
      </c>
      <c r="BZ87" s="22">
        <v>0</v>
      </c>
      <c r="CA87" s="22">
        <f t="shared" si="53"/>
        <v>0</v>
      </c>
      <c r="CB87" s="73">
        <v>0</v>
      </c>
      <c r="CC87" s="72">
        <f t="shared" si="66"/>
        <v>4</v>
      </c>
      <c r="CD87" s="22">
        <f t="shared" si="66"/>
        <v>1</v>
      </c>
      <c r="CE87" s="22">
        <f t="shared" si="66"/>
        <v>2</v>
      </c>
      <c r="CF87" s="22">
        <f t="shared" si="66"/>
        <v>3</v>
      </c>
      <c r="CG87" s="73">
        <f t="shared" si="66"/>
        <v>0</v>
      </c>
      <c r="CH87" s="22">
        <v>4</v>
      </c>
      <c r="CI87" s="22">
        <v>1</v>
      </c>
      <c r="CJ87" s="22">
        <v>2</v>
      </c>
      <c r="CK87" s="22">
        <f t="shared" si="54"/>
        <v>3</v>
      </c>
      <c r="CL87" s="73">
        <v>0</v>
      </c>
      <c r="CM87" s="41"/>
    </row>
    <row r="88" spans="1:91" ht="18.600000000000001" customHeight="1" x14ac:dyDescent="0.25">
      <c r="A88" s="36"/>
      <c r="E88" s="21" t="s">
        <v>139</v>
      </c>
      <c r="F88" s="21"/>
      <c r="G88" s="21"/>
      <c r="H88" s="21" t="s">
        <v>106</v>
      </c>
      <c r="I88" s="22"/>
      <c r="J88" s="22">
        <v>25</v>
      </c>
      <c r="K88" s="22">
        <v>9</v>
      </c>
      <c r="L88" s="22">
        <v>13</v>
      </c>
      <c r="M88" s="49">
        <v>22</v>
      </c>
      <c r="Q88" s="41"/>
      <c r="R88" s="41"/>
      <c r="AN88" s="11"/>
      <c r="AO88" s="22"/>
      <c r="AP88" s="22"/>
      <c r="AQ88" s="41"/>
      <c r="AR88" s="41"/>
      <c r="AS88" s="27">
        <v>7.5</v>
      </c>
      <c r="AT88" s="21" t="s">
        <v>54</v>
      </c>
      <c r="AW88" s="21"/>
      <c r="AX88" s="22">
        <v>19</v>
      </c>
      <c r="AY88" s="21" t="s">
        <v>17</v>
      </c>
      <c r="AZ88" s="72">
        <v>3</v>
      </c>
      <c r="BA88" s="22">
        <v>0</v>
      </c>
      <c r="BB88" s="22">
        <v>1</v>
      </c>
      <c r="BC88" s="22">
        <f t="shared" si="58"/>
        <v>1</v>
      </c>
      <c r="BD88" s="73">
        <v>0</v>
      </c>
      <c r="BE88" s="72">
        <f t="shared" si="62"/>
        <v>23</v>
      </c>
      <c r="BF88" s="22">
        <f t="shared" si="62"/>
        <v>4</v>
      </c>
      <c r="BG88" s="22">
        <f t="shared" si="59"/>
        <v>5</v>
      </c>
      <c r="BH88" s="22">
        <f t="shared" si="63"/>
        <v>9</v>
      </c>
      <c r="BI88" s="73">
        <f t="shared" si="60"/>
        <v>2</v>
      </c>
      <c r="BJ88" s="22">
        <v>20</v>
      </c>
      <c r="BK88" s="22">
        <v>4</v>
      </c>
      <c r="BL88" s="22">
        <v>4</v>
      </c>
      <c r="BM88" s="22">
        <f t="shared" si="61"/>
        <v>8</v>
      </c>
      <c r="BN88" s="22">
        <v>2</v>
      </c>
      <c r="BO88" s="41"/>
      <c r="BP88" s="41"/>
      <c r="BQ88" s="27">
        <v>7.5</v>
      </c>
      <c r="BR88" s="21" t="s">
        <v>158</v>
      </c>
      <c r="BX88" s="72">
        <v>3</v>
      </c>
      <c r="BY88" s="22">
        <v>0</v>
      </c>
      <c r="BZ88" s="22">
        <v>2</v>
      </c>
      <c r="CA88" s="22">
        <f t="shared" si="53"/>
        <v>2</v>
      </c>
      <c r="CB88" s="73">
        <v>0</v>
      </c>
      <c r="CC88" s="72">
        <f t="shared" si="66"/>
        <v>4</v>
      </c>
      <c r="CD88" s="22">
        <f t="shared" si="66"/>
        <v>0</v>
      </c>
      <c r="CE88" s="22">
        <f t="shared" si="66"/>
        <v>2</v>
      </c>
      <c r="CF88" s="22">
        <f t="shared" si="66"/>
        <v>2</v>
      </c>
      <c r="CG88" s="73">
        <f t="shared" si="66"/>
        <v>0</v>
      </c>
      <c r="CH88" s="22">
        <v>1</v>
      </c>
      <c r="CI88" s="22">
        <v>0</v>
      </c>
      <c r="CJ88" s="22">
        <v>0</v>
      </c>
      <c r="CK88" s="22">
        <f t="shared" si="54"/>
        <v>0</v>
      </c>
      <c r="CL88" s="73">
        <v>0</v>
      </c>
      <c r="CM88" s="41"/>
    </row>
    <row r="89" spans="1:91" ht="18.600000000000001" customHeight="1" x14ac:dyDescent="0.25">
      <c r="A89" s="36"/>
      <c r="E89" s="21" t="s">
        <v>154</v>
      </c>
      <c r="F89" s="21"/>
      <c r="G89" s="21"/>
      <c r="H89" s="21" t="s">
        <v>97</v>
      </c>
      <c r="I89" s="22"/>
      <c r="J89" s="22">
        <v>18</v>
      </c>
      <c r="K89" s="22">
        <v>8</v>
      </c>
      <c r="L89" s="22">
        <v>12</v>
      </c>
      <c r="M89" s="49">
        <v>20</v>
      </c>
      <c r="Q89" s="41"/>
      <c r="R89" s="41"/>
      <c r="T89" s="16"/>
      <c r="U89" s="16"/>
      <c r="V89" s="16"/>
      <c r="W89" s="16"/>
      <c r="X89" s="16"/>
      <c r="Y89" s="16"/>
      <c r="Z89" s="16"/>
      <c r="AA89" s="29"/>
      <c r="AB89" s="29"/>
      <c r="AC89" s="29"/>
      <c r="AD89" s="29"/>
      <c r="AE89" s="30"/>
      <c r="AF89" s="29"/>
      <c r="AG89" s="29"/>
      <c r="AH89" s="29"/>
      <c r="AI89" s="29"/>
      <c r="AJ89" s="29"/>
      <c r="AK89" s="29"/>
      <c r="AL89" s="21"/>
      <c r="AM89" s="11"/>
      <c r="AN89" s="11"/>
      <c r="AO89" s="22"/>
      <c r="AP89" s="22"/>
      <c r="AQ89" s="41"/>
      <c r="AR89" s="41"/>
      <c r="AS89" s="27">
        <v>7.5</v>
      </c>
      <c r="AT89" s="21" t="s">
        <v>84</v>
      </c>
      <c r="AX89" s="22">
        <v>33</v>
      </c>
      <c r="AY89" s="21" t="s">
        <v>17</v>
      </c>
      <c r="AZ89" s="72">
        <v>4</v>
      </c>
      <c r="BA89" s="22">
        <v>0</v>
      </c>
      <c r="BB89" s="22">
        <v>0</v>
      </c>
      <c r="BC89" s="22">
        <f t="shared" si="58"/>
        <v>0</v>
      </c>
      <c r="BD89" s="73">
        <v>2</v>
      </c>
      <c r="BE89" s="72">
        <f t="shared" si="62"/>
        <v>22</v>
      </c>
      <c r="BF89" s="22">
        <f t="shared" si="62"/>
        <v>0</v>
      </c>
      <c r="BG89" s="22">
        <f t="shared" si="59"/>
        <v>2</v>
      </c>
      <c r="BH89" s="22">
        <f t="shared" si="63"/>
        <v>2</v>
      </c>
      <c r="BI89" s="73">
        <f t="shared" si="60"/>
        <v>6</v>
      </c>
      <c r="BJ89" s="22">
        <v>18</v>
      </c>
      <c r="BK89" s="22">
        <v>0</v>
      </c>
      <c r="BL89" s="22">
        <v>2</v>
      </c>
      <c r="BM89" s="22">
        <f t="shared" si="61"/>
        <v>2</v>
      </c>
      <c r="BN89" s="22">
        <v>4</v>
      </c>
      <c r="BO89" s="41"/>
      <c r="BP89" s="41"/>
      <c r="BQ89" s="27">
        <v>8.5</v>
      </c>
      <c r="BR89" s="21" t="s">
        <v>140</v>
      </c>
      <c r="BX89" s="72">
        <v>0</v>
      </c>
      <c r="BY89" s="22">
        <v>0</v>
      </c>
      <c r="BZ89" s="22">
        <v>0</v>
      </c>
      <c r="CA89" s="22">
        <f t="shared" si="53"/>
        <v>0</v>
      </c>
      <c r="CB89" s="73">
        <v>0</v>
      </c>
      <c r="CC89" s="72">
        <f t="shared" si="66"/>
        <v>2</v>
      </c>
      <c r="CD89" s="22">
        <f t="shared" si="66"/>
        <v>3</v>
      </c>
      <c r="CE89" s="22">
        <f t="shared" si="66"/>
        <v>1</v>
      </c>
      <c r="CF89" s="22">
        <f t="shared" si="66"/>
        <v>4</v>
      </c>
      <c r="CG89" s="73">
        <f t="shared" si="66"/>
        <v>2</v>
      </c>
      <c r="CH89" s="22">
        <v>2</v>
      </c>
      <c r="CI89" s="22">
        <v>3</v>
      </c>
      <c r="CJ89" s="22">
        <v>1</v>
      </c>
      <c r="CK89" s="22">
        <f t="shared" si="54"/>
        <v>4</v>
      </c>
      <c r="CL89" s="73">
        <v>2</v>
      </c>
      <c r="CM89" s="41"/>
    </row>
    <row r="90" spans="1:91" ht="18.600000000000001" customHeight="1" x14ac:dyDescent="0.25">
      <c r="A90" s="36"/>
      <c r="E90" s="21" t="s">
        <v>119</v>
      </c>
      <c r="F90" s="21"/>
      <c r="G90" s="21"/>
      <c r="H90" s="21" t="s">
        <v>173</v>
      </c>
      <c r="I90" s="22"/>
      <c r="J90" s="22">
        <v>24</v>
      </c>
      <c r="K90" s="22">
        <v>6</v>
      </c>
      <c r="L90" s="22">
        <v>14</v>
      </c>
      <c r="M90" s="49">
        <v>20</v>
      </c>
      <c r="Q90" s="41"/>
      <c r="R90" s="41"/>
      <c r="T90" s="16"/>
      <c r="U90" s="16"/>
      <c r="V90" s="16"/>
      <c r="W90" s="16"/>
      <c r="X90" s="16"/>
      <c r="Y90" s="16"/>
      <c r="Z90" s="16"/>
      <c r="AA90" s="29"/>
      <c r="AB90" s="29"/>
      <c r="AC90" s="29"/>
      <c r="AD90" s="29"/>
      <c r="AE90" s="30"/>
      <c r="AF90" s="29"/>
      <c r="AG90" s="29"/>
      <c r="AH90" s="29"/>
      <c r="AI90" s="29"/>
      <c r="AJ90" s="29"/>
      <c r="AK90" s="29"/>
      <c r="AL90" s="21"/>
      <c r="AM90" s="11"/>
      <c r="AN90" s="11"/>
      <c r="AO90" s="22"/>
      <c r="AP90" s="22"/>
      <c r="AQ90" s="41"/>
      <c r="AR90" s="41"/>
      <c r="AS90" s="27">
        <v>7</v>
      </c>
      <c r="AT90" s="21" t="s">
        <v>64</v>
      </c>
      <c r="AU90" s="21"/>
      <c r="AV90" s="21"/>
      <c r="AW90" s="21"/>
      <c r="AX90" s="22">
        <v>11</v>
      </c>
      <c r="AY90" s="21" t="s">
        <v>17</v>
      </c>
      <c r="AZ90" s="72">
        <v>3</v>
      </c>
      <c r="BA90" s="22">
        <v>0</v>
      </c>
      <c r="BB90" s="22">
        <v>4</v>
      </c>
      <c r="BC90" s="22">
        <f t="shared" si="58"/>
        <v>4</v>
      </c>
      <c r="BD90" s="73">
        <v>2</v>
      </c>
      <c r="BE90" s="72">
        <f t="shared" si="62"/>
        <v>24</v>
      </c>
      <c r="BF90" s="22">
        <f t="shared" si="62"/>
        <v>1</v>
      </c>
      <c r="BG90" s="22">
        <f t="shared" si="59"/>
        <v>11</v>
      </c>
      <c r="BH90" s="22">
        <f t="shared" si="63"/>
        <v>12</v>
      </c>
      <c r="BI90" s="73">
        <f t="shared" si="60"/>
        <v>2</v>
      </c>
      <c r="BJ90" s="22">
        <v>21</v>
      </c>
      <c r="BK90" s="22">
        <v>1</v>
      </c>
      <c r="BL90" s="22">
        <v>7</v>
      </c>
      <c r="BM90" s="22">
        <f t="shared" si="61"/>
        <v>8</v>
      </c>
      <c r="BN90" s="22">
        <v>0</v>
      </c>
      <c r="BO90" s="41"/>
      <c r="BP90" s="41"/>
      <c r="BQ90" s="27">
        <v>7.5</v>
      </c>
      <c r="BR90" s="21" t="s">
        <v>44</v>
      </c>
      <c r="BX90" s="72">
        <v>0</v>
      </c>
      <c r="BY90" s="22">
        <v>0</v>
      </c>
      <c r="BZ90" s="22">
        <v>0</v>
      </c>
      <c r="CA90" s="22">
        <f t="shared" si="53"/>
        <v>0</v>
      </c>
      <c r="CB90" s="73">
        <v>0</v>
      </c>
      <c r="CC90" s="72">
        <f t="shared" si="66"/>
        <v>3</v>
      </c>
      <c r="CD90" s="22">
        <f t="shared" si="66"/>
        <v>0</v>
      </c>
      <c r="CE90" s="22">
        <f t="shared" si="66"/>
        <v>3</v>
      </c>
      <c r="CF90" s="22">
        <f t="shared" si="66"/>
        <v>3</v>
      </c>
      <c r="CG90" s="73">
        <f t="shared" si="66"/>
        <v>0</v>
      </c>
      <c r="CH90" s="22">
        <v>3</v>
      </c>
      <c r="CI90" s="22">
        <v>0</v>
      </c>
      <c r="CJ90" s="22">
        <v>3</v>
      </c>
      <c r="CK90" s="22">
        <f t="shared" si="54"/>
        <v>3</v>
      </c>
      <c r="CL90" s="73">
        <v>0</v>
      </c>
      <c r="CM90" s="41"/>
    </row>
    <row r="91" spans="1:91" ht="18.600000000000001" customHeight="1" thickBot="1" x14ac:dyDescent="0.3">
      <c r="A91" s="36"/>
      <c r="E91" s="21" t="s">
        <v>239</v>
      </c>
      <c r="F91" s="21"/>
      <c r="G91" s="21"/>
      <c r="H91" s="16" t="s">
        <v>98</v>
      </c>
      <c r="I91" s="22"/>
      <c r="J91" s="22">
        <v>24</v>
      </c>
      <c r="K91" s="22">
        <v>9</v>
      </c>
      <c r="L91" s="22">
        <v>10</v>
      </c>
      <c r="M91" s="49">
        <v>19</v>
      </c>
      <c r="Q91" s="41"/>
      <c r="R91" s="41"/>
      <c r="T91" s="16"/>
      <c r="U91" s="88" t="s">
        <v>668</v>
      </c>
      <c r="V91" s="88"/>
      <c r="W91" s="88"/>
      <c r="X91" s="88"/>
      <c r="Y91" s="88"/>
      <c r="Z91" s="88"/>
      <c r="AA91" s="88"/>
      <c r="AB91" s="88"/>
      <c r="AC91" s="88"/>
      <c r="AD91" s="88"/>
      <c r="AE91" s="88"/>
      <c r="AF91" s="88"/>
      <c r="AG91" s="88"/>
      <c r="AH91" s="88"/>
      <c r="AI91" s="88"/>
      <c r="AJ91" s="88"/>
      <c r="AK91" s="88"/>
      <c r="AL91" s="88"/>
      <c r="AM91" s="88"/>
      <c r="AN91" s="11"/>
      <c r="AO91" s="22"/>
      <c r="AP91" s="22"/>
      <c r="AQ91" s="41"/>
      <c r="AR91" s="41"/>
      <c r="AS91" s="27">
        <v>7</v>
      </c>
      <c r="AT91" s="21" t="s">
        <v>55</v>
      </c>
      <c r="AU91" s="21"/>
      <c r="AV91" s="21"/>
      <c r="AW91" s="21"/>
      <c r="AX91" s="22">
        <v>13</v>
      </c>
      <c r="AY91" s="21" t="s">
        <v>17</v>
      </c>
      <c r="AZ91" s="72">
        <v>4</v>
      </c>
      <c r="BA91" s="22">
        <v>0</v>
      </c>
      <c r="BB91" s="22">
        <v>0</v>
      </c>
      <c r="BC91" s="22">
        <f t="shared" si="58"/>
        <v>0</v>
      </c>
      <c r="BD91" s="73">
        <v>0</v>
      </c>
      <c r="BE91" s="72">
        <f t="shared" si="62"/>
        <v>24</v>
      </c>
      <c r="BF91" s="22">
        <f t="shared" si="62"/>
        <v>0</v>
      </c>
      <c r="BG91" s="22">
        <f t="shared" si="59"/>
        <v>7</v>
      </c>
      <c r="BH91" s="22">
        <f t="shared" si="63"/>
        <v>7</v>
      </c>
      <c r="BI91" s="73">
        <f t="shared" si="60"/>
        <v>2</v>
      </c>
      <c r="BJ91" s="22">
        <v>20</v>
      </c>
      <c r="BK91" s="22">
        <v>0</v>
      </c>
      <c r="BL91" s="22">
        <v>7</v>
      </c>
      <c r="BM91" s="22">
        <f t="shared" si="61"/>
        <v>7</v>
      </c>
      <c r="BN91" s="22">
        <v>2</v>
      </c>
      <c r="BO91" s="41"/>
      <c r="BP91" s="41"/>
      <c r="BQ91" s="27">
        <v>9.5</v>
      </c>
      <c r="BR91" s="21" t="s">
        <v>53</v>
      </c>
      <c r="BX91" s="72">
        <v>0</v>
      </c>
      <c r="BY91" s="22">
        <v>0</v>
      </c>
      <c r="BZ91" s="22">
        <v>0</v>
      </c>
      <c r="CA91" s="22">
        <f t="shared" si="53"/>
        <v>0</v>
      </c>
      <c r="CB91" s="73">
        <v>0</v>
      </c>
      <c r="CC91" s="72">
        <f t="shared" si="66"/>
        <v>1</v>
      </c>
      <c r="CD91" s="22">
        <f t="shared" si="66"/>
        <v>1</v>
      </c>
      <c r="CE91" s="22">
        <f t="shared" si="66"/>
        <v>0</v>
      </c>
      <c r="CF91" s="22">
        <f t="shared" si="66"/>
        <v>1</v>
      </c>
      <c r="CG91" s="73">
        <f t="shared" si="66"/>
        <v>0</v>
      </c>
      <c r="CH91" s="22">
        <v>1</v>
      </c>
      <c r="CI91" s="22">
        <v>1</v>
      </c>
      <c r="CJ91" s="22">
        <v>0</v>
      </c>
      <c r="CK91" s="22">
        <f t="shared" si="54"/>
        <v>1</v>
      </c>
      <c r="CL91" s="73">
        <v>0</v>
      </c>
      <c r="CM91" s="41"/>
    </row>
    <row r="92" spans="1:91" ht="18.600000000000001" customHeight="1" x14ac:dyDescent="0.25">
      <c r="A92" s="36"/>
      <c r="E92" s="21" t="s">
        <v>32</v>
      </c>
      <c r="F92" s="21"/>
      <c r="G92" s="21"/>
      <c r="H92" s="21" t="s">
        <v>97</v>
      </c>
      <c r="I92" s="22"/>
      <c r="J92" s="22">
        <v>23</v>
      </c>
      <c r="K92" s="22">
        <v>9</v>
      </c>
      <c r="L92" s="22">
        <v>10</v>
      </c>
      <c r="M92" s="49">
        <v>19</v>
      </c>
      <c r="O92" s="22"/>
      <c r="Q92" s="41"/>
      <c r="R92" s="41"/>
      <c r="T92" s="16"/>
      <c r="U92" s="16"/>
      <c r="V92" s="16"/>
      <c r="W92" s="16"/>
      <c r="X92" s="16"/>
      <c r="Y92" s="16"/>
      <c r="Z92" s="16"/>
      <c r="AA92" s="29"/>
      <c r="AB92" s="29"/>
      <c r="AC92" s="29"/>
      <c r="AD92" s="29"/>
      <c r="AE92" s="30"/>
      <c r="AF92" s="29"/>
      <c r="AG92" s="29"/>
      <c r="AH92" s="29"/>
      <c r="AI92" s="29"/>
      <c r="AJ92" s="29"/>
      <c r="AK92" s="29"/>
      <c r="AL92" s="21"/>
      <c r="AM92" s="11"/>
      <c r="AN92" s="11"/>
      <c r="AO92" s="22"/>
      <c r="AP92" s="22"/>
      <c r="AQ92" s="41"/>
      <c r="AR92" s="41"/>
      <c r="AS92" s="27">
        <v>6.5</v>
      </c>
      <c r="AT92" s="21" t="s">
        <v>40</v>
      </c>
      <c r="AU92" s="21"/>
      <c r="AV92" s="21"/>
      <c r="AW92" s="21"/>
      <c r="AX92" s="22">
        <v>4</v>
      </c>
      <c r="AY92" s="21" t="s">
        <v>17</v>
      </c>
      <c r="AZ92" s="72">
        <v>4</v>
      </c>
      <c r="BA92" s="22">
        <v>1</v>
      </c>
      <c r="BB92" s="22">
        <v>1</v>
      </c>
      <c r="BC92" s="22">
        <f t="shared" si="58"/>
        <v>2</v>
      </c>
      <c r="BD92" s="73">
        <v>0</v>
      </c>
      <c r="BE92" s="72">
        <f t="shared" si="62"/>
        <v>24</v>
      </c>
      <c r="BF92" s="22">
        <f t="shared" si="62"/>
        <v>1</v>
      </c>
      <c r="BG92" s="22">
        <f t="shared" si="59"/>
        <v>11</v>
      </c>
      <c r="BH92" s="22">
        <f t="shared" si="63"/>
        <v>12</v>
      </c>
      <c r="BI92" s="73">
        <f t="shared" si="60"/>
        <v>0</v>
      </c>
      <c r="BJ92" s="22">
        <v>20</v>
      </c>
      <c r="BK92" s="22">
        <v>0</v>
      </c>
      <c r="BL92" s="22">
        <v>10</v>
      </c>
      <c r="BM92" s="22">
        <f t="shared" si="61"/>
        <v>10</v>
      </c>
      <c r="BN92" s="22">
        <v>0</v>
      </c>
      <c r="BO92" s="41"/>
      <c r="BP92" s="41"/>
      <c r="BQ92" s="8"/>
      <c r="BR92" s="31" t="s">
        <v>700</v>
      </c>
      <c r="BS92" s="8"/>
      <c r="BT92" s="8"/>
      <c r="BU92" s="8"/>
      <c r="BV92" s="8"/>
      <c r="BW92" s="8"/>
      <c r="BX92" s="77">
        <f t="shared" ref="BX92:CL92" si="70">SUM(BX69:BX91)</f>
        <v>11</v>
      </c>
      <c r="BY92" s="15">
        <f t="shared" si="70"/>
        <v>1</v>
      </c>
      <c r="BZ92" s="15">
        <f t="shared" si="70"/>
        <v>3</v>
      </c>
      <c r="CA92" s="15">
        <f t="shared" si="70"/>
        <v>4</v>
      </c>
      <c r="CB92" s="74">
        <f t="shared" si="70"/>
        <v>2</v>
      </c>
      <c r="CC92" s="77">
        <f t="shared" si="70"/>
        <v>51</v>
      </c>
      <c r="CD92" s="15">
        <f t="shared" si="70"/>
        <v>13</v>
      </c>
      <c r="CE92" s="15">
        <f t="shared" si="70"/>
        <v>25</v>
      </c>
      <c r="CF92" s="15">
        <f t="shared" si="70"/>
        <v>38</v>
      </c>
      <c r="CG92" s="74">
        <f t="shared" si="70"/>
        <v>8</v>
      </c>
      <c r="CH92" s="77">
        <f t="shared" si="70"/>
        <v>40</v>
      </c>
      <c r="CI92" s="15">
        <f t="shared" si="70"/>
        <v>12</v>
      </c>
      <c r="CJ92" s="15">
        <f t="shared" si="70"/>
        <v>22</v>
      </c>
      <c r="CK92" s="15">
        <f t="shared" si="70"/>
        <v>34</v>
      </c>
      <c r="CL92" s="74">
        <f t="shared" si="70"/>
        <v>6</v>
      </c>
      <c r="CM92" s="41"/>
    </row>
    <row r="93" spans="1:91" ht="18.600000000000001" customHeight="1" thickBot="1" x14ac:dyDescent="0.3">
      <c r="A93" s="36"/>
      <c r="E93" s="21" t="s">
        <v>133</v>
      </c>
      <c r="F93" s="21"/>
      <c r="G93" s="21"/>
      <c r="H93" s="21" t="s">
        <v>106</v>
      </c>
      <c r="I93" s="22"/>
      <c r="J93" s="22">
        <v>23</v>
      </c>
      <c r="K93" s="22">
        <v>7</v>
      </c>
      <c r="L93" s="22">
        <v>12</v>
      </c>
      <c r="M93" s="49">
        <v>19</v>
      </c>
      <c r="N93" s="21"/>
      <c r="O93" s="22"/>
      <c r="Q93" s="41"/>
      <c r="R93" s="41"/>
      <c r="T93" s="16"/>
      <c r="U93" s="37" t="s">
        <v>109</v>
      </c>
      <c r="V93" s="10" t="s">
        <v>117</v>
      </c>
      <c r="W93" s="10"/>
      <c r="X93" s="10"/>
      <c r="Y93" s="10"/>
      <c r="Z93" s="10"/>
      <c r="AA93" s="10"/>
      <c r="AB93" s="10"/>
      <c r="AC93" s="37" t="s">
        <v>3</v>
      </c>
      <c r="AD93" s="37" t="s">
        <v>7</v>
      </c>
      <c r="AE93" s="37" t="s">
        <v>8</v>
      </c>
      <c r="AF93" s="37" t="s">
        <v>9</v>
      </c>
      <c r="AG93" s="37" t="s">
        <v>71</v>
      </c>
      <c r="AH93" s="37" t="s">
        <v>4</v>
      </c>
      <c r="AI93" s="37" t="s">
        <v>6</v>
      </c>
      <c r="AJ93" s="37" t="s">
        <v>5</v>
      </c>
      <c r="AK93" s="37" t="s">
        <v>72</v>
      </c>
      <c r="AL93" s="37" t="s">
        <v>23</v>
      </c>
      <c r="AM93" s="37" t="s">
        <v>2</v>
      </c>
      <c r="AN93" s="11"/>
      <c r="AO93" s="22"/>
      <c r="AP93" s="22"/>
      <c r="AQ93" s="41"/>
      <c r="AR93" s="41"/>
      <c r="AS93" s="27">
        <v>6</v>
      </c>
      <c r="AT93" s="21" t="s">
        <v>103</v>
      </c>
      <c r="AX93" s="22">
        <v>44</v>
      </c>
      <c r="AY93" s="21" t="s">
        <v>17</v>
      </c>
      <c r="AZ93" s="72">
        <v>4</v>
      </c>
      <c r="BA93" s="22">
        <v>0</v>
      </c>
      <c r="BB93" s="22">
        <v>3</v>
      </c>
      <c r="BC93" s="22">
        <f t="shared" si="58"/>
        <v>3</v>
      </c>
      <c r="BD93" s="73">
        <v>0</v>
      </c>
      <c r="BE93" s="72">
        <f t="shared" si="62"/>
        <v>24</v>
      </c>
      <c r="BF93" s="22">
        <f t="shared" si="62"/>
        <v>4</v>
      </c>
      <c r="BG93" s="22">
        <f t="shared" si="59"/>
        <v>11</v>
      </c>
      <c r="BH93" s="22">
        <f t="shared" si="63"/>
        <v>15</v>
      </c>
      <c r="BI93" s="73">
        <f t="shared" si="60"/>
        <v>0</v>
      </c>
      <c r="BJ93" s="22">
        <v>20</v>
      </c>
      <c r="BK93" s="22">
        <v>4</v>
      </c>
      <c r="BL93" s="22">
        <v>8</v>
      </c>
      <c r="BM93" s="22">
        <f t="shared" si="61"/>
        <v>12</v>
      </c>
      <c r="BN93" s="22">
        <v>0</v>
      </c>
      <c r="BO93" s="41"/>
      <c r="BP93" s="41"/>
      <c r="BX93" s="72"/>
      <c r="CB93" s="73"/>
      <c r="CG93" s="73"/>
      <c r="CL93" s="73"/>
      <c r="CM93" s="41"/>
    </row>
    <row r="94" spans="1:91" ht="18.600000000000001" customHeight="1" thickBot="1" x14ac:dyDescent="0.3">
      <c r="A94" s="36"/>
      <c r="E94" s="21"/>
      <c r="F94" s="21"/>
      <c r="G94" s="21"/>
      <c r="H94" s="21"/>
      <c r="I94" s="22"/>
      <c r="J94" s="22"/>
      <c r="K94" s="22"/>
      <c r="L94" s="22"/>
      <c r="M94" s="22"/>
      <c r="N94" s="21"/>
      <c r="O94" s="22"/>
      <c r="Q94" s="41"/>
      <c r="R94" s="41"/>
      <c r="T94" s="16"/>
      <c r="U94" s="58">
        <v>8</v>
      </c>
      <c r="V94" s="31" t="s">
        <v>15</v>
      </c>
      <c r="W94" s="8"/>
      <c r="X94" s="31"/>
      <c r="Y94" s="31"/>
      <c r="Z94" s="14"/>
      <c r="AA94" s="8"/>
      <c r="AB94" s="8"/>
      <c r="AC94" s="15">
        <v>1</v>
      </c>
      <c r="AD94" s="15">
        <v>0</v>
      </c>
      <c r="AE94" s="15">
        <v>1</v>
      </c>
      <c r="AF94" s="15">
        <v>0</v>
      </c>
      <c r="AG94" s="83">
        <v>0</v>
      </c>
      <c r="AH94" s="15">
        <v>9</v>
      </c>
      <c r="AI94" s="15">
        <v>0</v>
      </c>
      <c r="AJ94" s="15">
        <v>0</v>
      </c>
      <c r="AK94" s="52">
        <v>9</v>
      </c>
      <c r="AL94" s="15">
        <v>0</v>
      </c>
      <c r="AM94" s="15">
        <v>0</v>
      </c>
      <c r="AN94" s="11"/>
      <c r="AO94" s="22"/>
      <c r="AP94" s="22"/>
      <c r="AQ94" s="41"/>
      <c r="AR94" s="41"/>
      <c r="AS94" s="17" t="s">
        <v>57</v>
      </c>
      <c r="AT94" s="17"/>
      <c r="AU94" s="17"/>
      <c r="AV94" s="17"/>
      <c r="AW94" s="17"/>
      <c r="AX94" s="17"/>
      <c r="AY94" s="17"/>
      <c r="AZ94" s="75">
        <f>SUM(AZ82:AZ93)</f>
        <v>44</v>
      </c>
      <c r="BA94" s="23">
        <f>SUM(BA82:BA93)</f>
        <v>14</v>
      </c>
      <c r="BB94" s="23">
        <f>SUM(BB82:BB93)</f>
        <v>26</v>
      </c>
      <c r="BC94" s="23">
        <f>+BB94+BA94</f>
        <v>40</v>
      </c>
      <c r="BD94" s="76">
        <f>SUM(BD82:BD93)</f>
        <v>8</v>
      </c>
      <c r="BE94" s="75">
        <f>SUM(BE82:BE93)</f>
        <v>286</v>
      </c>
      <c r="BF94" s="23">
        <f>SUM(BF82:BF93)</f>
        <v>92</v>
      </c>
      <c r="BG94" s="23">
        <f>SUM(BG82:BG93)</f>
        <v>138</v>
      </c>
      <c r="BH94" s="23">
        <f>+BG94+BF94</f>
        <v>230</v>
      </c>
      <c r="BI94" s="76">
        <f>SUM(BI82:BI93)</f>
        <v>28</v>
      </c>
      <c r="BJ94" s="23">
        <f>SUM(BJ82:BJ93)</f>
        <v>242</v>
      </c>
      <c r="BK94" s="23">
        <f>SUM(BK82:BK93)</f>
        <v>78</v>
      </c>
      <c r="BL94" s="23">
        <f>SUM(BL82:BL93)</f>
        <v>112</v>
      </c>
      <c r="BM94" s="23">
        <f>+BL94+BK94</f>
        <v>190</v>
      </c>
      <c r="BN94" s="23">
        <f>SUM(BN82:BN93)</f>
        <v>20</v>
      </c>
      <c r="BO94" s="41"/>
      <c r="BP94" s="41"/>
      <c r="BR94" s="21" t="s">
        <v>86</v>
      </c>
      <c r="BS94" s="21"/>
      <c r="BT94" s="21"/>
      <c r="BU94" s="27"/>
      <c r="BV94" s="22"/>
      <c r="BW94" s="21"/>
      <c r="BX94" s="72">
        <f>+BX92+BX43+AC87</f>
        <v>68</v>
      </c>
      <c r="BY94" s="22">
        <f>+BY92+BY43</f>
        <v>25</v>
      </c>
      <c r="BZ94" s="22">
        <f>+BZ92+BZ43+AL87</f>
        <v>27</v>
      </c>
      <c r="CA94" s="22">
        <f>+BZ94+BY94</f>
        <v>52</v>
      </c>
      <c r="CB94" s="73">
        <f>+CB92+CB43+AM87</f>
        <v>14</v>
      </c>
      <c r="CC94" s="82">
        <f>+CC92+CC43+AC79</f>
        <v>347.7</v>
      </c>
      <c r="CD94" s="22">
        <f>+CD92+CD43</f>
        <v>105</v>
      </c>
      <c r="CE94" s="22">
        <f>+CE92+CE43+AL79</f>
        <v>152</v>
      </c>
      <c r="CF94" s="22">
        <f>+CE94+CD94</f>
        <v>257</v>
      </c>
      <c r="CG94" s="73">
        <f>+CG92+CG43+AM79</f>
        <v>40</v>
      </c>
      <c r="CH94" s="82">
        <f>+CH92+CH43+AC102</f>
        <v>279.7</v>
      </c>
      <c r="CI94" s="22">
        <f>+CI92+CI43</f>
        <v>80</v>
      </c>
      <c r="CJ94" s="22">
        <f>+CJ92+CJ43+AL102</f>
        <v>125</v>
      </c>
      <c r="CK94" s="22">
        <f>+CJ94+CI94</f>
        <v>205</v>
      </c>
      <c r="CL94" s="73">
        <f>+CL92+CL43+AM102</f>
        <v>26</v>
      </c>
      <c r="CM94" s="41"/>
    </row>
    <row r="95" spans="1:91" ht="18.600000000000001" customHeight="1" x14ac:dyDescent="0.25">
      <c r="A95" s="36"/>
      <c r="M95" s="22"/>
      <c r="N95" s="21"/>
      <c r="O95" s="22"/>
      <c r="Q95" s="41"/>
      <c r="R95" s="41"/>
      <c r="T95" s="16"/>
      <c r="U95" s="27">
        <v>7</v>
      </c>
      <c r="V95" s="21" t="s">
        <v>347</v>
      </c>
      <c r="X95" s="21"/>
      <c r="Y95" s="21"/>
      <c r="Z95" s="16"/>
      <c r="AC95" s="22">
        <v>8</v>
      </c>
      <c r="AD95" s="22">
        <v>0</v>
      </c>
      <c r="AE95" s="22">
        <v>8</v>
      </c>
      <c r="AF95" s="22">
        <v>0</v>
      </c>
      <c r="AG95" s="55">
        <v>0</v>
      </c>
      <c r="AH95" s="22">
        <v>40</v>
      </c>
      <c r="AI95" s="22">
        <v>0</v>
      </c>
      <c r="AJ95" s="22">
        <v>0</v>
      </c>
      <c r="AK95" s="24">
        <v>5</v>
      </c>
      <c r="AL95" s="22">
        <v>0</v>
      </c>
      <c r="AM95" s="22">
        <v>0</v>
      </c>
      <c r="AN95" s="11"/>
      <c r="AO95" s="22"/>
      <c r="AP95" s="22"/>
      <c r="AQ95" s="41"/>
      <c r="AR95" s="41"/>
      <c r="AS95" s="12" t="s">
        <v>92</v>
      </c>
      <c r="AT95" s="12"/>
      <c r="AU95" s="12"/>
      <c r="AV95" s="12"/>
      <c r="AW95" s="13"/>
      <c r="AX95" s="14" t="s">
        <v>96</v>
      </c>
      <c r="AZ95" s="72">
        <v>11</v>
      </c>
      <c r="BA95" s="22">
        <v>6</v>
      </c>
      <c r="BB95" s="22">
        <v>1</v>
      </c>
      <c r="BC95" s="22">
        <f t="shared" ref="BC95:BC106" si="71">+BA95+BB95</f>
        <v>7</v>
      </c>
      <c r="BD95" s="73">
        <v>4</v>
      </c>
      <c r="BE95" s="72">
        <f>+AZ95+BJ95</f>
        <v>53</v>
      </c>
      <c r="BF95" s="22">
        <f>+BA95+BK95</f>
        <v>26</v>
      </c>
      <c r="BG95" s="22">
        <f t="shared" ref="BG95:BG106" si="72">+BB95+BL95</f>
        <v>11</v>
      </c>
      <c r="BH95" s="22">
        <f>+BF95+BG95</f>
        <v>37</v>
      </c>
      <c r="BI95" s="73">
        <f t="shared" ref="BI95:BI106" si="73">+BD95+BN95</f>
        <v>10</v>
      </c>
      <c r="BJ95" s="22">
        <v>42</v>
      </c>
      <c r="BK95" s="22">
        <v>20</v>
      </c>
      <c r="BL95" s="22">
        <v>10</v>
      </c>
      <c r="BM95" s="22">
        <f t="shared" ref="BM95:BM106" si="74">+BK95+BL95</f>
        <v>30</v>
      </c>
      <c r="BN95" s="22">
        <v>6</v>
      </c>
      <c r="BO95" s="41"/>
      <c r="BP95" s="41"/>
      <c r="BR95" s="21" t="s">
        <v>75</v>
      </c>
      <c r="BS95" s="21"/>
      <c r="BT95" s="21"/>
      <c r="BU95" s="27"/>
      <c r="BV95" s="22"/>
      <c r="BW95" s="21"/>
      <c r="BX95" s="72">
        <f>AZ108+AZ95+AZ82+AZ69+AZ45+AZ32+AZ19+AZ6</f>
        <v>68</v>
      </c>
      <c r="BY95" s="22">
        <f>BA108+BA95+BA82+BA69+BA45+BA32+BA19+BA6</f>
        <v>25</v>
      </c>
      <c r="BZ95" s="22">
        <f>BB108+BB95+BB82+BB69+BB45+BB32+BB19+BB6</f>
        <v>27</v>
      </c>
      <c r="CA95" s="22">
        <f>+BZ95+BY95</f>
        <v>52</v>
      </c>
      <c r="CB95" s="73">
        <f>BD108+BD95+BD82+BD69+BD45+BD32+BD19+BD6</f>
        <v>14</v>
      </c>
      <c r="CC95" s="82">
        <f>BE108+BE95+BE82+BE69+BE45+BE32+BE19+BE6</f>
        <v>347.7</v>
      </c>
      <c r="CD95" s="22">
        <f>BF108+BF95+BF82+BF69+BF45+BF32+BF19+BF6</f>
        <v>105</v>
      </c>
      <c r="CE95" s="22">
        <f>BG108+BG95+BG82+BG69+BG45+BG32+BG19+BG6</f>
        <v>152</v>
      </c>
      <c r="CF95" s="22">
        <f>+CE95+CD95</f>
        <v>257</v>
      </c>
      <c r="CG95" s="73">
        <f>BI108+BI95+BI82+BI69+BI45+BI32+BI19+BI6</f>
        <v>40</v>
      </c>
      <c r="CH95" s="82">
        <f>BJ108+BJ95+BJ82+BJ69+BJ45+BJ32+BJ19+BJ6</f>
        <v>279.7</v>
      </c>
      <c r="CI95" s="22">
        <f>BK108+BK95+BK82+BK69+BK45+BK32+BK19+BK6</f>
        <v>80</v>
      </c>
      <c r="CJ95" s="22">
        <f>BL108+BL95+BL82+BL69+BL45+BL32+BL19+BL6</f>
        <v>125</v>
      </c>
      <c r="CK95" s="22">
        <f>+CJ95+CI95</f>
        <v>205</v>
      </c>
      <c r="CL95" s="73">
        <f>BN108+BN95+BN82+BN69+BN45+BN32+BN19+BN6</f>
        <v>26</v>
      </c>
      <c r="CM95" s="41"/>
    </row>
    <row r="96" spans="1:91" ht="18.600000000000001" customHeight="1" thickBot="1" x14ac:dyDescent="0.3">
      <c r="A96" s="36"/>
      <c r="F96" s="2" t="s">
        <v>77</v>
      </c>
      <c r="G96" s="2"/>
      <c r="H96" s="2"/>
      <c r="I96" s="63" t="s">
        <v>1</v>
      </c>
      <c r="J96" s="4"/>
      <c r="K96" s="4" t="s">
        <v>3</v>
      </c>
      <c r="L96" s="50" t="s">
        <v>2</v>
      </c>
      <c r="M96" s="22"/>
      <c r="N96" s="22"/>
      <c r="Q96" s="41"/>
      <c r="R96" s="41"/>
      <c r="T96" s="16"/>
      <c r="U96" s="27">
        <v>7</v>
      </c>
      <c r="V96" s="21" t="s">
        <v>162</v>
      </c>
      <c r="X96" s="21"/>
      <c r="Y96" s="21"/>
      <c r="Z96" s="16"/>
      <c r="AC96" s="22">
        <v>3</v>
      </c>
      <c r="AD96" s="22">
        <v>3</v>
      </c>
      <c r="AE96" s="22">
        <v>0</v>
      </c>
      <c r="AF96" s="22">
        <v>0</v>
      </c>
      <c r="AG96" s="55">
        <v>1</v>
      </c>
      <c r="AH96" s="22">
        <v>5</v>
      </c>
      <c r="AI96" s="22">
        <v>0</v>
      </c>
      <c r="AJ96" s="22">
        <v>0</v>
      </c>
      <c r="AK96" s="24">
        <v>1.6666666666666667</v>
      </c>
      <c r="AL96" s="22">
        <v>0</v>
      </c>
      <c r="AM96" s="22">
        <v>0</v>
      </c>
      <c r="AN96" s="11"/>
      <c r="AO96" s="22"/>
      <c r="AP96" s="22"/>
      <c r="AQ96" s="41"/>
      <c r="AR96" s="41"/>
      <c r="AS96" s="27">
        <v>7</v>
      </c>
      <c r="AT96" s="21" t="s">
        <v>183</v>
      </c>
      <c r="AU96" s="21"/>
      <c r="AV96" s="21"/>
      <c r="AW96" s="27"/>
      <c r="AX96" s="22">
        <v>1</v>
      </c>
      <c r="AY96" s="21" t="s">
        <v>97</v>
      </c>
      <c r="AZ96" s="72">
        <v>4</v>
      </c>
      <c r="BA96" s="22">
        <v>0</v>
      </c>
      <c r="BB96" s="22">
        <v>0</v>
      </c>
      <c r="BC96" s="22">
        <f t="shared" si="71"/>
        <v>0</v>
      </c>
      <c r="BD96" s="73">
        <v>0</v>
      </c>
      <c r="BE96" s="72">
        <f t="shared" ref="BE96:BF106" si="75">+AZ96+BJ96</f>
        <v>23</v>
      </c>
      <c r="BF96" s="22">
        <f t="shared" si="75"/>
        <v>0</v>
      </c>
      <c r="BG96" s="22">
        <f t="shared" si="72"/>
        <v>1</v>
      </c>
      <c r="BH96" s="22">
        <f t="shared" ref="BH96:BH106" si="76">+BF96+BG96</f>
        <v>1</v>
      </c>
      <c r="BI96" s="73">
        <f t="shared" si="73"/>
        <v>0</v>
      </c>
      <c r="BJ96" s="22">
        <v>19</v>
      </c>
      <c r="BK96" s="22">
        <v>0</v>
      </c>
      <c r="BL96" s="22">
        <v>1</v>
      </c>
      <c r="BM96" s="22">
        <f t="shared" si="74"/>
        <v>1</v>
      </c>
      <c r="BN96" s="22">
        <v>0</v>
      </c>
      <c r="BO96" s="41"/>
      <c r="BP96" s="41"/>
      <c r="CM96" s="41"/>
    </row>
    <row r="97" spans="1:91" ht="18.600000000000001" customHeight="1" x14ac:dyDescent="0.25">
      <c r="A97" s="36"/>
      <c r="F97" s="21" t="s">
        <v>79</v>
      </c>
      <c r="G97" s="21"/>
      <c r="H97" s="21"/>
      <c r="I97" s="21" t="s">
        <v>173</v>
      </c>
      <c r="K97" s="22">
        <v>24</v>
      </c>
      <c r="L97" s="49">
        <v>16</v>
      </c>
      <c r="M97" s="22"/>
      <c r="Q97" s="41"/>
      <c r="R97" s="41"/>
      <c r="T97" s="16"/>
      <c r="U97" s="27">
        <v>7</v>
      </c>
      <c r="V97" s="21" t="s">
        <v>183</v>
      </c>
      <c r="X97" s="21"/>
      <c r="Y97" s="21"/>
      <c r="Z97" s="16"/>
      <c r="AC97" s="22">
        <v>2</v>
      </c>
      <c r="AD97" s="22">
        <v>1</v>
      </c>
      <c r="AE97" s="22">
        <v>0</v>
      </c>
      <c r="AF97" s="22">
        <v>1</v>
      </c>
      <c r="AG97" s="55">
        <v>0.75</v>
      </c>
      <c r="AH97" s="22">
        <v>3</v>
      </c>
      <c r="AI97" s="22">
        <v>0</v>
      </c>
      <c r="AJ97" s="22">
        <v>0</v>
      </c>
      <c r="AK97" s="24">
        <v>1.5</v>
      </c>
      <c r="AL97" s="22">
        <v>0</v>
      </c>
      <c r="AM97" s="22">
        <v>0</v>
      </c>
      <c r="AN97" s="11"/>
      <c r="AO97" s="22"/>
      <c r="AP97" s="22"/>
      <c r="AQ97" s="41"/>
      <c r="AR97" s="41"/>
      <c r="AS97" s="27">
        <v>9.5</v>
      </c>
      <c r="AT97" s="21" t="s">
        <v>150</v>
      </c>
      <c r="AU97" s="21"/>
      <c r="AV97" s="21"/>
      <c r="AW97" s="27"/>
      <c r="AX97" s="22">
        <v>5</v>
      </c>
      <c r="AY97" s="21" t="s">
        <v>97</v>
      </c>
      <c r="AZ97" s="72">
        <v>4</v>
      </c>
      <c r="BA97" s="22">
        <v>2</v>
      </c>
      <c r="BB97" s="22">
        <v>2</v>
      </c>
      <c r="BC97" s="22">
        <f t="shared" si="71"/>
        <v>4</v>
      </c>
      <c r="BD97" s="73">
        <v>0</v>
      </c>
      <c r="BE97" s="72">
        <f t="shared" si="75"/>
        <v>22</v>
      </c>
      <c r="BF97" s="22">
        <f t="shared" si="75"/>
        <v>19</v>
      </c>
      <c r="BG97" s="22">
        <f t="shared" si="72"/>
        <v>19</v>
      </c>
      <c r="BH97" s="22">
        <f t="shared" si="76"/>
        <v>38</v>
      </c>
      <c r="BI97" s="73">
        <f t="shared" si="73"/>
        <v>0</v>
      </c>
      <c r="BJ97" s="22">
        <v>18</v>
      </c>
      <c r="BK97" s="22">
        <v>17</v>
      </c>
      <c r="BL97" s="22">
        <v>17</v>
      </c>
      <c r="BM97" s="22">
        <f t="shared" si="74"/>
        <v>34</v>
      </c>
      <c r="BN97" s="22">
        <v>0</v>
      </c>
      <c r="BO97" s="41"/>
      <c r="BP97" s="41"/>
      <c r="CM97" s="41"/>
    </row>
    <row r="98" spans="1:91" ht="18.600000000000001" customHeight="1" x14ac:dyDescent="0.25">
      <c r="A98" s="36"/>
      <c r="F98" s="21" t="s">
        <v>53</v>
      </c>
      <c r="G98" s="21"/>
      <c r="H98" s="21"/>
      <c r="I98" s="21" t="s">
        <v>108</v>
      </c>
      <c r="K98" s="22">
        <v>23</v>
      </c>
      <c r="L98" s="49">
        <v>12</v>
      </c>
      <c r="M98" s="22"/>
      <c r="Q98" s="41"/>
      <c r="R98" s="41"/>
      <c r="T98" s="16"/>
      <c r="U98" s="27">
        <v>7</v>
      </c>
      <c r="V98" s="21" t="s">
        <v>315</v>
      </c>
      <c r="X98" s="21"/>
      <c r="Y98" s="21"/>
      <c r="Z98" s="16"/>
      <c r="AC98" s="22">
        <v>1</v>
      </c>
      <c r="AD98" s="22">
        <v>0</v>
      </c>
      <c r="AE98" s="22">
        <v>0</v>
      </c>
      <c r="AF98" s="22">
        <v>1</v>
      </c>
      <c r="AG98" s="55">
        <v>0.5</v>
      </c>
      <c r="AH98" s="22">
        <v>1</v>
      </c>
      <c r="AI98" s="22">
        <v>0</v>
      </c>
      <c r="AJ98" s="22">
        <v>0</v>
      </c>
      <c r="AK98" s="24">
        <v>1</v>
      </c>
      <c r="AL98" s="22">
        <v>0</v>
      </c>
      <c r="AM98" s="22">
        <v>0</v>
      </c>
      <c r="AN98" s="11"/>
      <c r="AO98" s="22"/>
      <c r="AP98" s="22"/>
      <c r="AQ98" s="41"/>
      <c r="AR98" s="41"/>
      <c r="AS98" s="27">
        <v>8.5</v>
      </c>
      <c r="AT98" s="21" t="s">
        <v>154</v>
      </c>
      <c r="AU98" s="21"/>
      <c r="AV98" s="21"/>
      <c r="AW98" s="27"/>
      <c r="AX98" s="22">
        <v>19</v>
      </c>
      <c r="AY98" s="21" t="s">
        <v>97</v>
      </c>
      <c r="AZ98" s="72">
        <v>3</v>
      </c>
      <c r="BA98" s="22">
        <v>0</v>
      </c>
      <c r="BB98" s="22">
        <v>1</v>
      </c>
      <c r="BC98" s="22">
        <f t="shared" si="71"/>
        <v>1</v>
      </c>
      <c r="BD98" s="73">
        <v>0</v>
      </c>
      <c r="BE98" s="72">
        <f t="shared" si="75"/>
        <v>18</v>
      </c>
      <c r="BF98" s="22">
        <f t="shared" si="75"/>
        <v>8</v>
      </c>
      <c r="BG98" s="22">
        <f t="shared" si="72"/>
        <v>12</v>
      </c>
      <c r="BH98" s="22">
        <f t="shared" si="76"/>
        <v>20</v>
      </c>
      <c r="BI98" s="73">
        <f t="shared" si="73"/>
        <v>0</v>
      </c>
      <c r="BJ98" s="22">
        <v>15</v>
      </c>
      <c r="BK98" s="22">
        <v>8</v>
      </c>
      <c r="BL98" s="22">
        <v>11</v>
      </c>
      <c r="BM98" s="22">
        <f t="shared" si="74"/>
        <v>19</v>
      </c>
      <c r="BN98" s="22">
        <v>0</v>
      </c>
      <c r="BO98" s="41"/>
      <c r="BP98" s="41"/>
      <c r="CM98" s="41"/>
    </row>
    <row r="99" spans="1:91" ht="18.600000000000001" customHeight="1" x14ac:dyDescent="0.25">
      <c r="A99" s="36"/>
      <c r="F99" s="21" t="s">
        <v>37</v>
      </c>
      <c r="I99" s="21" t="s">
        <v>134</v>
      </c>
      <c r="K99" s="22">
        <v>24</v>
      </c>
      <c r="L99" s="49">
        <v>12</v>
      </c>
      <c r="M99" s="22"/>
      <c r="Q99" s="41"/>
      <c r="R99" s="41"/>
      <c r="T99" s="16"/>
      <c r="U99" s="27">
        <v>7.5</v>
      </c>
      <c r="V99" s="21" t="s">
        <v>168</v>
      </c>
      <c r="Z99" s="21" t="s">
        <v>136</v>
      </c>
      <c r="AB99" s="22"/>
      <c r="AC99" s="22">
        <v>2</v>
      </c>
      <c r="AD99" s="22">
        <v>1</v>
      </c>
      <c r="AE99" s="22">
        <v>1</v>
      </c>
      <c r="AF99" s="22">
        <v>0</v>
      </c>
      <c r="AG99" s="55">
        <v>0.5</v>
      </c>
      <c r="AH99" s="22">
        <v>2</v>
      </c>
      <c r="AI99" s="22">
        <v>0</v>
      </c>
      <c r="AJ99" s="22">
        <v>1</v>
      </c>
      <c r="AK99" s="24">
        <v>1</v>
      </c>
      <c r="AL99" s="22">
        <v>0</v>
      </c>
      <c r="AM99" s="22">
        <v>0</v>
      </c>
      <c r="AN99" s="11"/>
      <c r="AO99" s="22"/>
      <c r="AP99" s="22"/>
      <c r="AQ99" s="41"/>
      <c r="AR99" s="41"/>
      <c r="AS99" s="27">
        <v>8</v>
      </c>
      <c r="AT99" s="21" t="s">
        <v>131</v>
      </c>
      <c r="AU99" s="21"/>
      <c r="AV99" s="21"/>
      <c r="AW99" s="27"/>
      <c r="AX99" s="22">
        <v>7</v>
      </c>
      <c r="AY99" s="21" t="s">
        <v>97</v>
      </c>
      <c r="AZ99" s="72">
        <v>4</v>
      </c>
      <c r="BA99" s="22">
        <v>0</v>
      </c>
      <c r="BB99" s="22">
        <v>2</v>
      </c>
      <c r="BC99" s="22">
        <f t="shared" si="71"/>
        <v>2</v>
      </c>
      <c r="BD99" s="73">
        <v>2</v>
      </c>
      <c r="BE99" s="72">
        <f t="shared" si="75"/>
        <v>25</v>
      </c>
      <c r="BF99" s="22">
        <f t="shared" si="75"/>
        <v>3</v>
      </c>
      <c r="BG99" s="22">
        <f t="shared" si="72"/>
        <v>6</v>
      </c>
      <c r="BH99" s="22">
        <f t="shared" si="76"/>
        <v>9</v>
      </c>
      <c r="BI99" s="73">
        <f t="shared" si="73"/>
        <v>4</v>
      </c>
      <c r="BJ99" s="22">
        <v>21</v>
      </c>
      <c r="BK99" s="22">
        <v>3</v>
      </c>
      <c r="BL99" s="22">
        <v>4</v>
      </c>
      <c r="BM99" s="22">
        <f t="shared" si="74"/>
        <v>7</v>
      </c>
      <c r="BN99" s="22">
        <v>2</v>
      </c>
      <c r="BO99" s="41"/>
      <c r="BP99" s="41"/>
      <c r="CM99" s="41"/>
    </row>
    <row r="100" spans="1:91" ht="18.600000000000001" customHeight="1" x14ac:dyDescent="0.25">
      <c r="A100" s="36"/>
      <c r="F100" s="21" t="s">
        <v>126</v>
      </c>
      <c r="G100" s="21"/>
      <c r="H100" s="21"/>
      <c r="I100" s="16" t="s">
        <v>98</v>
      </c>
      <c r="K100" s="22">
        <v>24.3</v>
      </c>
      <c r="L100" s="49">
        <v>12</v>
      </c>
      <c r="M100" s="22"/>
      <c r="Q100" s="41"/>
      <c r="R100" s="41"/>
      <c r="T100" s="16"/>
      <c r="U100" s="27">
        <v>7</v>
      </c>
      <c r="V100" s="21" t="s">
        <v>274</v>
      </c>
      <c r="X100" s="21"/>
      <c r="Y100" s="21"/>
      <c r="Z100" s="16"/>
      <c r="AC100" s="22">
        <v>4</v>
      </c>
      <c r="AD100" s="22">
        <v>0</v>
      </c>
      <c r="AE100" s="22">
        <v>3</v>
      </c>
      <c r="AF100" s="22">
        <v>1</v>
      </c>
      <c r="AG100" s="55">
        <v>0.125</v>
      </c>
      <c r="AH100" s="22">
        <v>13</v>
      </c>
      <c r="AI100" s="22">
        <v>0</v>
      </c>
      <c r="AJ100" s="22">
        <v>0</v>
      </c>
      <c r="AK100" s="24">
        <v>3.25</v>
      </c>
      <c r="AL100" s="22">
        <v>0</v>
      </c>
      <c r="AM100" s="22">
        <v>0</v>
      </c>
      <c r="AN100" s="11"/>
      <c r="AO100" s="22"/>
      <c r="AP100" s="22"/>
      <c r="AQ100" s="41"/>
      <c r="AR100" s="41"/>
      <c r="AS100" s="27">
        <v>8</v>
      </c>
      <c r="AT100" s="21" t="s">
        <v>193</v>
      </c>
      <c r="AU100" s="21"/>
      <c r="AV100" s="21"/>
      <c r="AW100" s="27"/>
      <c r="AX100" s="22">
        <v>9</v>
      </c>
      <c r="AY100" s="21" t="s">
        <v>97</v>
      </c>
      <c r="AZ100" s="72">
        <v>2</v>
      </c>
      <c r="BA100" s="22">
        <v>1</v>
      </c>
      <c r="BB100" s="22">
        <v>0</v>
      </c>
      <c r="BC100" s="22">
        <f t="shared" si="71"/>
        <v>1</v>
      </c>
      <c r="BD100" s="73">
        <v>0</v>
      </c>
      <c r="BE100" s="72">
        <f t="shared" si="75"/>
        <v>17</v>
      </c>
      <c r="BF100" s="22">
        <f t="shared" si="75"/>
        <v>2</v>
      </c>
      <c r="BG100" s="22">
        <f t="shared" si="72"/>
        <v>4</v>
      </c>
      <c r="BH100" s="22">
        <f t="shared" si="76"/>
        <v>6</v>
      </c>
      <c r="BI100" s="73">
        <f t="shared" si="73"/>
        <v>8</v>
      </c>
      <c r="BJ100" s="22">
        <v>15</v>
      </c>
      <c r="BK100" s="22">
        <v>1</v>
      </c>
      <c r="BL100" s="22">
        <v>4</v>
      </c>
      <c r="BM100" s="22">
        <f t="shared" si="74"/>
        <v>5</v>
      </c>
      <c r="BN100" s="22">
        <v>8</v>
      </c>
      <c r="BO100" s="41"/>
      <c r="BP100" s="41"/>
      <c r="CM100" s="41"/>
    </row>
    <row r="101" spans="1:91" ht="18.600000000000001" customHeight="1" thickBot="1" x14ac:dyDescent="0.3">
      <c r="A101" s="36"/>
      <c r="E101" s="21"/>
      <c r="F101" s="21" t="s">
        <v>85</v>
      </c>
      <c r="G101" s="21"/>
      <c r="H101" s="21"/>
      <c r="I101" s="21" t="s">
        <v>106</v>
      </c>
      <c r="K101" s="22">
        <v>24</v>
      </c>
      <c r="L101" s="49">
        <v>10</v>
      </c>
      <c r="M101" s="22"/>
      <c r="Q101" s="41"/>
      <c r="R101" s="41"/>
      <c r="T101" s="16"/>
      <c r="U101" s="56">
        <v>7</v>
      </c>
      <c r="V101" s="28" t="s">
        <v>222</v>
      </c>
      <c r="W101" s="3"/>
      <c r="X101" s="28"/>
      <c r="Y101" s="28"/>
      <c r="Z101" s="10"/>
      <c r="AA101" s="3"/>
      <c r="AB101" s="3"/>
      <c r="AC101" s="38">
        <v>3</v>
      </c>
      <c r="AD101" s="38">
        <v>0</v>
      </c>
      <c r="AE101" s="38">
        <v>2</v>
      </c>
      <c r="AF101" s="38">
        <v>1</v>
      </c>
      <c r="AG101" s="55">
        <v>0.16666666666666666</v>
      </c>
      <c r="AH101" s="38">
        <v>14</v>
      </c>
      <c r="AI101" s="38">
        <v>0</v>
      </c>
      <c r="AJ101" s="38">
        <v>0</v>
      </c>
      <c r="AK101" s="57">
        <v>4.666666666666667</v>
      </c>
      <c r="AL101" s="38">
        <v>0</v>
      </c>
      <c r="AM101" s="38">
        <v>0</v>
      </c>
      <c r="AN101" s="11"/>
      <c r="AO101" s="22"/>
      <c r="AP101" s="22"/>
      <c r="AQ101" s="41"/>
      <c r="AR101" s="41"/>
      <c r="AS101" s="27">
        <v>7.5</v>
      </c>
      <c r="AT101" s="21" t="s">
        <v>32</v>
      </c>
      <c r="AU101" s="21"/>
      <c r="AV101" s="21"/>
      <c r="AW101" s="27"/>
      <c r="AX101" s="22">
        <v>10</v>
      </c>
      <c r="AY101" s="21" t="s">
        <v>97</v>
      </c>
      <c r="AZ101" s="72">
        <v>3</v>
      </c>
      <c r="BA101" s="22">
        <v>1</v>
      </c>
      <c r="BB101" s="22">
        <v>1</v>
      </c>
      <c r="BC101" s="22">
        <f t="shared" si="71"/>
        <v>2</v>
      </c>
      <c r="BD101" s="73">
        <v>4</v>
      </c>
      <c r="BE101" s="72">
        <f t="shared" si="75"/>
        <v>23</v>
      </c>
      <c r="BF101" s="22">
        <f t="shared" si="75"/>
        <v>9</v>
      </c>
      <c r="BG101" s="22">
        <f t="shared" si="72"/>
        <v>10</v>
      </c>
      <c r="BH101" s="22">
        <f t="shared" si="76"/>
        <v>19</v>
      </c>
      <c r="BI101" s="73">
        <f t="shared" si="73"/>
        <v>4</v>
      </c>
      <c r="BJ101" s="22">
        <v>20</v>
      </c>
      <c r="BK101" s="22">
        <v>8</v>
      </c>
      <c r="BL101" s="22">
        <v>9</v>
      </c>
      <c r="BM101" s="22">
        <f t="shared" si="74"/>
        <v>17</v>
      </c>
      <c r="BN101" s="22">
        <v>0</v>
      </c>
      <c r="BO101" s="41"/>
      <c r="BP101" s="41"/>
      <c r="CM101" s="41"/>
    </row>
    <row r="102" spans="1:91" ht="18.600000000000001" customHeight="1" x14ac:dyDescent="0.25">
      <c r="A102" s="36"/>
      <c r="E102" s="21"/>
      <c r="F102" s="21" t="s">
        <v>192</v>
      </c>
      <c r="G102" s="21"/>
      <c r="H102" s="21"/>
      <c r="I102" s="21" t="s">
        <v>173</v>
      </c>
      <c r="K102" s="22">
        <v>25</v>
      </c>
      <c r="L102" s="49">
        <v>10</v>
      </c>
      <c r="M102" s="22"/>
      <c r="Q102" s="41"/>
      <c r="R102" s="41"/>
      <c r="T102" s="16"/>
      <c r="U102" s="8"/>
      <c r="V102" s="32"/>
      <c r="W102" s="31" t="s">
        <v>20</v>
      </c>
      <c r="X102" s="32"/>
      <c r="Y102" s="32"/>
      <c r="Z102" s="15"/>
      <c r="AA102" s="8"/>
      <c r="AB102" s="8"/>
      <c r="AC102" s="15">
        <v>24</v>
      </c>
      <c r="AD102" s="15">
        <v>5</v>
      </c>
      <c r="AE102" s="15">
        <v>15</v>
      </c>
      <c r="AF102" s="15">
        <v>4</v>
      </c>
      <c r="AG102" s="83"/>
      <c r="AH102" s="15">
        <v>87</v>
      </c>
      <c r="AI102" s="15">
        <v>0</v>
      </c>
      <c r="AJ102" s="15">
        <v>1</v>
      </c>
      <c r="AK102" s="52">
        <v>3.625</v>
      </c>
      <c r="AL102" s="15">
        <v>0</v>
      </c>
      <c r="AM102" s="15">
        <v>0</v>
      </c>
      <c r="AN102" s="11"/>
      <c r="AO102" s="22"/>
      <c r="AP102" s="22"/>
      <c r="AQ102" s="41"/>
      <c r="AR102" s="41"/>
      <c r="AS102" s="27">
        <v>7.5</v>
      </c>
      <c r="AT102" s="21" t="s">
        <v>143</v>
      </c>
      <c r="AU102" s="21"/>
      <c r="AV102" s="21"/>
      <c r="AW102" s="27"/>
      <c r="AX102" s="22">
        <v>2</v>
      </c>
      <c r="AY102" s="21" t="s">
        <v>97</v>
      </c>
      <c r="AZ102" s="72">
        <v>2</v>
      </c>
      <c r="BA102" s="22">
        <v>0</v>
      </c>
      <c r="BB102" s="22">
        <v>0</v>
      </c>
      <c r="BC102" s="22">
        <f t="shared" si="71"/>
        <v>0</v>
      </c>
      <c r="BD102" s="73">
        <v>0</v>
      </c>
      <c r="BE102" s="72">
        <f t="shared" si="75"/>
        <v>18</v>
      </c>
      <c r="BF102" s="22">
        <f t="shared" si="75"/>
        <v>0</v>
      </c>
      <c r="BG102" s="22">
        <f t="shared" si="72"/>
        <v>7</v>
      </c>
      <c r="BH102" s="22">
        <f t="shared" si="76"/>
        <v>7</v>
      </c>
      <c r="BI102" s="73">
        <f t="shared" si="73"/>
        <v>4</v>
      </c>
      <c r="BJ102" s="22">
        <v>16</v>
      </c>
      <c r="BK102" s="22">
        <v>0</v>
      </c>
      <c r="BL102" s="22">
        <v>7</v>
      </c>
      <c r="BM102" s="22">
        <f t="shared" si="74"/>
        <v>7</v>
      </c>
      <c r="BN102" s="22">
        <v>4</v>
      </c>
      <c r="BO102" s="41"/>
      <c r="BP102" s="41"/>
      <c r="CM102" s="41"/>
    </row>
    <row r="103" spans="1:91" ht="18.600000000000001" customHeight="1" x14ac:dyDescent="0.25">
      <c r="A103" s="36"/>
      <c r="E103" s="21"/>
      <c r="F103" s="21" t="s">
        <v>30</v>
      </c>
      <c r="G103" s="21"/>
      <c r="H103" s="21"/>
      <c r="I103" s="21" t="s">
        <v>106</v>
      </c>
      <c r="K103" s="22">
        <v>26</v>
      </c>
      <c r="L103" s="49">
        <v>10</v>
      </c>
      <c r="M103" s="22"/>
      <c r="Q103" s="41"/>
      <c r="R103" s="41"/>
      <c r="T103" s="16"/>
      <c r="U103" s="16"/>
      <c r="V103" s="16"/>
      <c r="W103" s="16"/>
      <c r="X103" s="16"/>
      <c r="Y103" s="16"/>
      <c r="Z103" s="16"/>
      <c r="AA103" s="29"/>
      <c r="AB103" s="29"/>
      <c r="AC103" s="29"/>
      <c r="AD103" s="29"/>
      <c r="AE103" s="30"/>
      <c r="AF103" s="29"/>
      <c r="AG103" s="29"/>
      <c r="AH103" s="29"/>
      <c r="AI103" s="29"/>
      <c r="AJ103" s="29"/>
      <c r="AK103" s="29"/>
      <c r="AL103" s="21"/>
      <c r="AM103" s="11"/>
      <c r="AN103" s="11"/>
      <c r="AO103" s="22"/>
      <c r="AP103" s="22"/>
      <c r="AQ103" s="41"/>
      <c r="AR103" s="41"/>
      <c r="AS103" s="27">
        <v>7</v>
      </c>
      <c r="AT103" s="21" t="s">
        <v>141</v>
      </c>
      <c r="AU103" s="21"/>
      <c r="AV103" s="21"/>
      <c r="AW103" s="27"/>
      <c r="AX103" s="22">
        <v>13</v>
      </c>
      <c r="AY103" s="21" t="s">
        <v>97</v>
      </c>
      <c r="AZ103" s="72">
        <v>4</v>
      </c>
      <c r="BA103" s="22">
        <v>0</v>
      </c>
      <c r="BB103" s="22">
        <v>0</v>
      </c>
      <c r="BC103" s="22">
        <f t="shared" si="71"/>
        <v>0</v>
      </c>
      <c r="BD103" s="73">
        <v>0</v>
      </c>
      <c r="BE103" s="72">
        <f t="shared" si="75"/>
        <v>26</v>
      </c>
      <c r="BF103" s="22">
        <f t="shared" si="75"/>
        <v>0</v>
      </c>
      <c r="BG103" s="22">
        <f t="shared" si="72"/>
        <v>9</v>
      </c>
      <c r="BH103" s="22">
        <f t="shared" si="76"/>
        <v>9</v>
      </c>
      <c r="BI103" s="73">
        <f t="shared" si="73"/>
        <v>6</v>
      </c>
      <c r="BJ103" s="22">
        <v>22</v>
      </c>
      <c r="BK103" s="22">
        <v>0</v>
      </c>
      <c r="BL103" s="22">
        <v>9</v>
      </c>
      <c r="BM103" s="22">
        <f t="shared" si="74"/>
        <v>9</v>
      </c>
      <c r="BN103" s="22">
        <v>6</v>
      </c>
      <c r="BO103" s="41"/>
      <c r="BP103" s="41"/>
      <c r="CM103" s="41"/>
    </row>
    <row r="104" spans="1:91" ht="18.600000000000001" customHeight="1" x14ac:dyDescent="0.25">
      <c r="A104" s="36"/>
      <c r="E104" s="21"/>
      <c r="F104" s="21" t="s">
        <v>193</v>
      </c>
      <c r="G104" s="21"/>
      <c r="H104" s="21"/>
      <c r="I104" s="21" t="s">
        <v>97</v>
      </c>
      <c r="K104" s="22">
        <v>17</v>
      </c>
      <c r="L104" s="49">
        <v>8</v>
      </c>
      <c r="M104" s="22"/>
      <c r="Q104" s="41"/>
      <c r="R104" s="41"/>
      <c r="T104" s="16"/>
      <c r="U104" s="16"/>
      <c r="V104" s="16"/>
      <c r="W104" s="16"/>
      <c r="X104" s="16"/>
      <c r="Y104" s="16"/>
      <c r="Z104" s="16"/>
      <c r="AA104" s="29"/>
      <c r="AB104" s="29"/>
      <c r="AC104" s="29"/>
      <c r="AD104" s="29"/>
      <c r="AE104" s="30"/>
      <c r="AF104" s="29"/>
      <c r="AG104" s="29"/>
      <c r="AH104" s="29"/>
      <c r="AI104" s="29"/>
      <c r="AJ104" s="29"/>
      <c r="AK104" s="29"/>
      <c r="AL104" s="21"/>
      <c r="AM104" s="11"/>
      <c r="AN104" s="11"/>
      <c r="AO104" s="22"/>
      <c r="AP104" s="22"/>
      <c r="AQ104" s="41"/>
      <c r="AR104" s="41"/>
      <c r="AS104" s="27">
        <v>7</v>
      </c>
      <c r="AT104" s="21" t="s">
        <v>39</v>
      </c>
      <c r="AU104" s="21"/>
      <c r="AV104" s="21"/>
      <c r="AW104" s="27"/>
      <c r="AX104" s="22">
        <v>27</v>
      </c>
      <c r="AY104" s="21" t="s">
        <v>97</v>
      </c>
      <c r="AZ104" s="72">
        <v>4</v>
      </c>
      <c r="BA104" s="22">
        <v>1</v>
      </c>
      <c r="BB104" s="22">
        <v>1</v>
      </c>
      <c r="BC104" s="22">
        <f t="shared" si="71"/>
        <v>2</v>
      </c>
      <c r="BD104" s="73">
        <v>0</v>
      </c>
      <c r="BE104" s="72">
        <f t="shared" si="75"/>
        <v>26</v>
      </c>
      <c r="BF104" s="22">
        <f t="shared" si="75"/>
        <v>4</v>
      </c>
      <c r="BG104" s="22">
        <f t="shared" si="72"/>
        <v>9</v>
      </c>
      <c r="BH104" s="22">
        <f t="shared" si="76"/>
        <v>13</v>
      </c>
      <c r="BI104" s="73">
        <f t="shared" si="73"/>
        <v>0</v>
      </c>
      <c r="BJ104" s="22">
        <v>22</v>
      </c>
      <c r="BK104" s="22">
        <v>3</v>
      </c>
      <c r="BL104" s="22">
        <v>8</v>
      </c>
      <c r="BM104" s="22">
        <f t="shared" si="74"/>
        <v>11</v>
      </c>
      <c r="BN104" s="22">
        <v>0</v>
      </c>
      <c r="BO104" s="41"/>
      <c r="BP104" s="41"/>
      <c r="CM104" s="41"/>
    </row>
    <row r="105" spans="1:91" ht="18.600000000000001" customHeight="1" x14ac:dyDescent="0.25">
      <c r="A105" s="36"/>
      <c r="E105" s="21"/>
      <c r="F105" s="21" t="s">
        <v>138</v>
      </c>
      <c r="G105" s="21"/>
      <c r="H105" s="21"/>
      <c r="I105" s="21" t="s">
        <v>173</v>
      </c>
      <c r="K105" s="22">
        <v>22</v>
      </c>
      <c r="L105" s="49">
        <v>8</v>
      </c>
      <c r="M105" s="22"/>
      <c r="Q105" s="41"/>
      <c r="R105" s="41"/>
      <c r="T105" s="16"/>
      <c r="U105" s="16"/>
      <c r="V105" s="16"/>
      <c r="W105" s="16"/>
      <c r="X105" s="16"/>
      <c r="Y105" s="16"/>
      <c r="Z105" s="16"/>
      <c r="AA105" s="29"/>
      <c r="AB105" s="29"/>
      <c r="AC105" s="29"/>
      <c r="AD105" s="29"/>
      <c r="AE105" s="30"/>
      <c r="AF105" s="29"/>
      <c r="AG105" s="29"/>
      <c r="AH105" s="29"/>
      <c r="AI105" s="29"/>
      <c r="AJ105" s="29"/>
      <c r="AK105" s="29"/>
      <c r="AL105" s="21"/>
      <c r="AM105" s="11"/>
      <c r="AN105" s="11"/>
      <c r="AO105" s="22"/>
      <c r="AP105" s="22"/>
      <c r="AQ105" s="41"/>
      <c r="AR105" s="41"/>
      <c r="AS105" s="27">
        <v>6.5</v>
      </c>
      <c r="AT105" s="21" t="s">
        <v>48</v>
      </c>
      <c r="AX105" s="22">
        <v>3</v>
      </c>
      <c r="AY105" s="21" t="s">
        <v>97</v>
      </c>
      <c r="AZ105" s="72">
        <v>3</v>
      </c>
      <c r="BA105" s="22">
        <v>0</v>
      </c>
      <c r="BB105" s="22">
        <v>0</v>
      </c>
      <c r="BC105" s="22">
        <f t="shared" si="71"/>
        <v>0</v>
      </c>
      <c r="BD105" s="73">
        <v>0</v>
      </c>
      <c r="BE105" s="72">
        <f t="shared" si="75"/>
        <v>24</v>
      </c>
      <c r="BF105" s="22">
        <f t="shared" si="75"/>
        <v>0</v>
      </c>
      <c r="BG105" s="22">
        <f t="shared" si="72"/>
        <v>4</v>
      </c>
      <c r="BH105" s="22">
        <f t="shared" si="76"/>
        <v>4</v>
      </c>
      <c r="BI105" s="73">
        <f t="shared" si="73"/>
        <v>6</v>
      </c>
      <c r="BJ105" s="22">
        <v>21</v>
      </c>
      <c r="BK105" s="22">
        <v>0</v>
      </c>
      <c r="BL105" s="22">
        <v>4</v>
      </c>
      <c r="BM105" s="22">
        <f t="shared" si="74"/>
        <v>4</v>
      </c>
      <c r="BN105" s="22">
        <v>6</v>
      </c>
      <c r="BO105" s="41"/>
      <c r="BP105" s="41"/>
      <c r="CM105" s="41"/>
    </row>
    <row r="106" spans="1:91" ht="18.600000000000001" customHeight="1" x14ac:dyDescent="0.25">
      <c r="A106" s="36"/>
      <c r="E106" s="21"/>
      <c r="F106" s="21" t="s">
        <v>118</v>
      </c>
      <c r="H106" s="21"/>
      <c r="I106" s="21" t="s">
        <v>106</v>
      </c>
      <c r="K106" s="22">
        <v>24</v>
      </c>
      <c r="L106" s="49">
        <v>8</v>
      </c>
      <c r="M106" s="22"/>
      <c r="Q106" s="41"/>
      <c r="R106" s="41"/>
      <c r="T106" s="16"/>
      <c r="U106" s="16"/>
      <c r="V106" s="16"/>
      <c r="W106" s="16"/>
      <c r="X106" s="16"/>
      <c r="Y106" s="16"/>
      <c r="Z106" s="16"/>
      <c r="AA106" s="29"/>
      <c r="AB106" s="29"/>
      <c r="AC106" s="29"/>
      <c r="AD106" s="29"/>
      <c r="AE106" s="30"/>
      <c r="AF106" s="29"/>
      <c r="AG106" s="29"/>
      <c r="AH106" s="29"/>
      <c r="AI106" s="29"/>
      <c r="AJ106" s="29"/>
      <c r="AK106" s="29"/>
      <c r="AL106" s="21"/>
      <c r="AM106" s="11"/>
      <c r="AN106" s="11"/>
      <c r="AO106" s="22"/>
      <c r="AP106" s="22"/>
      <c r="AQ106" s="41"/>
      <c r="AR106" s="41"/>
      <c r="AS106" s="27">
        <v>6</v>
      </c>
      <c r="AT106" s="21" t="s">
        <v>113</v>
      </c>
      <c r="AU106" s="21"/>
      <c r="AV106" s="21"/>
      <c r="AW106" s="27"/>
      <c r="AX106" s="22">
        <v>6</v>
      </c>
      <c r="AY106" s="21" t="s">
        <v>97</v>
      </c>
      <c r="AZ106" s="72">
        <v>0</v>
      </c>
      <c r="BA106" s="22">
        <v>0</v>
      </c>
      <c r="BB106" s="22">
        <v>0</v>
      </c>
      <c r="BC106" s="22">
        <f t="shared" si="71"/>
        <v>0</v>
      </c>
      <c r="BD106" s="73">
        <v>0</v>
      </c>
      <c r="BE106" s="72">
        <f t="shared" si="75"/>
        <v>11</v>
      </c>
      <c r="BF106" s="22">
        <f t="shared" si="75"/>
        <v>1</v>
      </c>
      <c r="BG106" s="22">
        <f t="shared" si="72"/>
        <v>0</v>
      </c>
      <c r="BH106" s="22">
        <f t="shared" si="76"/>
        <v>1</v>
      </c>
      <c r="BI106" s="73">
        <f t="shared" si="73"/>
        <v>4</v>
      </c>
      <c r="BJ106" s="22">
        <v>11</v>
      </c>
      <c r="BK106" s="22">
        <v>1</v>
      </c>
      <c r="BL106" s="22">
        <v>0</v>
      </c>
      <c r="BM106" s="22">
        <f t="shared" si="74"/>
        <v>1</v>
      </c>
      <c r="BN106" s="22">
        <v>4</v>
      </c>
      <c r="BO106" s="41"/>
      <c r="BP106" s="41"/>
      <c r="CM106" s="41"/>
    </row>
    <row r="107" spans="1:91" ht="18.600000000000001" customHeight="1" thickBot="1" x14ac:dyDescent="0.3">
      <c r="A107" s="36"/>
      <c r="E107" s="21"/>
      <c r="F107" s="21" t="s">
        <v>185</v>
      </c>
      <c r="G107" s="21"/>
      <c r="H107" s="21"/>
      <c r="I107" s="21" t="s">
        <v>134</v>
      </c>
      <c r="K107" s="22">
        <v>25</v>
      </c>
      <c r="L107" s="49">
        <v>8</v>
      </c>
      <c r="M107" s="22"/>
      <c r="Q107" s="41"/>
      <c r="R107" s="41"/>
      <c r="T107" s="16"/>
      <c r="U107" s="16"/>
      <c r="V107" s="16"/>
      <c r="W107" s="16"/>
      <c r="X107" s="16"/>
      <c r="Y107" s="16"/>
      <c r="Z107" s="16"/>
      <c r="AA107" s="29"/>
      <c r="AB107" s="29"/>
      <c r="AC107" s="29"/>
      <c r="AD107" s="29"/>
      <c r="AE107" s="30"/>
      <c r="AF107" s="29"/>
      <c r="AG107" s="29"/>
      <c r="AH107" s="29"/>
      <c r="AI107" s="29"/>
      <c r="AJ107" s="29"/>
      <c r="AK107" s="29"/>
      <c r="AL107" s="21"/>
      <c r="AM107" s="11"/>
      <c r="AN107" s="11"/>
      <c r="AO107" s="22"/>
      <c r="AP107" s="22"/>
      <c r="AQ107" s="41"/>
      <c r="AR107" s="41"/>
      <c r="AS107" s="17" t="s">
        <v>94</v>
      </c>
      <c r="AT107" s="17"/>
      <c r="AU107" s="17"/>
      <c r="AV107" s="17"/>
      <c r="AW107" s="17"/>
      <c r="AX107" s="17"/>
      <c r="AY107" s="17"/>
      <c r="AZ107" s="75">
        <f>SUM(AZ95:AZ106)</f>
        <v>44</v>
      </c>
      <c r="BA107" s="23">
        <f>SUM(BA95:BA106)</f>
        <v>11</v>
      </c>
      <c r="BB107" s="23">
        <f>SUM(BB95:BB106)</f>
        <v>8</v>
      </c>
      <c r="BC107" s="23">
        <f>+BB107+BA107</f>
        <v>19</v>
      </c>
      <c r="BD107" s="76">
        <f>SUM(BD95:BD106)</f>
        <v>10</v>
      </c>
      <c r="BE107" s="75">
        <f>SUM(BE95:BE106)</f>
        <v>286</v>
      </c>
      <c r="BF107" s="23">
        <f>SUM(BF95:BF106)</f>
        <v>72</v>
      </c>
      <c r="BG107" s="23">
        <f>SUM(BG95:BG106)</f>
        <v>92</v>
      </c>
      <c r="BH107" s="23">
        <f>+BG107+BF107</f>
        <v>164</v>
      </c>
      <c r="BI107" s="76">
        <f>SUM(BI95:BI106)</f>
        <v>46</v>
      </c>
      <c r="BJ107" s="23">
        <f>SUM(BJ95:BJ106)</f>
        <v>242</v>
      </c>
      <c r="BK107" s="23">
        <f>SUM(BK95:BK106)</f>
        <v>61</v>
      </c>
      <c r="BL107" s="23">
        <f>SUM(BL95:BL106)</f>
        <v>84</v>
      </c>
      <c r="BM107" s="23">
        <f>+BL107+BK107</f>
        <v>145</v>
      </c>
      <c r="BN107" s="23">
        <f>SUM(BN95:BN106)</f>
        <v>36</v>
      </c>
      <c r="BO107" s="41"/>
      <c r="BP107" s="41"/>
      <c r="CM107" s="41"/>
    </row>
    <row r="108" spans="1:91" ht="18.600000000000001" customHeight="1" x14ac:dyDescent="0.25">
      <c r="A108" s="36"/>
      <c r="E108" s="21"/>
      <c r="F108" s="21" t="s">
        <v>129</v>
      </c>
      <c r="G108" s="21"/>
      <c r="H108" s="21"/>
      <c r="I108" s="21" t="s">
        <v>17</v>
      </c>
      <c r="K108" s="22">
        <v>26</v>
      </c>
      <c r="L108" s="49">
        <v>8</v>
      </c>
      <c r="M108" s="22"/>
      <c r="Q108" s="41"/>
      <c r="R108" s="41"/>
      <c r="T108" s="16"/>
      <c r="U108" s="16"/>
      <c r="V108" s="16"/>
      <c r="W108" s="16"/>
      <c r="X108" s="16"/>
      <c r="Y108" s="16"/>
      <c r="Z108" s="16"/>
      <c r="AA108" s="29"/>
      <c r="AB108" s="29"/>
      <c r="AC108" s="29"/>
      <c r="AD108" s="29"/>
      <c r="AE108" s="30"/>
      <c r="AF108" s="29"/>
      <c r="AG108" s="29"/>
      <c r="AH108" s="29"/>
      <c r="AI108" s="29"/>
      <c r="AJ108" s="29"/>
      <c r="AK108" s="29"/>
      <c r="AL108" s="21"/>
      <c r="AM108" s="11"/>
      <c r="AN108" s="11"/>
      <c r="AO108" s="22"/>
      <c r="AP108" s="22"/>
      <c r="AQ108" s="41"/>
      <c r="AR108" s="41"/>
      <c r="AS108" s="19" t="s">
        <v>14</v>
      </c>
      <c r="AT108" s="19"/>
      <c r="AU108" s="19"/>
      <c r="AV108" s="19"/>
      <c r="AW108" s="19"/>
      <c r="AX108" s="16" t="s">
        <v>26</v>
      </c>
      <c r="AZ108" s="72">
        <v>19</v>
      </c>
      <c r="BA108" s="22">
        <v>13</v>
      </c>
      <c r="BB108" s="22">
        <v>16</v>
      </c>
      <c r="BC108" s="22">
        <f t="shared" ref="BC108:BC119" si="77">+BA108+BB108</f>
        <v>29</v>
      </c>
      <c r="BD108" s="73">
        <v>4</v>
      </c>
      <c r="BE108" s="72">
        <f>+AZ108+BJ108</f>
        <v>74</v>
      </c>
      <c r="BF108" s="22">
        <f>+BA108+BK108</f>
        <v>25</v>
      </c>
      <c r="BG108" s="22">
        <f t="shared" ref="BG108:BG119" si="78">+BB108+BL108</f>
        <v>48</v>
      </c>
      <c r="BH108" s="22">
        <f>+BF108+BG108</f>
        <v>73</v>
      </c>
      <c r="BI108" s="73">
        <f t="shared" ref="BI108:BI119" si="79">+BD108+BN108</f>
        <v>12</v>
      </c>
      <c r="BJ108" s="22">
        <v>55</v>
      </c>
      <c r="BK108" s="22">
        <v>12</v>
      </c>
      <c r="BL108" s="22">
        <v>32</v>
      </c>
      <c r="BM108" s="22">
        <f t="shared" ref="BM108:BM119" si="80">+BK108+BL108</f>
        <v>44</v>
      </c>
      <c r="BN108" s="22">
        <v>8</v>
      </c>
      <c r="BO108" s="41"/>
      <c r="BP108" s="41"/>
      <c r="CM108" s="41"/>
    </row>
    <row r="109" spans="1:91" ht="18.600000000000001" customHeight="1" x14ac:dyDescent="0.25">
      <c r="A109" s="36"/>
      <c r="E109" s="21"/>
      <c r="F109" s="21" t="s">
        <v>197</v>
      </c>
      <c r="G109" s="21"/>
      <c r="H109" s="21"/>
      <c r="I109" s="21" t="s">
        <v>107</v>
      </c>
      <c r="K109" s="22">
        <v>20</v>
      </c>
      <c r="L109" s="49">
        <v>6</v>
      </c>
      <c r="M109" s="22"/>
      <c r="Q109" s="41"/>
      <c r="R109" s="41"/>
      <c r="T109" s="16"/>
      <c r="U109" s="16"/>
      <c r="V109" s="16"/>
      <c r="W109" s="16"/>
      <c r="X109" s="16"/>
      <c r="Y109" s="16"/>
      <c r="Z109" s="16"/>
      <c r="AA109" s="29"/>
      <c r="AB109" s="29"/>
      <c r="AC109" s="29"/>
      <c r="AD109" s="29"/>
      <c r="AE109" s="30"/>
      <c r="AF109" s="29"/>
      <c r="AG109" s="29"/>
      <c r="AH109" s="29"/>
      <c r="AI109" s="29"/>
      <c r="AJ109" s="29"/>
      <c r="AK109" s="29"/>
      <c r="AL109" s="21"/>
      <c r="AM109" s="11"/>
      <c r="AN109" s="11"/>
      <c r="AO109" s="22"/>
      <c r="AP109" s="22"/>
      <c r="AQ109" s="41"/>
      <c r="AR109" s="41"/>
      <c r="AS109" s="27">
        <v>8</v>
      </c>
      <c r="AT109" s="21" t="s">
        <v>142</v>
      </c>
      <c r="AX109" s="22">
        <v>1</v>
      </c>
      <c r="AY109" s="21" t="s">
        <v>107</v>
      </c>
      <c r="AZ109" s="72">
        <v>4</v>
      </c>
      <c r="BA109" s="22">
        <v>0</v>
      </c>
      <c r="BB109" s="22">
        <v>1</v>
      </c>
      <c r="BC109" s="22">
        <f t="shared" si="77"/>
        <v>1</v>
      </c>
      <c r="BD109" s="73">
        <v>0</v>
      </c>
      <c r="BE109" s="72">
        <f t="shared" ref="BE109:BF119" si="81">+AZ109+BJ109</f>
        <v>25</v>
      </c>
      <c r="BF109" s="22">
        <f t="shared" si="81"/>
        <v>0</v>
      </c>
      <c r="BG109" s="22">
        <f t="shared" si="78"/>
        <v>2</v>
      </c>
      <c r="BH109" s="22">
        <f t="shared" ref="BH109:BH119" si="82">+BF109+BG109</f>
        <v>2</v>
      </c>
      <c r="BI109" s="73">
        <f t="shared" si="79"/>
        <v>0</v>
      </c>
      <c r="BJ109" s="22">
        <v>21</v>
      </c>
      <c r="BK109" s="22">
        <v>0</v>
      </c>
      <c r="BL109" s="22">
        <v>1</v>
      </c>
      <c r="BM109" s="22">
        <f t="shared" si="80"/>
        <v>1</v>
      </c>
      <c r="BN109" s="22">
        <v>0</v>
      </c>
      <c r="BO109" s="41"/>
      <c r="BP109" s="41"/>
      <c r="CM109" s="41"/>
    </row>
    <row r="110" spans="1:91" ht="18.600000000000001" customHeight="1" x14ac:dyDescent="0.25">
      <c r="A110" s="36"/>
      <c r="E110" s="21"/>
      <c r="F110" s="21" t="s">
        <v>169</v>
      </c>
      <c r="G110" s="21"/>
      <c r="H110" s="21"/>
      <c r="I110" s="21" t="s">
        <v>134</v>
      </c>
      <c r="K110" s="22">
        <v>21</v>
      </c>
      <c r="L110" s="49">
        <v>6</v>
      </c>
      <c r="M110" s="22"/>
      <c r="Q110" s="41"/>
      <c r="R110" s="41"/>
      <c r="T110" s="16"/>
      <c r="U110" s="16"/>
      <c r="V110" s="16"/>
      <c r="W110" s="16"/>
      <c r="X110" s="16"/>
      <c r="Y110" s="16"/>
      <c r="Z110" s="16"/>
      <c r="AA110" s="29"/>
      <c r="AB110" s="29"/>
      <c r="AC110" s="29"/>
      <c r="AD110" s="29"/>
      <c r="AE110" s="30"/>
      <c r="AF110" s="29"/>
      <c r="AG110" s="29"/>
      <c r="AH110" s="29"/>
      <c r="AI110" s="29"/>
      <c r="AJ110" s="29"/>
      <c r="AK110" s="29"/>
      <c r="AL110" s="21"/>
      <c r="AM110" s="11"/>
      <c r="AN110" s="11"/>
      <c r="AO110" s="22"/>
      <c r="AP110" s="22"/>
      <c r="AQ110" s="41"/>
      <c r="AR110" s="41"/>
      <c r="AS110" s="27">
        <v>9</v>
      </c>
      <c r="AT110" s="21" t="s">
        <v>167</v>
      </c>
      <c r="AU110" s="21"/>
      <c r="AV110" s="21"/>
      <c r="AW110" s="21"/>
      <c r="AX110" s="22">
        <v>71</v>
      </c>
      <c r="AY110" s="21" t="s">
        <v>107</v>
      </c>
      <c r="AZ110" s="72">
        <v>1</v>
      </c>
      <c r="BA110" s="22">
        <v>1</v>
      </c>
      <c r="BB110" s="22">
        <v>0</v>
      </c>
      <c r="BC110" s="22">
        <f t="shared" si="77"/>
        <v>1</v>
      </c>
      <c r="BD110" s="73">
        <v>0</v>
      </c>
      <c r="BE110" s="72">
        <f t="shared" si="81"/>
        <v>20</v>
      </c>
      <c r="BF110" s="22">
        <f t="shared" si="81"/>
        <v>11</v>
      </c>
      <c r="BG110" s="22">
        <f t="shared" si="78"/>
        <v>6</v>
      </c>
      <c r="BH110" s="22">
        <f t="shared" si="82"/>
        <v>17</v>
      </c>
      <c r="BI110" s="73">
        <f t="shared" si="79"/>
        <v>2</v>
      </c>
      <c r="BJ110" s="22">
        <v>19</v>
      </c>
      <c r="BK110" s="22">
        <v>10</v>
      </c>
      <c r="BL110" s="22">
        <v>6</v>
      </c>
      <c r="BM110" s="22">
        <f t="shared" si="80"/>
        <v>16</v>
      </c>
      <c r="BN110" s="22">
        <v>2</v>
      </c>
      <c r="BO110" s="41"/>
      <c r="BP110" s="41"/>
      <c r="CM110" s="41"/>
    </row>
    <row r="111" spans="1:91" ht="18.600000000000001" customHeight="1" x14ac:dyDescent="0.25">
      <c r="A111" s="36"/>
      <c r="E111" s="21"/>
      <c r="F111" s="21" t="s">
        <v>84</v>
      </c>
      <c r="I111" s="21" t="s">
        <v>17</v>
      </c>
      <c r="K111" s="22">
        <v>22</v>
      </c>
      <c r="L111" s="49">
        <v>6</v>
      </c>
      <c r="M111" s="22"/>
      <c r="Q111" s="41"/>
      <c r="R111" s="41"/>
      <c r="T111" s="16"/>
      <c r="U111" s="16"/>
      <c r="V111" s="16"/>
      <c r="W111" s="16"/>
      <c r="X111" s="16"/>
      <c r="Y111" s="16"/>
      <c r="Z111" s="16"/>
      <c r="AA111" s="29"/>
      <c r="AB111" s="29"/>
      <c r="AC111" s="29"/>
      <c r="AD111" s="29"/>
      <c r="AE111" s="30"/>
      <c r="AF111" s="29"/>
      <c r="AG111" s="29"/>
      <c r="AH111" s="29"/>
      <c r="AI111" s="29"/>
      <c r="AJ111" s="29"/>
      <c r="AK111" s="29"/>
      <c r="AL111" s="21"/>
      <c r="AM111" s="11"/>
      <c r="AN111" s="11"/>
      <c r="AO111" s="22"/>
      <c r="AP111" s="22"/>
      <c r="AQ111" s="41"/>
      <c r="AR111" s="41"/>
      <c r="AS111" s="27">
        <v>8.5</v>
      </c>
      <c r="AT111" s="21" t="s">
        <v>42</v>
      </c>
      <c r="AU111" s="21"/>
      <c r="AV111" s="21"/>
      <c r="AW111" s="21"/>
      <c r="AX111" s="22">
        <v>2</v>
      </c>
      <c r="AY111" s="21" t="s">
        <v>107</v>
      </c>
      <c r="AZ111" s="72">
        <v>3</v>
      </c>
      <c r="BA111" s="22">
        <v>3</v>
      </c>
      <c r="BB111" s="22">
        <v>0</v>
      </c>
      <c r="BC111" s="22">
        <f t="shared" si="77"/>
        <v>3</v>
      </c>
      <c r="BD111" s="73">
        <v>0</v>
      </c>
      <c r="BE111" s="72">
        <f t="shared" si="81"/>
        <v>22</v>
      </c>
      <c r="BF111" s="22">
        <f t="shared" si="81"/>
        <v>14</v>
      </c>
      <c r="BG111" s="22">
        <f t="shared" si="78"/>
        <v>12</v>
      </c>
      <c r="BH111" s="22">
        <f t="shared" si="82"/>
        <v>26</v>
      </c>
      <c r="BI111" s="73">
        <f t="shared" si="79"/>
        <v>4</v>
      </c>
      <c r="BJ111" s="22">
        <v>19</v>
      </c>
      <c r="BK111" s="22">
        <v>11</v>
      </c>
      <c r="BL111" s="22">
        <v>12</v>
      </c>
      <c r="BM111" s="22">
        <f t="shared" si="80"/>
        <v>23</v>
      </c>
      <c r="BN111" s="22">
        <v>4</v>
      </c>
      <c r="BO111" s="41"/>
      <c r="BP111" s="41"/>
      <c r="CM111" s="41"/>
    </row>
    <row r="112" spans="1:91" ht="18.600000000000001" customHeight="1" x14ac:dyDescent="0.25">
      <c r="A112" s="36"/>
      <c r="E112" s="21"/>
      <c r="F112" s="21" t="s">
        <v>155</v>
      </c>
      <c r="I112" s="21" t="s">
        <v>134</v>
      </c>
      <c r="K112" s="22">
        <v>24</v>
      </c>
      <c r="L112" s="49">
        <v>6</v>
      </c>
      <c r="M112" s="22"/>
      <c r="Q112" s="41"/>
      <c r="R112" s="41"/>
      <c r="T112" s="16"/>
      <c r="U112" s="16"/>
      <c r="V112" s="16"/>
      <c r="W112" s="16"/>
      <c r="X112" s="16"/>
      <c r="Y112" s="16"/>
      <c r="Z112" s="16"/>
      <c r="AA112" s="29"/>
      <c r="AB112" s="29"/>
      <c r="AC112" s="29"/>
      <c r="AD112" s="29"/>
      <c r="AE112" s="30"/>
      <c r="AF112" s="29"/>
      <c r="AG112" s="29"/>
      <c r="AH112" s="29"/>
      <c r="AI112" s="29"/>
      <c r="AJ112" s="29"/>
      <c r="AK112" s="29"/>
      <c r="AL112" s="21"/>
      <c r="AM112" s="11"/>
      <c r="AN112" s="11"/>
      <c r="AO112" s="22"/>
      <c r="AP112" s="22"/>
      <c r="AQ112" s="41"/>
      <c r="AR112" s="41"/>
      <c r="AS112" s="27">
        <v>8</v>
      </c>
      <c r="AT112" s="21" t="s">
        <v>74</v>
      </c>
      <c r="AU112" s="21"/>
      <c r="AV112" s="21"/>
      <c r="AW112" s="21"/>
      <c r="AX112" s="22">
        <v>91</v>
      </c>
      <c r="AY112" s="21" t="s">
        <v>107</v>
      </c>
      <c r="AZ112" s="72">
        <v>4</v>
      </c>
      <c r="BA112" s="22">
        <v>2</v>
      </c>
      <c r="BB112" s="22">
        <v>6</v>
      </c>
      <c r="BC112" s="22">
        <f t="shared" si="77"/>
        <v>8</v>
      </c>
      <c r="BD112" s="73">
        <v>2</v>
      </c>
      <c r="BE112" s="72">
        <f t="shared" si="81"/>
        <v>25</v>
      </c>
      <c r="BF112" s="22">
        <f t="shared" si="81"/>
        <v>15</v>
      </c>
      <c r="BG112" s="22">
        <f t="shared" si="78"/>
        <v>9</v>
      </c>
      <c r="BH112" s="22">
        <f t="shared" si="82"/>
        <v>24</v>
      </c>
      <c r="BI112" s="73">
        <f t="shared" si="79"/>
        <v>4</v>
      </c>
      <c r="BJ112" s="22">
        <v>21</v>
      </c>
      <c r="BK112" s="22">
        <v>13</v>
      </c>
      <c r="BL112" s="22">
        <v>3</v>
      </c>
      <c r="BM112" s="22">
        <f t="shared" si="80"/>
        <v>16</v>
      </c>
      <c r="BN112" s="22">
        <v>2</v>
      </c>
      <c r="BO112" s="41"/>
      <c r="BP112" s="41"/>
      <c r="CM112" s="41"/>
    </row>
    <row r="113" spans="1:91" ht="18.600000000000001" customHeight="1" x14ac:dyDescent="0.25">
      <c r="A113" s="36"/>
      <c r="F113" s="21" t="s">
        <v>48</v>
      </c>
      <c r="I113" s="21" t="s">
        <v>97</v>
      </c>
      <c r="K113" s="22">
        <v>24</v>
      </c>
      <c r="L113" s="49">
        <v>6</v>
      </c>
      <c r="M113" s="22"/>
      <c r="Q113" s="41"/>
      <c r="R113" s="41"/>
      <c r="T113" s="16"/>
      <c r="U113" s="16"/>
      <c r="V113" s="16"/>
      <c r="W113" s="16"/>
      <c r="X113" s="16"/>
      <c r="Y113" s="16"/>
      <c r="Z113" s="16"/>
      <c r="AA113" s="29"/>
      <c r="AB113" s="29"/>
      <c r="AC113" s="29"/>
      <c r="AD113" s="29"/>
      <c r="AE113" s="30"/>
      <c r="AF113" s="29"/>
      <c r="AG113" s="29"/>
      <c r="AH113" s="29"/>
      <c r="AI113" s="29"/>
      <c r="AJ113" s="29"/>
      <c r="AK113" s="29"/>
      <c r="AL113" s="21"/>
      <c r="AM113" s="11"/>
      <c r="AN113" s="11"/>
      <c r="AO113" s="22"/>
      <c r="AP113" s="22"/>
      <c r="AQ113" s="41"/>
      <c r="AR113" s="41"/>
      <c r="AS113" s="27">
        <v>8</v>
      </c>
      <c r="AT113" s="21" t="s">
        <v>195</v>
      </c>
      <c r="AU113" s="21"/>
      <c r="AV113" s="21"/>
      <c r="AW113" s="21"/>
      <c r="AX113" s="22">
        <v>5</v>
      </c>
      <c r="AY113" s="21" t="s">
        <v>107</v>
      </c>
      <c r="AZ113" s="72">
        <v>0</v>
      </c>
      <c r="BA113" s="22">
        <v>0</v>
      </c>
      <c r="BB113" s="22">
        <v>0</v>
      </c>
      <c r="BC113" s="22">
        <f t="shared" si="77"/>
        <v>0</v>
      </c>
      <c r="BD113" s="73">
        <v>0</v>
      </c>
      <c r="BE113" s="72">
        <f t="shared" si="81"/>
        <v>13</v>
      </c>
      <c r="BF113" s="22">
        <f t="shared" si="81"/>
        <v>4</v>
      </c>
      <c r="BG113" s="22">
        <f t="shared" si="78"/>
        <v>3</v>
      </c>
      <c r="BH113" s="22">
        <f t="shared" si="82"/>
        <v>7</v>
      </c>
      <c r="BI113" s="73">
        <f t="shared" si="79"/>
        <v>2</v>
      </c>
      <c r="BJ113" s="22">
        <v>13</v>
      </c>
      <c r="BK113" s="22">
        <v>4</v>
      </c>
      <c r="BL113" s="22">
        <v>3</v>
      </c>
      <c r="BM113" s="22">
        <f t="shared" si="80"/>
        <v>7</v>
      </c>
      <c r="BN113" s="22">
        <v>2</v>
      </c>
      <c r="BO113" s="41"/>
      <c r="BP113" s="41"/>
      <c r="CM113" s="41"/>
    </row>
    <row r="114" spans="1:91" ht="18.600000000000001" customHeight="1" x14ac:dyDescent="0.25">
      <c r="A114" s="36"/>
      <c r="D114" s="21"/>
      <c r="F114" s="21" t="s">
        <v>282</v>
      </c>
      <c r="G114" s="21"/>
      <c r="H114" s="21"/>
      <c r="I114" s="21" t="s">
        <v>106</v>
      </c>
      <c r="K114" s="22">
        <v>25</v>
      </c>
      <c r="L114" s="49">
        <v>6</v>
      </c>
      <c r="M114" s="22"/>
      <c r="Q114" s="41"/>
      <c r="R114" s="41"/>
      <c r="T114" s="16"/>
      <c r="U114" s="16"/>
      <c r="V114" s="16"/>
      <c r="W114" s="16"/>
      <c r="X114" s="16"/>
      <c r="Y114" s="16"/>
      <c r="Z114" s="16"/>
      <c r="AA114" s="29"/>
      <c r="AB114" s="29"/>
      <c r="AC114" s="29"/>
      <c r="AD114" s="29"/>
      <c r="AE114" s="30"/>
      <c r="AF114" s="29"/>
      <c r="AG114" s="29"/>
      <c r="AH114" s="29"/>
      <c r="AI114" s="29"/>
      <c r="AJ114" s="29"/>
      <c r="AK114" s="29"/>
      <c r="AL114" s="21"/>
      <c r="AM114" s="11"/>
      <c r="AN114" s="11"/>
      <c r="AO114" s="22"/>
      <c r="AP114" s="22"/>
      <c r="AQ114" s="41"/>
      <c r="AR114" s="41"/>
      <c r="AS114" s="27">
        <v>7.5</v>
      </c>
      <c r="AT114" s="21" t="s">
        <v>450</v>
      </c>
      <c r="AU114" s="21"/>
      <c r="AV114" s="21"/>
      <c r="AW114" s="21"/>
      <c r="AX114" s="22">
        <v>97</v>
      </c>
      <c r="AY114" s="21" t="s">
        <v>107</v>
      </c>
      <c r="AZ114" s="72">
        <v>0</v>
      </c>
      <c r="BA114" s="22">
        <v>0</v>
      </c>
      <c r="BB114" s="22">
        <v>0</v>
      </c>
      <c r="BC114" s="22">
        <f t="shared" si="77"/>
        <v>0</v>
      </c>
      <c r="BD114" s="73">
        <v>0</v>
      </c>
      <c r="BE114" s="72">
        <f t="shared" si="81"/>
        <v>16</v>
      </c>
      <c r="BF114" s="22">
        <f t="shared" si="81"/>
        <v>2</v>
      </c>
      <c r="BG114" s="22">
        <f t="shared" si="78"/>
        <v>2</v>
      </c>
      <c r="BH114" s="22">
        <f t="shared" si="82"/>
        <v>4</v>
      </c>
      <c r="BI114" s="73">
        <f t="shared" si="79"/>
        <v>2</v>
      </c>
      <c r="BJ114" s="22">
        <v>16</v>
      </c>
      <c r="BK114" s="22">
        <v>2</v>
      </c>
      <c r="BL114" s="22">
        <v>2</v>
      </c>
      <c r="BM114" s="22">
        <f t="shared" si="80"/>
        <v>4</v>
      </c>
      <c r="BN114" s="22">
        <v>2</v>
      </c>
      <c r="BO114" s="41"/>
      <c r="BP114" s="41"/>
      <c r="CM114" s="41"/>
    </row>
    <row r="115" spans="1:91" ht="18.600000000000001" customHeight="1" x14ac:dyDescent="0.25">
      <c r="A115" s="36"/>
      <c r="D115" s="21"/>
      <c r="F115" s="21" t="s">
        <v>120</v>
      </c>
      <c r="G115" s="21"/>
      <c r="H115" s="21"/>
      <c r="I115" s="16" t="s">
        <v>17</v>
      </c>
      <c r="K115" s="22">
        <v>26</v>
      </c>
      <c r="L115" s="49">
        <v>6</v>
      </c>
      <c r="M115" s="22"/>
      <c r="Q115" s="41"/>
      <c r="R115" s="41"/>
      <c r="T115" s="16"/>
      <c r="U115" s="16"/>
      <c r="V115" s="16"/>
      <c r="W115" s="16"/>
      <c r="X115" s="16"/>
      <c r="Y115" s="16"/>
      <c r="Z115" s="16"/>
      <c r="AA115" s="29"/>
      <c r="AB115" s="29"/>
      <c r="AC115" s="29"/>
      <c r="AD115" s="29"/>
      <c r="AE115" s="30"/>
      <c r="AF115" s="29"/>
      <c r="AG115" s="29"/>
      <c r="AH115" s="29"/>
      <c r="AI115" s="29"/>
      <c r="AJ115" s="29"/>
      <c r="AK115" s="29"/>
      <c r="AL115" s="21"/>
      <c r="AM115" s="11"/>
      <c r="AN115" s="11"/>
      <c r="AO115" s="22"/>
      <c r="AP115" s="22"/>
      <c r="AQ115" s="41"/>
      <c r="AR115" s="41"/>
      <c r="AS115" s="27">
        <v>7.5</v>
      </c>
      <c r="AT115" s="21" t="s">
        <v>60</v>
      </c>
      <c r="AU115" s="21"/>
      <c r="AV115" s="21"/>
      <c r="AW115" s="21"/>
      <c r="AX115" s="22">
        <v>23</v>
      </c>
      <c r="AY115" s="21" t="s">
        <v>107</v>
      </c>
      <c r="AZ115" s="72">
        <v>0</v>
      </c>
      <c r="BA115" s="22">
        <v>0</v>
      </c>
      <c r="BB115" s="22">
        <v>0</v>
      </c>
      <c r="BC115" s="22">
        <f t="shared" si="77"/>
        <v>0</v>
      </c>
      <c r="BD115" s="73">
        <v>0</v>
      </c>
      <c r="BE115" s="72">
        <f t="shared" si="81"/>
        <v>11</v>
      </c>
      <c r="BF115" s="22">
        <f t="shared" si="81"/>
        <v>2</v>
      </c>
      <c r="BG115" s="22">
        <f t="shared" si="78"/>
        <v>9</v>
      </c>
      <c r="BH115" s="22">
        <f t="shared" si="82"/>
        <v>11</v>
      </c>
      <c r="BI115" s="73">
        <f t="shared" si="79"/>
        <v>0</v>
      </c>
      <c r="BJ115" s="22">
        <v>11</v>
      </c>
      <c r="BK115" s="22">
        <v>2</v>
      </c>
      <c r="BL115" s="22">
        <v>9</v>
      </c>
      <c r="BM115" s="22">
        <f t="shared" si="80"/>
        <v>11</v>
      </c>
      <c r="BN115" s="22">
        <v>0</v>
      </c>
      <c r="BO115" s="41"/>
      <c r="BP115" s="41"/>
      <c r="CM115" s="41"/>
    </row>
    <row r="116" spans="1:91" ht="18.600000000000001" customHeight="1" x14ac:dyDescent="0.25">
      <c r="A116" s="36"/>
      <c r="F116" s="21" t="s">
        <v>141</v>
      </c>
      <c r="G116" s="21"/>
      <c r="H116" s="21"/>
      <c r="I116" s="21" t="s">
        <v>97</v>
      </c>
      <c r="K116" s="22">
        <v>26</v>
      </c>
      <c r="L116" s="49">
        <v>6</v>
      </c>
      <c r="M116" s="22"/>
      <c r="Q116" s="41"/>
      <c r="R116" s="41"/>
      <c r="T116" s="16"/>
      <c r="U116" s="16"/>
      <c r="V116" s="16"/>
      <c r="W116" s="16"/>
      <c r="X116" s="16"/>
      <c r="Y116" s="16"/>
      <c r="Z116" s="16"/>
      <c r="AA116" s="29"/>
      <c r="AB116" s="29"/>
      <c r="AC116" s="29"/>
      <c r="AD116" s="29"/>
      <c r="AE116" s="30"/>
      <c r="AF116" s="29"/>
      <c r="AG116" s="29"/>
      <c r="AH116" s="29"/>
      <c r="AI116" s="29"/>
      <c r="AJ116" s="29"/>
      <c r="AK116" s="29"/>
      <c r="AL116" s="21"/>
      <c r="AM116" s="11"/>
      <c r="AN116" s="11"/>
      <c r="AO116" s="22"/>
      <c r="AP116" s="22"/>
      <c r="AQ116" s="41"/>
      <c r="AR116" s="41"/>
      <c r="AS116" s="27">
        <v>7</v>
      </c>
      <c r="AT116" s="21" t="s">
        <v>61</v>
      </c>
      <c r="AU116" s="21"/>
      <c r="AV116" s="21"/>
      <c r="AW116" s="21"/>
      <c r="AX116" s="22">
        <v>7</v>
      </c>
      <c r="AY116" s="21" t="s">
        <v>107</v>
      </c>
      <c r="AZ116" s="72">
        <v>2</v>
      </c>
      <c r="BA116" s="22">
        <v>0</v>
      </c>
      <c r="BB116" s="22">
        <v>1</v>
      </c>
      <c r="BC116" s="22">
        <f t="shared" si="77"/>
        <v>1</v>
      </c>
      <c r="BD116" s="73">
        <v>0</v>
      </c>
      <c r="BE116" s="72">
        <f t="shared" si="81"/>
        <v>22</v>
      </c>
      <c r="BF116" s="22">
        <f t="shared" si="81"/>
        <v>1</v>
      </c>
      <c r="BG116" s="22">
        <f t="shared" si="78"/>
        <v>3</v>
      </c>
      <c r="BH116" s="22">
        <f t="shared" si="82"/>
        <v>4</v>
      </c>
      <c r="BI116" s="73">
        <f t="shared" si="79"/>
        <v>0</v>
      </c>
      <c r="BJ116" s="22">
        <v>20</v>
      </c>
      <c r="BK116" s="22">
        <v>1</v>
      </c>
      <c r="BL116" s="22">
        <v>2</v>
      </c>
      <c r="BM116" s="22">
        <f t="shared" si="80"/>
        <v>3</v>
      </c>
      <c r="BN116" s="22">
        <v>0</v>
      </c>
      <c r="BO116" s="41"/>
      <c r="BP116" s="41"/>
      <c r="CM116" s="41"/>
    </row>
    <row r="117" spans="1:91" ht="18.600000000000001" customHeight="1" x14ac:dyDescent="0.25">
      <c r="A117" s="36"/>
      <c r="M117" s="22"/>
      <c r="N117" s="22"/>
      <c r="Q117" s="41"/>
      <c r="R117" s="41"/>
      <c r="T117" s="16"/>
      <c r="U117" s="16"/>
      <c r="V117" s="16"/>
      <c r="W117" s="16"/>
      <c r="X117" s="16"/>
      <c r="Y117" s="16"/>
      <c r="Z117" s="16"/>
      <c r="AA117" s="29"/>
      <c r="AB117" s="29"/>
      <c r="AC117" s="29"/>
      <c r="AD117" s="29"/>
      <c r="AE117" s="30"/>
      <c r="AF117" s="29"/>
      <c r="AG117" s="29"/>
      <c r="AH117" s="29"/>
      <c r="AI117" s="29"/>
      <c r="AJ117" s="29"/>
      <c r="AK117" s="29"/>
      <c r="AL117" s="21"/>
      <c r="AM117" s="11"/>
      <c r="AN117" s="11"/>
      <c r="AO117" s="22"/>
      <c r="AP117" s="22"/>
      <c r="AQ117" s="41"/>
      <c r="AR117" s="41"/>
      <c r="AS117" s="27">
        <v>7</v>
      </c>
      <c r="AT117" s="21" t="s">
        <v>197</v>
      </c>
      <c r="AU117" s="21"/>
      <c r="AV117" s="21"/>
      <c r="AW117" s="21"/>
      <c r="AX117" s="22">
        <v>10</v>
      </c>
      <c r="AY117" s="21" t="s">
        <v>107</v>
      </c>
      <c r="AZ117" s="72">
        <v>4</v>
      </c>
      <c r="BA117" s="22">
        <v>0</v>
      </c>
      <c r="BB117" s="22">
        <v>4</v>
      </c>
      <c r="BC117" s="22">
        <f t="shared" si="77"/>
        <v>4</v>
      </c>
      <c r="BD117" s="73">
        <v>2</v>
      </c>
      <c r="BE117" s="72">
        <f t="shared" si="81"/>
        <v>20</v>
      </c>
      <c r="BF117" s="22">
        <f t="shared" si="81"/>
        <v>1</v>
      </c>
      <c r="BG117" s="22">
        <f t="shared" si="78"/>
        <v>7</v>
      </c>
      <c r="BH117" s="22">
        <f t="shared" si="82"/>
        <v>8</v>
      </c>
      <c r="BI117" s="73">
        <f t="shared" si="79"/>
        <v>6</v>
      </c>
      <c r="BJ117" s="22">
        <v>16</v>
      </c>
      <c r="BK117" s="22">
        <v>1</v>
      </c>
      <c r="BL117" s="22">
        <v>3</v>
      </c>
      <c r="BM117" s="22">
        <f t="shared" si="80"/>
        <v>4</v>
      </c>
      <c r="BN117" s="22">
        <v>4</v>
      </c>
      <c r="BO117" s="41"/>
      <c r="BP117" s="41"/>
      <c r="CM117" s="41"/>
    </row>
    <row r="118" spans="1:91" ht="18.600000000000001" customHeight="1" x14ac:dyDescent="0.25">
      <c r="A118" s="36"/>
      <c r="M118" s="22"/>
      <c r="N118" s="22"/>
      <c r="O118" s="22"/>
      <c r="Q118" s="41"/>
      <c r="R118" s="41"/>
      <c r="T118" s="16"/>
      <c r="U118" s="16"/>
      <c r="V118" s="16"/>
      <c r="W118" s="16"/>
      <c r="X118" s="16"/>
      <c r="Y118" s="16"/>
      <c r="Z118" s="16"/>
      <c r="AA118" s="29"/>
      <c r="AB118" s="29"/>
      <c r="AC118" s="29"/>
      <c r="AD118" s="29"/>
      <c r="AE118" s="30"/>
      <c r="AF118" s="29"/>
      <c r="AG118" s="29"/>
      <c r="AH118" s="29"/>
      <c r="AI118" s="29"/>
      <c r="AJ118" s="29"/>
      <c r="AK118" s="29"/>
      <c r="AL118" s="21"/>
      <c r="AM118" s="11"/>
      <c r="AN118" s="11"/>
      <c r="AO118" s="22"/>
      <c r="AP118" s="22"/>
      <c r="AQ118" s="41"/>
      <c r="AR118" s="41"/>
      <c r="AS118" s="27">
        <v>6.5</v>
      </c>
      <c r="AT118" s="21" t="s">
        <v>33</v>
      </c>
      <c r="AU118" s="21"/>
      <c r="AV118" s="21"/>
      <c r="AW118" s="21"/>
      <c r="AX118" s="22">
        <v>66</v>
      </c>
      <c r="AY118" s="21" t="s">
        <v>107</v>
      </c>
      <c r="AZ118" s="72">
        <v>3</v>
      </c>
      <c r="BA118" s="22">
        <v>0</v>
      </c>
      <c r="BB118" s="22">
        <v>0</v>
      </c>
      <c r="BC118" s="22">
        <f t="shared" si="77"/>
        <v>0</v>
      </c>
      <c r="BD118" s="73">
        <v>0</v>
      </c>
      <c r="BE118" s="72">
        <f t="shared" si="81"/>
        <v>17</v>
      </c>
      <c r="BF118" s="22">
        <f t="shared" si="81"/>
        <v>0</v>
      </c>
      <c r="BG118" s="22">
        <f t="shared" si="78"/>
        <v>2</v>
      </c>
      <c r="BH118" s="22">
        <f t="shared" si="82"/>
        <v>2</v>
      </c>
      <c r="BI118" s="73">
        <f t="shared" si="79"/>
        <v>0</v>
      </c>
      <c r="BJ118" s="22">
        <v>14</v>
      </c>
      <c r="BK118" s="22">
        <v>0</v>
      </c>
      <c r="BL118" s="22">
        <v>2</v>
      </c>
      <c r="BM118" s="22">
        <f t="shared" si="80"/>
        <v>2</v>
      </c>
      <c r="BN118" s="22">
        <v>0</v>
      </c>
      <c r="BO118" s="41"/>
      <c r="BP118" s="41"/>
      <c r="CM118" s="41"/>
    </row>
    <row r="119" spans="1:91" ht="18.600000000000001" customHeight="1" x14ac:dyDescent="0.25">
      <c r="A119" s="36"/>
      <c r="M119" s="22"/>
      <c r="N119" s="22"/>
      <c r="O119" s="22"/>
      <c r="Q119" s="41"/>
      <c r="R119" s="41"/>
      <c r="T119" s="16"/>
      <c r="U119" s="16"/>
      <c r="V119" s="16"/>
      <c r="W119" s="16"/>
      <c r="X119" s="16"/>
      <c r="Y119" s="16"/>
      <c r="Z119" s="16"/>
      <c r="AA119" s="29"/>
      <c r="AB119" s="29"/>
      <c r="AC119" s="29"/>
      <c r="AD119" s="29"/>
      <c r="AE119" s="30"/>
      <c r="AF119" s="29"/>
      <c r="AG119" s="29"/>
      <c r="AH119" s="29"/>
      <c r="AI119" s="29"/>
      <c r="AJ119" s="29"/>
      <c r="AK119" s="29"/>
      <c r="AL119" s="21"/>
      <c r="AM119" s="11"/>
      <c r="AN119" s="11"/>
      <c r="AO119" s="22"/>
      <c r="AP119" s="22"/>
      <c r="AQ119" s="41"/>
      <c r="AR119" s="41"/>
      <c r="AS119" s="27">
        <v>6</v>
      </c>
      <c r="AT119" s="21" t="s">
        <v>59</v>
      </c>
      <c r="AU119" s="21"/>
      <c r="AV119" s="21"/>
      <c r="AW119" s="21"/>
      <c r="AX119" s="22">
        <v>75</v>
      </c>
      <c r="AY119" s="21" t="s">
        <v>107</v>
      </c>
      <c r="AZ119" s="72">
        <v>4</v>
      </c>
      <c r="BA119" s="22">
        <v>0</v>
      </c>
      <c r="BB119" s="22">
        <v>1</v>
      </c>
      <c r="BC119" s="22">
        <f t="shared" si="77"/>
        <v>1</v>
      </c>
      <c r="BD119" s="73">
        <v>0</v>
      </c>
      <c r="BE119" s="72">
        <f t="shared" si="81"/>
        <v>21</v>
      </c>
      <c r="BF119" s="22">
        <f t="shared" si="81"/>
        <v>0</v>
      </c>
      <c r="BG119" s="22">
        <f t="shared" si="78"/>
        <v>2</v>
      </c>
      <c r="BH119" s="22">
        <f t="shared" si="82"/>
        <v>2</v>
      </c>
      <c r="BI119" s="73">
        <f t="shared" si="79"/>
        <v>0</v>
      </c>
      <c r="BJ119" s="22">
        <v>17</v>
      </c>
      <c r="BK119" s="22">
        <v>0</v>
      </c>
      <c r="BL119" s="22">
        <v>1</v>
      </c>
      <c r="BM119" s="22">
        <f t="shared" si="80"/>
        <v>1</v>
      </c>
      <c r="BN119" s="22">
        <v>0</v>
      </c>
      <c r="BO119" s="41"/>
      <c r="BP119" s="41"/>
      <c r="CM119" s="41"/>
    </row>
    <row r="120" spans="1:91" ht="18.600000000000001" customHeight="1" thickBot="1" x14ac:dyDescent="0.3">
      <c r="A120" s="36"/>
      <c r="M120" s="22"/>
      <c r="N120" s="22"/>
      <c r="O120" s="22"/>
      <c r="Q120" s="41"/>
      <c r="R120" s="41"/>
      <c r="T120" s="16"/>
      <c r="U120" s="16"/>
      <c r="V120" s="16"/>
      <c r="W120" s="16"/>
      <c r="X120" s="16"/>
      <c r="Y120" s="16"/>
      <c r="Z120" s="16"/>
      <c r="AA120" s="29"/>
      <c r="AB120" s="29"/>
      <c r="AC120" s="29"/>
      <c r="AD120" s="29"/>
      <c r="AE120" s="30"/>
      <c r="AF120" s="29"/>
      <c r="AG120" s="29"/>
      <c r="AH120" s="29"/>
      <c r="AI120" s="29"/>
      <c r="AJ120" s="29"/>
      <c r="AK120" s="29"/>
      <c r="AL120" s="21"/>
      <c r="AM120" s="11"/>
      <c r="AN120" s="11"/>
      <c r="AO120" s="22"/>
      <c r="AP120" s="22"/>
      <c r="AQ120" s="41"/>
      <c r="AR120" s="41"/>
      <c r="AS120" s="17" t="s">
        <v>35</v>
      </c>
      <c r="AT120" s="17"/>
      <c r="AU120" s="17"/>
      <c r="AV120" s="17"/>
      <c r="AW120" s="17"/>
      <c r="AX120" s="17"/>
      <c r="AY120" s="17"/>
      <c r="AZ120" s="75">
        <f>SUM(AZ108:AZ119)</f>
        <v>44</v>
      </c>
      <c r="BA120" s="23">
        <f>SUM(BA108:BA119)</f>
        <v>19</v>
      </c>
      <c r="BB120" s="23">
        <f>SUM(BB108:BB119)</f>
        <v>29</v>
      </c>
      <c r="BC120" s="23">
        <f>+BB120+BA120</f>
        <v>48</v>
      </c>
      <c r="BD120" s="76">
        <f>SUM(BD108:BD119)</f>
        <v>8</v>
      </c>
      <c r="BE120" s="75">
        <f>SUM(BE108:BE119)</f>
        <v>286</v>
      </c>
      <c r="BF120" s="23">
        <f>SUM(BF108:BF119)</f>
        <v>75</v>
      </c>
      <c r="BG120" s="23">
        <f>SUM(BG108:BG119)</f>
        <v>105</v>
      </c>
      <c r="BH120" s="23">
        <f>+BG120+BF120</f>
        <v>180</v>
      </c>
      <c r="BI120" s="76">
        <f>SUM(BI108:BI119)</f>
        <v>32</v>
      </c>
      <c r="BJ120" s="23">
        <f>SUM(BJ108:BJ119)</f>
        <v>242</v>
      </c>
      <c r="BK120" s="23">
        <f>SUM(BK108:BK119)</f>
        <v>56</v>
      </c>
      <c r="BL120" s="23">
        <f>SUM(BL108:BL119)</f>
        <v>76</v>
      </c>
      <c r="BM120" s="23">
        <f>+BL120+BK120</f>
        <v>132</v>
      </c>
      <c r="BN120" s="23">
        <f>SUM(BN108:BN119)</f>
        <v>24</v>
      </c>
      <c r="BO120" s="41"/>
      <c r="BP120" s="41"/>
      <c r="CM120" s="41"/>
    </row>
    <row r="121" spans="1:91" ht="18.600000000000001" customHeight="1" x14ac:dyDescent="0.25">
      <c r="A121" s="36"/>
      <c r="M121" s="22"/>
      <c r="N121" s="22"/>
      <c r="O121" s="22"/>
      <c r="Q121" s="41"/>
      <c r="R121" s="41"/>
      <c r="T121" s="16"/>
      <c r="U121" s="16"/>
      <c r="V121" s="16"/>
      <c r="W121" s="16"/>
      <c r="X121" s="16"/>
      <c r="Y121" s="16"/>
      <c r="Z121" s="16"/>
      <c r="AA121" s="29"/>
      <c r="AB121" s="29"/>
      <c r="AC121" s="29"/>
      <c r="AD121" s="29"/>
      <c r="AE121" s="30"/>
      <c r="AF121" s="29"/>
      <c r="AG121" s="29"/>
      <c r="AH121" s="29"/>
      <c r="AI121" s="29"/>
      <c r="AJ121" s="29"/>
      <c r="AK121" s="29"/>
      <c r="AL121" s="21"/>
      <c r="AM121" s="11"/>
      <c r="AN121" s="11"/>
      <c r="AO121" s="22"/>
      <c r="AP121" s="22"/>
      <c r="AQ121" s="41"/>
      <c r="AR121" s="41"/>
      <c r="AS121" s="21" t="s">
        <v>124</v>
      </c>
      <c r="AT121" s="11"/>
      <c r="AU121" s="11"/>
      <c r="AV121" s="11"/>
      <c r="AW121" s="21"/>
      <c r="AX121" s="21"/>
      <c r="AY121" s="11"/>
      <c r="AZ121" s="15">
        <f t="shared" ref="AZ121:BN121" si="83">+AZ18+AZ31+AZ81+AZ120+AZ107+AZ94+AZ57+AZ44</f>
        <v>352</v>
      </c>
      <c r="BA121" s="15">
        <f t="shared" si="83"/>
        <v>90</v>
      </c>
      <c r="BB121" s="15">
        <f t="shared" si="83"/>
        <v>128</v>
      </c>
      <c r="BC121" s="15">
        <f t="shared" si="83"/>
        <v>218</v>
      </c>
      <c r="BD121" s="15">
        <f t="shared" si="83"/>
        <v>72</v>
      </c>
      <c r="BE121" s="15">
        <f t="shared" si="83"/>
        <v>2288</v>
      </c>
      <c r="BF121" s="15">
        <f t="shared" si="83"/>
        <v>636</v>
      </c>
      <c r="BG121" s="15">
        <f t="shared" si="83"/>
        <v>936</v>
      </c>
      <c r="BH121" s="15">
        <f t="shared" si="83"/>
        <v>1572</v>
      </c>
      <c r="BI121" s="15">
        <f t="shared" si="83"/>
        <v>298</v>
      </c>
      <c r="BJ121" s="15">
        <f t="shared" si="83"/>
        <v>1936</v>
      </c>
      <c r="BK121" s="15">
        <f t="shared" si="83"/>
        <v>546</v>
      </c>
      <c r="BL121" s="15">
        <f t="shared" si="83"/>
        <v>808</v>
      </c>
      <c r="BM121" s="15">
        <f t="shared" si="83"/>
        <v>1354</v>
      </c>
      <c r="BN121" s="15">
        <f t="shared" si="83"/>
        <v>226</v>
      </c>
      <c r="BO121" s="41"/>
      <c r="BP121" s="41"/>
      <c r="CM121" s="41"/>
    </row>
    <row r="122" spans="1:91" ht="18.600000000000001" customHeight="1" x14ac:dyDescent="0.25">
      <c r="A122" s="36"/>
      <c r="Q122" s="41"/>
      <c r="R122" s="41"/>
      <c r="T122" s="16"/>
      <c r="U122" s="16"/>
      <c r="V122" s="16"/>
      <c r="W122" s="16"/>
      <c r="X122" s="16"/>
      <c r="Y122" s="16"/>
      <c r="Z122" s="16"/>
      <c r="AA122" s="29"/>
      <c r="AB122" s="29"/>
      <c r="AC122" s="29"/>
      <c r="AD122" s="29"/>
      <c r="AE122" s="30"/>
      <c r="AF122" s="29"/>
      <c r="AG122" s="29"/>
      <c r="AH122" s="29"/>
      <c r="AI122" s="29"/>
      <c r="AJ122" s="29"/>
      <c r="AK122" s="29"/>
      <c r="AL122" s="21"/>
      <c r="AM122" s="11"/>
      <c r="AN122" s="11"/>
      <c r="AO122" s="22"/>
      <c r="AP122" s="22"/>
      <c r="AQ122" s="41"/>
      <c r="AR122" s="41"/>
      <c r="AT122" s="16"/>
      <c r="AU122" s="16"/>
      <c r="AV122" s="16"/>
      <c r="AW122" s="16"/>
      <c r="AX122" s="16"/>
      <c r="AY122" s="16"/>
      <c r="AZ122" s="16"/>
      <c r="BA122" s="29"/>
      <c r="BB122" s="29"/>
      <c r="BC122" s="29"/>
      <c r="BD122" s="29"/>
      <c r="BE122" s="30"/>
      <c r="BF122" s="29"/>
      <c r="BG122" s="29"/>
      <c r="BH122" s="29"/>
      <c r="BI122" s="29"/>
      <c r="BJ122" s="29"/>
      <c r="BK122" s="29"/>
      <c r="BL122" s="29"/>
      <c r="BM122" s="21"/>
      <c r="BN122" s="11"/>
      <c r="BO122" s="41"/>
      <c r="BP122" s="41"/>
      <c r="CM122" s="41"/>
    </row>
    <row r="123" spans="1:91" ht="18.600000000000001" customHeight="1" x14ac:dyDescent="0.25">
      <c r="A123" s="36"/>
      <c r="Q123" s="41"/>
      <c r="R123" s="41"/>
      <c r="T123" s="16"/>
      <c r="U123" s="16"/>
      <c r="V123" s="16"/>
      <c r="W123" s="16"/>
      <c r="X123" s="16"/>
      <c r="Y123" s="16"/>
      <c r="Z123" s="16"/>
      <c r="AA123" s="29"/>
      <c r="AB123" s="29"/>
      <c r="AC123" s="29"/>
      <c r="AD123" s="29"/>
      <c r="AE123" s="30"/>
      <c r="AF123" s="29"/>
      <c r="AG123" s="29"/>
      <c r="AH123" s="29"/>
      <c r="AI123" s="29"/>
      <c r="AJ123" s="29"/>
      <c r="AK123" s="29"/>
      <c r="AL123" s="21"/>
      <c r="AM123" s="11"/>
      <c r="AN123" s="11"/>
      <c r="AO123" s="22"/>
      <c r="AP123" s="22"/>
      <c r="AQ123" s="41"/>
      <c r="AR123" s="41"/>
      <c r="AT123" s="16"/>
      <c r="AU123" s="16"/>
      <c r="AV123" s="16"/>
      <c r="AW123" s="16"/>
      <c r="AX123" s="16"/>
      <c r="AY123" s="16"/>
      <c r="AZ123" s="16"/>
      <c r="BA123" s="29"/>
      <c r="BB123" s="29"/>
      <c r="BC123" s="29"/>
      <c r="BD123" s="29"/>
      <c r="BE123" s="30"/>
      <c r="BF123" s="29"/>
      <c r="BG123" s="29"/>
      <c r="BH123" s="29"/>
      <c r="BI123" s="29"/>
      <c r="BJ123" s="29"/>
      <c r="BK123" s="29"/>
      <c r="BL123" s="29"/>
      <c r="BM123" s="21"/>
      <c r="BN123" s="11"/>
      <c r="BO123" s="41"/>
      <c r="BP123" s="41"/>
      <c r="CM123" s="41"/>
    </row>
    <row r="124" spans="1:91" ht="18.600000000000001" customHeight="1" x14ac:dyDescent="0.25">
      <c r="A124" s="36"/>
      <c r="Q124" s="41"/>
      <c r="R124" s="41"/>
      <c r="T124" s="16"/>
      <c r="U124" s="16"/>
      <c r="V124" s="16"/>
      <c r="W124" s="16"/>
      <c r="X124" s="16"/>
      <c r="Y124" s="16"/>
      <c r="Z124" s="16"/>
      <c r="AA124" s="29"/>
      <c r="AB124" s="29"/>
      <c r="AC124" s="29"/>
      <c r="AD124" s="29"/>
      <c r="AE124" s="30"/>
      <c r="AF124" s="29"/>
      <c r="AG124" s="29"/>
      <c r="AH124" s="29"/>
      <c r="AI124" s="29"/>
      <c r="AJ124" s="29"/>
      <c r="AK124" s="29"/>
      <c r="AL124" s="21"/>
      <c r="AM124" s="11"/>
      <c r="AN124" s="11"/>
      <c r="AO124" s="22"/>
      <c r="AP124" s="22"/>
      <c r="AQ124" s="41"/>
      <c r="AR124" s="41"/>
      <c r="AT124" s="16"/>
      <c r="AU124" s="16"/>
      <c r="AV124" s="16"/>
      <c r="AW124" s="16"/>
      <c r="AX124" s="16"/>
      <c r="AY124" s="16"/>
      <c r="AZ124" s="16"/>
      <c r="BA124" s="29"/>
      <c r="BB124" s="29"/>
      <c r="BC124" s="29"/>
      <c r="BD124" s="29"/>
      <c r="BE124" s="30"/>
      <c r="BF124" s="29"/>
      <c r="BG124" s="29"/>
      <c r="BH124" s="29"/>
      <c r="BI124" s="29"/>
      <c r="BJ124" s="29"/>
      <c r="BK124" s="29"/>
      <c r="BL124" s="29"/>
      <c r="BM124" s="21"/>
      <c r="BN124" s="11"/>
      <c r="BO124" s="41"/>
      <c r="BP124" s="41"/>
      <c r="CM124" s="41"/>
    </row>
    <row r="125" spans="1:91" ht="18.600000000000001" customHeight="1" x14ac:dyDescent="0.25">
      <c r="A125" s="36"/>
      <c r="Q125" s="39"/>
      <c r="R125" s="39"/>
      <c r="AQ125" s="39"/>
      <c r="AR125" s="39"/>
      <c r="BO125" s="39"/>
      <c r="BP125" s="39"/>
      <c r="CM125" s="39"/>
    </row>
    <row r="126" spans="1:91" ht="21.95" customHeight="1" x14ac:dyDescent="0.2">
      <c r="A126" s="39"/>
      <c r="B126" s="39"/>
      <c r="C126" s="39"/>
      <c r="D126" s="39"/>
      <c r="E126" s="39"/>
      <c r="F126" s="39"/>
      <c r="G126" s="39"/>
      <c r="H126" s="39"/>
      <c r="I126" s="39"/>
      <c r="J126" s="39"/>
      <c r="K126" s="39"/>
      <c r="L126" s="39"/>
      <c r="M126" s="39"/>
      <c r="N126" s="39"/>
      <c r="O126" s="39"/>
      <c r="P126" s="39"/>
      <c r="Q126" s="39"/>
      <c r="R126" s="39"/>
      <c r="S126" s="39"/>
      <c r="T126" s="39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F126" s="39"/>
      <c r="AG126" s="39"/>
      <c r="AH126" s="39"/>
      <c r="AI126" s="39"/>
      <c r="AJ126" s="39"/>
      <c r="AK126" s="39"/>
      <c r="AL126" s="39"/>
      <c r="AM126" s="39"/>
      <c r="AN126" s="39"/>
      <c r="AO126" s="39"/>
      <c r="AP126" s="39"/>
      <c r="AQ126" s="43"/>
      <c r="AR126" s="39"/>
      <c r="AS126" s="39"/>
      <c r="AT126" s="39"/>
      <c r="AU126" s="39"/>
      <c r="AV126" s="39"/>
      <c r="AW126" s="39"/>
      <c r="AX126" s="39"/>
      <c r="AY126" s="39"/>
      <c r="AZ126" s="39"/>
      <c r="BA126" s="39"/>
      <c r="BB126" s="39"/>
      <c r="BC126" s="39"/>
      <c r="BD126" s="39"/>
      <c r="BE126" s="39"/>
      <c r="BF126" s="39"/>
      <c r="BG126" s="39"/>
      <c r="BH126" s="39"/>
      <c r="BI126" s="39"/>
      <c r="BJ126" s="39"/>
      <c r="BK126" s="39"/>
      <c r="BL126" s="39"/>
      <c r="BM126" s="39"/>
      <c r="BN126" s="39"/>
      <c r="BO126" s="39"/>
      <c r="BP126" s="39"/>
      <c r="BQ126" s="39"/>
      <c r="BR126" s="39"/>
      <c r="BS126" s="39"/>
      <c r="BT126" s="39"/>
      <c r="BU126" s="39"/>
      <c r="BV126" s="39"/>
      <c r="BW126" s="39"/>
      <c r="BX126" s="39"/>
      <c r="BY126" s="39"/>
      <c r="BZ126" s="39"/>
      <c r="CA126" s="39"/>
      <c r="CB126" s="39"/>
      <c r="CC126" s="39"/>
      <c r="CD126" s="39"/>
      <c r="CE126" s="39"/>
      <c r="CF126" s="39"/>
      <c r="CG126" s="39"/>
      <c r="CH126" s="39"/>
      <c r="CI126" s="39"/>
      <c r="CJ126" s="39"/>
      <c r="CK126" s="39"/>
      <c r="CL126" s="39"/>
      <c r="CM126" s="43"/>
    </row>
    <row r="127" spans="1:91" ht="21.95" customHeight="1" x14ac:dyDescent="0.3">
      <c r="A127" s="39"/>
      <c r="B127" s="85" t="s">
        <v>127</v>
      </c>
      <c r="C127" s="85"/>
      <c r="D127" s="85"/>
      <c r="E127" s="85"/>
      <c r="F127" s="85"/>
      <c r="G127" s="85"/>
      <c r="H127" s="85"/>
      <c r="I127" s="85"/>
      <c r="J127" s="85"/>
      <c r="K127" s="85"/>
      <c r="L127" s="85"/>
      <c r="M127" s="85"/>
      <c r="N127" s="85"/>
      <c r="O127" s="85"/>
      <c r="P127" s="85"/>
      <c r="Q127" s="39"/>
    </row>
    <row r="128" spans="1:91" ht="18.600000000000001" customHeight="1" x14ac:dyDescent="0.3">
      <c r="A128" s="36"/>
      <c r="B128" s="26" t="s">
        <v>76</v>
      </c>
      <c r="C128" s="26">
        <v>23</v>
      </c>
      <c r="D128" s="25"/>
      <c r="E128" s="25"/>
      <c r="F128" s="25"/>
      <c r="G128" s="86" t="s">
        <v>668</v>
      </c>
      <c r="H128" s="86"/>
      <c r="I128" s="86"/>
      <c r="J128" s="86"/>
      <c r="K128" s="86"/>
      <c r="L128" s="86"/>
      <c r="M128" s="86"/>
      <c r="N128" s="25"/>
      <c r="O128" s="25"/>
      <c r="P128" s="25"/>
      <c r="Q128" s="36"/>
    </row>
    <row r="129" spans="1:17" ht="18.600000000000001" customHeight="1" thickBot="1" x14ac:dyDescent="0.3">
      <c r="A129" s="36"/>
      <c r="B129" s="4" t="s">
        <v>110</v>
      </c>
      <c r="C129" s="2" t="s">
        <v>80</v>
      </c>
      <c r="D129" s="2"/>
      <c r="E129" s="3"/>
      <c r="F129" s="2"/>
      <c r="G129" s="4" t="s">
        <v>7</v>
      </c>
      <c r="H129" s="4" t="s">
        <v>8</v>
      </c>
      <c r="I129" s="4" t="s">
        <v>9</v>
      </c>
      <c r="J129" s="4" t="s">
        <v>11</v>
      </c>
      <c r="K129" s="4" t="s">
        <v>12</v>
      </c>
      <c r="L129" s="4" t="s">
        <v>10</v>
      </c>
      <c r="M129" s="4" t="s">
        <v>4</v>
      </c>
      <c r="N129" s="4" t="s">
        <v>13</v>
      </c>
      <c r="O129" s="4" t="s">
        <v>2</v>
      </c>
      <c r="P129" s="4" t="s">
        <v>252</v>
      </c>
      <c r="Q129" s="36"/>
    </row>
    <row r="130" spans="1:17" ht="18.600000000000001" customHeight="1" x14ac:dyDescent="0.25">
      <c r="A130" s="36"/>
      <c r="B130" s="5" t="s">
        <v>684</v>
      </c>
      <c r="C130" s="6" t="s">
        <v>171</v>
      </c>
      <c r="D130" s="11"/>
      <c r="E130" s="11"/>
      <c r="F130" s="11"/>
      <c r="G130" s="5">
        <v>17</v>
      </c>
      <c r="H130" s="5">
        <v>3</v>
      </c>
      <c r="I130" s="5">
        <v>2</v>
      </c>
      <c r="J130" s="5">
        <v>36</v>
      </c>
      <c r="K130" s="35">
        <v>0.81818181818181823</v>
      </c>
      <c r="L130" s="5">
        <v>84</v>
      </c>
      <c r="M130" s="5">
        <v>37</v>
      </c>
      <c r="N130" s="5">
        <v>123</v>
      </c>
      <c r="O130" s="5">
        <v>38</v>
      </c>
      <c r="P130" s="5">
        <v>1</v>
      </c>
      <c r="Q130" s="40"/>
    </row>
    <row r="131" spans="1:17" ht="18.600000000000001" customHeight="1" x14ac:dyDescent="0.25">
      <c r="A131" s="36"/>
      <c r="B131" s="5" t="s">
        <v>685</v>
      </c>
      <c r="C131" s="6" t="s">
        <v>130</v>
      </c>
      <c r="D131" s="11"/>
      <c r="E131" s="6"/>
      <c r="F131" s="11"/>
      <c r="G131" s="5">
        <v>14</v>
      </c>
      <c r="H131" s="5">
        <v>5</v>
      </c>
      <c r="I131" s="5">
        <v>3</v>
      </c>
      <c r="J131" s="5">
        <v>31</v>
      </c>
      <c r="K131" s="35">
        <v>0.70454545454545459</v>
      </c>
      <c r="L131" s="5">
        <v>76</v>
      </c>
      <c r="M131" s="5">
        <v>44</v>
      </c>
      <c r="N131" s="5">
        <v>112</v>
      </c>
      <c r="O131" s="5">
        <v>36</v>
      </c>
      <c r="P131" s="5">
        <v>2</v>
      </c>
      <c r="Q131" s="40"/>
    </row>
    <row r="132" spans="1:17" ht="18.600000000000001" customHeight="1" x14ac:dyDescent="0.25">
      <c r="A132" s="36"/>
      <c r="B132" s="5" t="s">
        <v>686</v>
      </c>
      <c r="C132" s="6" t="s">
        <v>115</v>
      </c>
      <c r="D132" s="11"/>
      <c r="E132" s="11"/>
      <c r="F132" s="11"/>
      <c r="G132" s="5">
        <v>14</v>
      </c>
      <c r="H132" s="5">
        <v>7</v>
      </c>
      <c r="I132" s="5">
        <v>1</v>
      </c>
      <c r="J132" s="5">
        <v>29</v>
      </c>
      <c r="K132" s="35">
        <v>0.65909090909090906</v>
      </c>
      <c r="L132" s="5">
        <v>81</v>
      </c>
      <c r="M132" s="5">
        <v>61</v>
      </c>
      <c r="N132" s="5">
        <v>130</v>
      </c>
      <c r="O132" s="5">
        <v>30</v>
      </c>
      <c r="P132" s="5">
        <v>3</v>
      </c>
      <c r="Q132" s="40"/>
    </row>
    <row r="133" spans="1:17" ht="18.600000000000001" customHeight="1" x14ac:dyDescent="0.25">
      <c r="A133" s="36"/>
      <c r="B133" s="5" t="s">
        <v>687</v>
      </c>
      <c r="C133" s="6" t="s">
        <v>17</v>
      </c>
      <c r="D133" s="11"/>
      <c r="E133" s="6"/>
      <c r="F133" s="11"/>
      <c r="G133" s="5">
        <v>10</v>
      </c>
      <c r="H133" s="5">
        <v>9</v>
      </c>
      <c r="I133" s="5">
        <v>3</v>
      </c>
      <c r="J133" s="5">
        <v>23</v>
      </c>
      <c r="K133" s="35">
        <v>0.52272727272727271</v>
      </c>
      <c r="L133" s="5">
        <v>78</v>
      </c>
      <c r="M133" s="5">
        <v>70</v>
      </c>
      <c r="N133" s="5">
        <v>112</v>
      </c>
      <c r="O133" s="5">
        <v>20</v>
      </c>
      <c r="P133" s="5">
        <v>5</v>
      </c>
      <c r="Q133" s="40"/>
    </row>
    <row r="134" spans="1:17" ht="18.600000000000001" customHeight="1" x14ac:dyDescent="0.25">
      <c r="A134" s="36"/>
      <c r="B134" s="5" t="s">
        <v>688</v>
      </c>
      <c r="C134" s="6" t="s">
        <v>92</v>
      </c>
      <c r="D134" s="11"/>
      <c r="E134" s="6"/>
      <c r="F134" s="11"/>
      <c r="G134" s="5">
        <v>10</v>
      </c>
      <c r="H134" s="5">
        <v>11</v>
      </c>
      <c r="I134" s="5">
        <v>1</v>
      </c>
      <c r="J134" s="5">
        <v>21</v>
      </c>
      <c r="K134" s="35">
        <v>0.47727272727272729</v>
      </c>
      <c r="L134" s="5">
        <v>61</v>
      </c>
      <c r="M134" s="5">
        <v>64</v>
      </c>
      <c r="N134" s="5">
        <v>84</v>
      </c>
      <c r="O134" s="5">
        <v>36</v>
      </c>
      <c r="P134" s="5">
        <v>4</v>
      </c>
      <c r="Q134" s="40"/>
    </row>
    <row r="135" spans="1:17" ht="18.600000000000001" customHeight="1" x14ac:dyDescent="0.25">
      <c r="A135" s="36"/>
      <c r="B135" s="5" t="s">
        <v>689</v>
      </c>
      <c r="C135" s="6" t="s">
        <v>18</v>
      </c>
      <c r="D135" s="11"/>
      <c r="E135" s="6"/>
      <c r="F135" s="11"/>
      <c r="G135" s="5">
        <v>6</v>
      </c>
      <c r="H135" s="5">
        <v>12</v>
      </c>
      <c r="I135" s="5">
        <v>4</v>
      </c>
      <c r="J135" s="5">
        <v>16</v>
      </c>
      <c r="K135" s="35">
        <v>0.36363636363636365</v>
      </c>
      <c r="L135" s="5">
        <v>62</v>
      </c>
      <c r="M135" s="5">
        <v>84</v>
      </c>
      <c r="N135" s="5">
        <v>89</v>
      </c>
      <c r="O135" s="5">
        <v>22</v>
      </c>
      <c r="P135" s="5">
        <v>6</v>
      </c>
      <c r="Q135" s="40"/>
    </row>
    <row r="136" spans="1:17" ht="18.600000000000001" customHeight="1" x14ac:dyDescent="0.25">
      <c r="A136" s="40"/>
      <c r="B136" s="5" t="s">
        <v>690</v>
      </c>
      <c r="C136" s="6" t="s">
        <v>14</v>
      </c>
      <c r="D136" s="11"/>
      <c r="E136" s="6"/>
      <c r="F136" s="11"/>
      <c r="G136" s="5">
        <v>6</v>
      </c>
      <c r="H136" s="5">
        <v>13</v>
      </c>
      <c r="I136" s="5">
        <v>3</v>
      </c>
      <c r="J136" s="5">
        <v>15</v>
      </c>
      <c r="K136" s="35">
        <v>0.34090909090909088</v>
      </c>
      <c r="L136" s="5">
        <v>56</v>
      </c>
      <c r="M136" s="5">
        <v>82</v>
      </c>
      <c r="N136" s="5">
        <v>76</v>
      </c>
      <c r="O136" s="5">
        <v>24</v>
      </c>
      <c r="P136" s="5">
        <v>7</v>
      </c>
      <c r="Q136" s="40"/>
    </row>
    <row r="137" spans="1:17" ht="18.600000000000001" customHeight="1" thickBot="1" x14ac:dyDescent="0.3">
      <c r="A137" s="40"/>
      <c r="B137" s="5" t="s">
        <v>691</v>
      </c>
      <c r="C137" s="6" t="s">
        <v>93</v>
      </c>
      <c r="D137" s="11"/>
      <c r="E137" s="11"/>
      <c r="F137" s="11"/>
      <c r="G137" s="5">
        <v>1</v>
      </c>
      <c r="H137" s="5">
        <v>18</v>
      </c>
      <c r="I137" s="5">
        <v>3</v>
      </c>
      <c r="J137" s="5">
        <v>5</v>
      </c>
      <c r="K137" s="35">
        <v>0.11363636363636363</v>
      </c>
      <c r="L137" s="5">
        <v>48</v>
      </c>
      <c r="M137" s="5">
        <v>104</v>
      </c>
      <c r="N137" s="5">
        <v>82</v>
      </c>
      <c r="O137" s="5">
        <v>20</v>
      </c>
      <c r="P137" s="5">
        <v>8</v>
      </c>
      <c r="Q137" s="40"/>
    </row>
    <row r="138" spans="1:17" ht="18.600000000000001" customHeight="1" x14ac:dyDescent="0.25">
      <c r="A138" s="40"/>
      <c r="B138" s="7"/>
      <c r="C138" s="7"/>
      <c r="D138" s="7"/>
      <c r="E138" s="8"/>
      <c r="F138" s="7"/>
      <c r="G138" s="9">
        <v>78</v>
      </c>
      <c r="H138" s="9">
        <v>78</v>
      </c>
      <c r="I138" s="9">
        <v>20</v>
      </c>
      <c r="J138" s="9"/>
      <c r="K138" s="9"/>
      <c r="L138" s="9">
        <v>546</v>
      </c>
      <c r="M138" s="9">
        <v>546</v>
      </c>
      <c r="N138" s="9">
        <v>808</v>
      </c>
      <c r="O138" s="9">
        <v>226</v>
      </c>
      <c r="P138" s="9"/>
      <c r="Q138" s="40"/>
    </row>
    <row r="139" spans="1:17" ht="18.600000000000001" customHeight="1" x14ac:dyDescent="0.25">
      <c r="A139" s="41"/>
      <c r="B139" s="1"/>
      <c r="C139" s="1"/>
      <c r="D139" s="1"/>
      <c r="P139" s="1"/>
      <c r="Q139" s="41"/>
    </row>
    <row r="140" spans="1:17" ht="18.600000000000001" customHeight="1" x14ac:dyDescent="0.25">
      <c r="A140" s="41"/>
      <c r="B140" s="65"/>
      <c r="C140" s="6"/>
      <c r="D140" s="6"/>
      <c r="E140" s="87"/>
      <c r="F140" s="87"/>
      <c r="G140" s="22"/>
      <c r="H140" s="22"/>
      <c r="I140" s="22"/>
      <c r="L140" s="22"/>
      <c r="Q140" s="41"/>
    </row>
    <row r="141" spans="1:17" ht="18.600000000000001" customHeight="1" x14ac:dyDescent="0.25">
      <c r="A141" s="41"/>
      <c r="B141" s="5"/>
      <c r="C141" s="6"/>
      <c r="E141" s="21"/>
      <c r="F141" s="21"/>
      <c r="G141" s="5"/>
      <c r="H141" s="22"/>
      <c r="I141" s="21"/>
      <c r="J141" s="21"/>
      <c r="K141" s="21"/>
      <c r="L141" s="21"/>
      <c r="M141" s="21"/>
      <c r="N141" s="21"/>
      <c r="O141" s="21"/>
      <c r="P141" s="21"/>
      <c r="Q141" s="41"/>
    </row>
    <row r="142" spans="1:17" ht="18.600000000000001" customHeight="1" x14ac:dyDescent="0.3">
      <c r="A142" s="41"/>
      <c r="C142" s="66"/>
      <c r="D142" s="86" t="s">
        <v>694</v>
      </c>
      <c r="E142" s="86"/>
      <c r="F142" s="86"/>
      <c r="G142" s="86"/>
      <c r="H142" s="86"/>
      <c r="I142" s="86"/>
      <c r="J142" s="86"/>
      <c r="K142" s="86"/>
      <c r="L142" s="86"/>
      <c r="M142" s="21"/>
      <c r="N142" s="21"/>
      <c r="O142" s="21"/>
      <c r="P142" s="21"/>
      <c r="Q142" s="41"/>
    </row>
    <row r="143" spans="1:17" ht="18.600000000000001" customHeight="1" x14ac:dyDescent="0.3">
      <c r="A143" s="41"/>
      <c r="B143" s="26" t="s">
        <v>76</v>
      </c>
      <c r="C143" s="26">
        <f>+C128</f>
        <v>23</v>
      </c>
      <c r="D143" s="20"/>
      <c r="F143" s="20"/>
      <c r="G143" s="5"/>
      <c r="H143" s="5"/>
      <c r="I143" s="5"/>
      <c r="J143" s="5"/>
      <c r="K143" s="5"/>
      <c r="L143" s="5"/>
      <c r="M143" s="21"/>
      <c r="N143" s="21"/>
      <c r="O143" s="21"/>
      <c r="P143" s="21"/>
      <c r="Q143" s="41"/>
    </row>
    <row r="144" spans="1:17" ht="18.600000000000001" customHeight="1" thickBot="1" x14ac:dyDescent="0.3">
      <c r="A144" s="41"/>
      <c r="D144" s="2" t="s">
        <v>67</v>
      </c>
      <c r="E144" s="2"/>
      <c r="F144" s="2"/>
      <c r="G144" s="4" t="s">
        <v>1</v>
      </c>
      <c r="H144" s="4"/>
      <c r="I144" s="4" t="s">
        <v>3</v>
      </c>
      <c r="J144" s="4" t="s">
        <v>22</v>
      </c>
      <c r="K144" s="4" t="s">
        <v>23</v>
      </c>
      <c r="L144" s="50" t="s">
        <v>24</v>
      </c>
      <c r="M144" s="21"/>
      <c r="N144" s="21"/>
      <c r="O144" s="21"/>
      <c r="P144" s="21"/>
      <c r="Q144" s="41"/>
    </row>
    <row r="145" spans="1:17" ht="18.600000000000001" customHeight="1" x14ac:dyDescent="0.25">
      <c r="A145" s="41"/>
      <c r="D145" s="21" t="s">
        <v>129</v>
      </c>
      <c r="E145" s="21"/>
      <c r="F145" s="21"/>
      <c r="G145" s="16" t="s">
        <v>17</v>
      </c>
      <c r="H145" s="22"/>
      <c r="I145" s="22">
        <v>4</v>
      </c>
      <c r="J145" s="22">
        <v>6</v>
      </c>
      <c r="K145" s="22">
        <v>6</v>
      </c>
      <c r="L145" s="49">
        <v>12</v>
      </c>
      <c r="N145" s="21"/>
      <c r="O145" s="21"/>
      <c r="P145" s="21"/>
      <c r="Q145" s="41"/>
    </row>
    <row r="146" spans="1:17" ht="18.600000000000001" customHeight="1" x14ac:dyDescent="0.25">
      <c r="A146" s="41"/>
      <c r="D146" s="21" t="s">
        <v>161</v>
      </c>
      <c r="E146" s="21"/>
      <c r="F146" s="21"/>
      <c r="G146" s="16" t="s">
        <v>17</v>
      </c>
      <c r="H146" s="22"/>
      <c r="I146" s="22">
        <v>4</v>
      </c>
      <c r="J146" s="22">
        <v>6</v>
      </c>
      <c r="K146" s="22">
        <v>5</v>
      </c>
      <c r="L146" s="49">
        <v>11</v>
      </c>
      <c r="Q146" s="41"/>
    </row>
    <row r="147" spans="1:17" ht="18.600000000000001" customHeight="1" x14ac:dyDescent="0.25">
      <c r="A147" s="41"/>
      <c r="D147" s="21" t="s">
        <v>185</v>
      </c>
      <c r="E147" s="21"/>
      <c r="F147" s="21"/>
      <c r="G147" s="16" t="s">
        <v>134</v>
      </c>
      <c r="H147" s="22"/>
      <c r="I147" s="22">
        <v>4</v>
      </c>
      <c r="J147" s="22">
        <v>6</v>
      </c>
      <c r="K147" s="22">
        <v>3</v>
      </c>
      <c r="L147" s="49">
        <v>9</v>
      </c>
      <c r="N147" s="11"/>
      <c r="O147" s="11"/>
      <c r="P147" s="11"/>
      <c r="Q147" s="41"/>
    </row>
    <row r="148" spans="1:17" ht="18.600000000000001" customHeight="1" x14ac:dyDescent="0.25">
      <c r="A148" s="41"/>
      <c r="D148" s="21" t="s">
        <v>74</v>
      </c>
      <c r="G148" s="16" t="s">
        <v>107</v>
      </c>
      <c r="H148" s="22"/>
      <c r="I148" s="22">
        <v>4</v>
      </c>
      <c r="J148" s="22">
        <v>2</v>
      </c>
      <c r="K148" s="22">
        <v>6</v>
      </c>
      <c r="L148" s="49">
        <v>8</v>
      </c>
      <c r="N148" s="21"/>
      <c r="O148" s="21"/>
      <c r="P148" s="21"/>
      <c r="Q148" s="41"/>
    </row>
    <row r="149" spans="1:17" ht="18.600000000000001" customHeight="1" x14ac:dyDescent="0.25">
      <c r="A149" s="41"/>
      <c r="D149" s="21" t="s">
        <v>192</v>
      </c>
      <c r="E149" s="21"/>
      <c r="F149" s="21"/>
      <c r="G149" s="16" t="s">
        <v>173</v>
      </c>
      <c r="H149" s="22"/>
      <c r="I149" s="22">
        <v>4</v>
      </c>
      <c r="J149" s="22">
        <v>1</v>
      </c>
      <c r="K149" s="22">
        <v>6</v>
      </c>
      <c r="L149" s="49">
        <v>7</v>
      </c>
      <c r="N149" s="21"/>
      <c r="O149" s="21"/>
      <c r="P149" s="21"/>
      <c r="Q149" s="41"/>
    </row>
    <row r="150" spans="1:17" ht="18.600000000000001" customHeight="1" x14ac:dyDescent="0.25">
      <c r="A150" s="41"/>
      <c r="D150" s="21" t="s">
        <v>53</v>
      </c>
      <c r="E150" s="21"/>
      <c r="F150" s="21"/>
      <c r="G150" s="16" t="s">
        <v>108</v>
      </c>
      <c r="H150" s="22"/>
      <c r="I150" s="22">
        <v>3</v>
      </c>
      <c r="J150" s="22">
        <v>6</v>
      </c>
      <c r="K150" s="22">
        <v>0</v>
      </c>
      <c r="L150" s="49">
        <v>6</v>
      </c>
      <c r="N150" s="21"/>
      <c r="O150" s="21"/>
      <c r="P150" s="21"/>
      <c r="Q150" s="41"/>
    </row>
    <row r="151" spans="1:17" ht="18.600000000000001" customHeight="1" x14ac:dyDescent="0.25">
      <c r="A151" s="41"/>
      <c r="D151" s="21" t="s">
        <v>37</v>
      </c>
      <c r="E151" s="21"/>
      <c r="F151" s="21"/>
      <c r="G151" s="16" t="s">
        <v>134</v>
      </c>
      <c r="H151" s="22"/>
      <c r="I151" s="22">
        <v>4</v>
      </c>
      <c r="J151" s="22">
        <v>3</v>
      </c>
      <c r="K151" s="22">
        <v>3</v>
      </c>
      <c r="L151" s="49">
        <v>6</v>
      </c>
      <c r="Q151" s="41"/>
    </row>
    <row r="152" spans="1:17" ht="18.600000000000001" customHeight="1" x14ac:dyDescent="0.25">
      <c r="A152" s="41"/>
      <c r="D152" s="21" t="s">
        <v>282</v>
      </c>
      <c r="E152" s="21"/>
      <c r="F152" s="21"/>
      <c r="G152" s="16" t="s">
        <v>106</v>
      </c>
      <c r="H152" s="22"/>
      <c r="I152" s="22">
        <v>4</v>
      </c>
      <c r="J152" s="22">
        <v>3</v>
      </c>
      <c r="K152" s="22">
        <v>3</v>
      </c>
      <c r="L152" s="49">
        <v>6</v>
      </c>
      <c r="N152" s="22"/>
      <c r="Q152" s="41"/>
    </row>
    <row r="153" spans="1:17" ht="18.600000000000001" customHeight="1" x14ac:dyDescent="0.25">
      <c r="A153" s="41"/>
      <c r="D153" s="21" t="s">
        <v>138</v>
      </c>
      <c r="E153" s="21"/>
      <c r="F153" s="21"/>
      <c r="G153" s="16" t="s">
        <v>173</v>
      </c>
      <c r="H153" s="22"/>
      <c r="I153" s="22">
        <v>4</v>
      </c>
      <c r="J153" s="22">
        <v>2</v>
      </c>
      <c r="K153" s="22">
        <v>4</v>
      </c>
      <c r="L153" s="49">
        <v>6</v>
      </c>
      <c r="N153" s="22"/>
      <c r="Q153" s="41"/>
    </row>
    <row r="154" spans="1:17" ht="18.600000000000001" customHeight="1" x14ac:dyDescent="0.25">
      <c r="A154" s="41"/>
      <c r="D154" s="21" t="s">
        <v>85</v>
      </c>
      <c r="E154" s="21"/>
      <c r="F154" s="21"/>
      <c r="G154" s="16" t="s">
        <v>106</v>
      </c>
      <c r="H154" s="22"/>
      <c r="I154" s="22">
        <v>4</v>
      </c>
      <c r="J154" s="22">
        <v>3</v>
      </c>
      <c r="K154" s="22">
        <v>2</v>
      </c>
      <c r="L154" s="49">
        <v>5</v>
      </c>
      <c r="N154" s="22"/>
      <c r="P154" s="21"/>
      <c r="Q154" s="41"/>
    </row>
    <row r="155" spans="1:17" ht="18.600000000000001" customHeight="1" x14ac:dyDescent="0.25">
      <c r="A155" s="41"/>
      <c r="D155" s="21" t="s">
        <v>139</v>
      </c>
      <c r="G155" s="16" t="s">
        <v>106</v>
      </c>
      <c r="H155" s="22"/>
      <c r="I155" s="22">
        <v>4</v>
      </c>
      <c r="J155" s="22">
        <v>1</v>
      </c>
      <c r="K155" s="22">
        <v>4</v>
      </c>
      <c r="L155" s="49">
        <v>5</v>
      </c>
      <c r="N155" s="22"/>
      <c r="Q155" s="41"/>
    </row>
    <row r="156" spans="1:17" ht="18.600000000000001" customHeight="1" x14ac:dyDescent="0.25">
      <c r="A156" s="41"/>
      <c r="D156" s="21" t="s">
        <v>153</v>
      </c>
      <c r="E156" s="21"/>
      <c r="F156" s="21"/>
      <c r="G156" s="16" t="s">
        <v>173</v>
      </c>
      <c r="H156" s="22"/>
      <c r="I156" s="22">
        <v>2</v>
      </c>
      <c r="J156" s="22">
        <v>3</v>
      </c>
      <c r="K156" s="22">
        <v>1</v>
      </c>
      <c r="L156" s="49">
        <v>4</v>
      </c>
      <c r="N156" s="22"/>
      <c r="P156" s="21"/>
      <c r="Q156" s="41"/>
    </row>
    <row r="157" spans="1:17" ht="18.600000000000001" customHeight="1" x14ac:dyDescent="0.25">
      <c r="A157" s="41"/>
      <c r="D157" s="21" t="s">
        <v>128</v>
      </c>
      <c r="E157" s="21"/>
      <c r="F157" s="21"/>
      <c r="G157" s="16" t="s">
        <v>106</v>
      </c>
      <c r="H157" s="22"/>
      <c r="I157" s="22">
        <v>3</v>
      </c>
      <c r="J157" s="22">
        <v>2</v>
      </c>
      <c r="K157" s="22">
        <v>2</v>
      </c>
      <c r="L157" s="49">
        <v>4</v>
      </c>
      <c r="N157" s="22"/>
      <c r="P157" s="21"/>
      <c r="Q157" s="41"/>
    </row>
    <row r="158" spans="1:17" ht="18.600000000000001" customHeight="1" x14ac:dyDescent="0.25">
      <c r="A158" s="41"/>
      <c r="C158" s="21"/>
      <c r="D158" s="21" t="s">
        <v>150</v>
      </c>
      <c r="E158" s="21"/>
      <c r="F158" s="21"/>
      <c r="G158" s="16" t="s">
        <v>97</v>
      </c>
      <c r="H158" s="22"/>
      <c r="I158" s="22">
        <v>4</v>
      </c>
      <c r="J158" s="22">
        <v>2</v>
      </c>
      <c r="K158" s="22">
        <v>2</v>
      </c>
      <c r="L158" s="49">
        <v>4</v>
      </c>
      <c r="N158" s="22"/>
      <c r="P158" s="21"/>
      <c r="Q158" s="41"/>
    </row>
    <row r="159" spans="1:17" ht="18.600000000000001" customHeight="1" x14ac:dyDescent="0.25">
      <c r="A159" s="41"/>
      <c r="C159" s="21"/>
      <c r="D159" s="21" t="s">
        <v>133</v>
      </c>
      <c r="E159" s="21"/>
      <c r="F159" s="21"/>
      <c r="G159" s="16" t="s">
        <v>106</v>
      </c>
      <c r="H159" s="22"/>
      <c r="I159" s="22">
        <v>4</v>
      </c>
      <c r="J159" s="22">
        <v>1</v>
      </c>
      <c r="K159" s="22">
        <v>3</v>
      </c>
      <c r="L159" s="49">
        <v>4</v>
      </c>
      <c r="N159" s="22"/>
      <c r="P159" s="21"/>
      <c r="Q159" s="41"/>
    </row>
    <row r="160" spans="1:17" ht="18.600000000000001" customHeight="1" x14ac:dyDescent="0.25">
      <c r="A160" s="41"/>
      <c r="B160" s="22"/>
      <c r="C160" s="21"/>
      <c r="D160" s="21" t="s">
        <v>140</v>
      </c>
      <c r="E160" s="21"/>
      <c r="F160" s="21"/>
      <c r="G160" s="16" t="s">
        <v>108</v>
      </c>
      <c r="H160" s="22"/>
      <c r="I160" s="22">
        <v>4</v>
      </c>
      <c r="J160" s="22">
        <v>1</v>
      </c>
      <c r="K160" s="22">
        <v>3</v>
      </c>
      <c r="L160" s="49">
        <v>4</v>
      </c>
      <c r="N160" s="22"/>
      <c r="P160" s="11"/>
      <c r="Q160" s="41"/>
    </row>
    <row r="161" spans="1:17" ht="18.600000000000001" customHeight="1" x14ac:dyDescent="0.25">
      <c r="A161" s="41" t="s">
        <v>43</v>
      </c>
      <c r="B161" s="5"/>
      <c r="C161" s="6"/>
      <c r="D161" s="21" t="s">
        <v>197</v>
      </c>
      <c r="E161" s="21"/>
      <c r="F161" s="21"/>
      <c r="G161" s="16" t="s">
        <v>107</v>
      </c>
      <c r="H161" s="22"/>
      <c r="I161" s="22">
        <v>4</v>
      </c>
      <c r="J161" s="22">
        <v>0</v>
      </c>
      <c r="K161" s="22">
        <v>4</v>
      </c>
      <c r="L161" s="49">
        <v>4</v>
      </c>
      <c r="N161" s="22"/>
      <c r="P161" s="21"/>
      <c r="Q161" s="41"/>
    </row>
    <row r="162" spans="1:17" ht="18.600000000000001" customHeight="1" x14ac:dyDescent="0.25">
      <c r="A162" s="41"/>
      <c r="B162" s="22"/>
      <c r="C162" s="16"/>
      <c r="D162" s="21" t="s">
        <v>155</v>
      </c>
      <c r="E162" s="21"/>
      <c r="F162" s="21"/>
      <c r="G162" s="16" t="s">
        <v>134</v>
      </c>
      <c r="H162" s="22"/>
      <c r="I162" s="22">
        <v>4</v>
      </c>
      <c r="J162" s="22">
        <v>0</v>
      </c>
      <c r="K162" s="22">
        <v>4</v>
      </c>
      <c r="L162" s="49">
        <v>4</v>
      </c>
      <c r="N162" s="22"/>
      <c r="P162" s="21"/>
      <c r="Q162" s="41"/>
    </row>
    <row r="163" spans="1:17" ht="18.600000000000001" customHeight="1" x14ac:dyDescent="0.25">
      <c r="A163" s="41"/>
      <c r="D163" s="21" t="s">
        <v>64</v>
      </c>
      <c r="E163" s="21"/>
      <c r="F163" s="21"/>
      <c r="G163" s="16" t="s">
        <v>17</v>
      </c>
      <c r="H163" s="22"/>
      <c r="I163" s="22">
        <v>3</v>
      </c>
      <c r="J163" s="22">
        <v>0</v>
      </c>
      <c r="K163" s="22">
        <v>4</v>
      </c>
      <c r="L163" s="49">
        <v>4</v>
      </c>
      <c r="N163" s="22"/>
      <c r="P163" s="21"/>
      <c r="Q163" s="41"/>
    </row>
    <row r="164" spans="1:17" ht="18.600000000000001" customHeight="1" x14ac:dyDescent="0.25">
      <c r="A164" s="41"/>
      <c r="D164" s="21"/>
      <c r="E164" s="21"/>
      <c r="F164" s="21"/>
      <c r="G164" s="21"/>
      <c r="H164" s="22"/>
      <c r="I164" s="22"/>
      <c r="J164" s="22"/>
      <c r="K164" s="22"/>
      <c r="N164" s="22"/>
      <c r="P164" s="21"/>
      <c r="Q164" s="41"/>
    </row>
    <row r="165" spans="1:17" ht="18.600000000000001" customHeight="1" thickBot="1" x14ac:dyDescent="0.3">
      <c r="A165" s="41"/>
      <c r="D165" s="21"/>
      <c r="E165" s="2" t="s">
        <v>77</v>
      </c>
      <c r="F165" s="2"/>
      <c r="G165" s="2"/>
      <c r="H165" s="4" t="s">
        <v>1</v>
      </c>
      <c r="I165" s="4"/>
      <c r="J165" s="4" t="s">
        <v>3</v>
      </c>
      <c r="K165" s="50" t="s">
        <v>2</v>
      </c>
      <c r="N165" s="22"/>
      <c r="P165" s="21"/>
      <c r="Q165" s="41"/>
    </row>
    <row r="166" spans="1:17" ht="18.600000000000001" customHeight="1" x14ac:dyDescent="0.25">
      <c r="A166" s="41"/>
      <c r="E166" s="21" t="s">
        <v>79</v>
      </c>
      <c r="F166" s="21"/>
      <c r="G166" s="21"/>
      <c r="H166" s="21" t="s">
        <v>173</v>
      </c>
      <c r="I166" s="22"/>
      <c r="J166" s="22">
        <v>4</v>
      </c>
      <c r="K166" s="49">
        <v>6</v>
      </c>
      <c r="L166" s="21"/>
      <c r="M166" s="21"/>
      <c r="O166" s="21"/>
      <c r="P166" s="21"/>
      <c r="Q166" s="41"/>
    </row>
    <row r="167" spans="1:17" ht="18.600000000000001" customHeight="1" x14ac:dyDescent="0.25">
      <c r="A167" s="41"/>
      <c r="C167" s="6"/>
      <c r="D167" s="1"/>
      <c r="E167" s="21" t="s">
        <v>32</v>
      </c>
      <c r="F167" s="21"/>
      <c r="G167" s="21"/>
      <c r="H167" s="21" t="s">
        <v>97</v>
      </c>
      <c r="I167" s="22"/>
      <c r="J167" s="22">
        <v>3</v>
      </c>
      <c r="K167" s="49">
        <v>4</v>
      </c>
      <c r="L167" s="21"/>
      <c r="M167" s="21"/>
      <c r="O167" s="21"/>
      <c r="P167" s="21"/>
      <c r="Q167" s="41"/>
    </row>
    <row r="168" spans="1:17" ht="18.600000000000001" customHeight="1" x14ac:dyDescent="0.25">
      <c r="A168" s="41"/>
      <c r="B168" s="22"/>
      <c r="C168" s="21"/>
      <c r="D168" s="16"/>
      <c r="E168" s="21" t="s">
        <v>185</v>
      </c>
      <c r="F168" s="21"/>
      <c r="G168" s="21"/>
      <c r="H168" s="21" t="s">
        <v>134</v>
      </c>
      <c r="I168" s="22"/>
      <c r="J168" s="22">
        <v>4</v>
      </c>
      <c r="K168" s="49">
        <v>4</v>
      </c>
      <c r="L168" s="21"/>
      <c r="M168" s="21"/>
      <c r="O168" s="21"/>
      <c r="P168" s="21"/>
      <c r="Q168" s="41"/>
    </row>
    <row r="169" spans="1:17" ht="18.600000000000001" customHeight="1" x14ac:dyDescent="0.25">
      <c r="A169" s="41"/>
      <c r="B169" s="22"/>
      <c r="C169" s="21"/>
      <c r="D169" s="21"/>
      <c r="E169" s="21" t="s">
        <v>138</v>
      </c>
      <c r="F169" s="21"/>
      <c r="G169" s="21"/>
      <c r="H169" s="21" t="s">
        <v>173</v>
      </c>
      <c r="I169" s="22"/>
      <c r="J169" s="22">
        <v>4</v>
      </c>
      <c r="K169" s="49">
        <v>4</v>
      </c>
      <c r="L169" s="22"/>
      <c r="M169" s="22"/>
      <c r="P169" s="21"/>
      <c r="Q169" s="41"/>
    </row>
    <row r="170" spans="1:17" ht="18.600000000000001" customHeight="1" x14ac:dyDescent="0.25">
      <c r="A170" s="41"/>
      <c r="B170" s="5"/>
      <c r="C170" s="6"/>
      <c r="E170" s="21" t="s">
        <v>85</v>
      </c>
      <c r="F170" s="21"/>
      <c r="G170" s="21"/>
      <c r="H170" s="21" t="s">
        <v>106</v>
      </c>
      <c r="I170" s="22"/>
      <c r="J170" s="22">
        <v>4</v>
      </c>
      <c r="K170" s="49">
        <v>4</v>
      </c>
      <c r="L170" s="22"/>
      <c r="M170" s="22"/>
      <c r="P170" s="21"/>
      <c r="Q170" s="41"/>
    </row>
    <row r="171" spans="1:17" ht="18.600000000000001" customHeight="1" x14ac:dyDescent="0.25">
      <c r="A171" s="41"/>
      <c r="B171" s="22"/>
      <c r="C171" s="16"/>
      <c r="D171" s="16"/>
      <c r="E171" s="21" t="s">
        <v>44</v>
      </c>
      <c r="F171" s="21"/>
      <c r="G171" s="21"/>
      <c r="H171" s="21" t="s">
        <v>134</v>
      </c>
      <c r="I171" s="22"/>
      <c r="J171" s="22">
        <v>4</v>
      </c>
      <c r="K171" s="49">
        <v>4</v>
      </c>
      <c r="L171" s="22"/>
      <c r="M171" s="22"/>
      <c r="P171" s="21"/>
      <c r="Q171" s="41"/>
    </row>
    <row r="172" spans="1:17" ht="18.600000000000001" customHeight="1" x14ac:dyDescent="0.25">
      <c r="A172" s="41"/>
      <c r="C172" s="16"/>
      <c r="D172" s="16"/>
      <c r="E172" s="21" t="s">
        <v>30</v>
      </c>
      <c r="F172" s="21"/>
      <c r="G172" s="21"/>
      <c r="H172" s="21" t="s">
        <v>106</v>
      </c>
      <c r="I172" s="22"/>
      <c r="J172" s="22">
        <v>4</v>
      </c>
      <c r="K172" s="49">
        <v>4</v>
      </c>
      <c r="L172" s="22"/>
      <c r="M172" s="22"/>
      <c r="P172" s="21"/>
      <c r="Q172" s="41"/>
    </row>
    <row r="173" spans="1:17" ht="18.600000000000001" customHeight="1" x14ac:dyDescent="0.25">
      <c r="A173" s="41"/>
      <c r="C173" s="16"/>
      <c r="D173" s="16"/>
      <c r="E173" s="21"/>
      <c r="F173" s="21"/>
      <c r="G173" s="21"/>
      <c r="H173" s="16"/>
      <c r="I173" s="22"/>
      <c r="J173" s="22"/>
      <c r="L173" s="22"/>
      <c r="M173" s="22"/>
      <c r="N173" s="22"/>
      <c r="P173" s="21"/>
      <c r="Q173" s="41"/>
    </row>
    <row r="174" spans="1:17" ht="18.600000000000001" customHeight="1" x14ac:dyDescent="0.25">
      <c r="A174" s="41"/>
      <c r="C174" s="6"/>
      <c r="E174" s="21"/>
      <c r="F174" s="21"/>
      <c r="G174" s="21"/>
      <c r="H174" s="16"/>
      <c r="I174" s="22"/>
      <c r="J174" s="22"/>
      <c r="L174" s="22"/>
      <c r="M174" s="22"/>
      <c r="N174" s="22"/>
      <c r="P174" s="21"/>
      <c r="Q174" s="41"/>
    </row>
    <row r="175" spans="1:17" ht="18.600000000000001" customHeight="1" x14ac:dyDescent="0.25">
      <c r="A175" s="41"/>
      <c r="B175" s="22"/>
      <c r="C175" s="21"/>
      <c r="D175" s="21"/>
      <c r="E175" s="21"/>
      <c r="F175" s="21"/>
      <c r="G175" s="21"/>
      <c r="H175" s="16"/>
      <c r="I175" s="22"/>
      <c r="J175" s="22"/>
      <c r="L175" s="22"/>
      <c r="M175" s="22"/>
      <c r="N175" s="22"/>
      <c r="P175" s="21"/>
      <c r="Q175" s="41"/>
    </row>
    <row r="176" spans="1:17" ht="18.600000000000001" customHeight="1" x14ac:dyDescent="0.25">
      <c r="A176" s="41"/>
      <c r="E176" s="21"/>
      <c r="F176" s="21"/>
      <c r="G176" s="21"/>
      <c r="H176" s="16"/>
      <c r="I176" s="22"/>
      <c r="J176" s="22"/>
      <c r="L176" s="22"/>
      <c r="M176" s="22"/>
      <c r="N176" s="22"/>
      <c r="P176" s="21"/>
      <c r="Q176" s="41"/>
    </row>
    <row r="177" spans="1:17" ht="18.600000000000001" customHeight="1" x14ac:dyDescent="0.25">
      <c r="A177" s="41"/>
      <c r="E177" s="21"/>
      <c r="F177" s="21"/>
      <c r="G177" s="21"/>
      <c r="H177" s="16"/>
      <c r="I177" s="22"/>
      <c r="J177" s="22"/>
      <c r="L177" s="22"/>
      <c r="M177" s="22"/>
      <c r="N177" s="22"/>
      <c r="P177" s="21"/>
      <c r="Q177" s="41"/>
    </row>
    <row r="178" spans="1:17" ht="18.600000000000001" customHeight="1" x14ac:dyDescent="0.25">
      <c r="A178" s="36"/>
      <c r="E178" s="21"/>
      <c r="F178" s="21"/>
      <c r="G178" s="21"/>
      <c r="H178" s="16"/>
      <c r="I178" s="22"/>
      <c r="J178" s="22"/>
      <c r="L178" s="22"/>
      <c r="M178" s="22"/>
      <c r="N178" s="22"/>
      <c r="Q178" s="36"/>
    </row>
    <row r="179" spans="1:17" ht="18.600000000000001" customHeight="1" x14ac:dyDescent="0.25">
      <c r="A179" s="41"/>
      <c r="E179" s="21"/>
      <c r="F179" s="21"/>
      <c r="G179" s="21"/>
      <c r="H179" s="16"/>
      <c r="I179" s="22"/>
      <c r="J179" s="22"/>
      <c r="L179" s="22"/>
      <c r="M179" s="22"/>
      <c r="N179" s="22"/>
      <c r="Q179" s="41"/>
    </row>
    <row r="180" spans="1:17" ht="18.600000000000001" customHeight="1" x14ac:dyDescent="0.25">
      <c r="A180" s="36"/>
      <c r="E180" s="21"/>
      <c r="F180" s="21"/>
      <c r="G180" s="21"/>
      <c r="H180" s="16"/>
      <c r="I180" s="22"/>
      <c r="J180" s="22"/>
      <c r="L180" s="22"/>
      <c r="M180" s="22"/>
      <c r="N180" s="22"/>
      <c r="Q180" s="36"/>
    </row>
    <row r="181" spans="1:17" ht="18.600000000000001" customHeight="1" x14ac:dyDescent="0.25">
      <c r="A181" s="41"/>
      <c r="E181" s="21"/>
      <c r="F181" s="21"/>
      <c r="G181" s="21"/>
      <c r="H181" s="16"/>
      <c r="I181" s="22"/>
      <c r="J181" s="22"/>
      <c r="L181" s="22"/>
      <c r="M181" s="22"/>
      <c r="N181" s="22"/>
      <c r="Q181" s="36"/>
    </row>
    <row r="182" spans="1:17" ht="18.600000000000001" customHeight="1" x14ac:dyDescent="0.25">
      <c r="A182" s="41"/>
      <c r="E182" s="21"/>
      <c r="H182" s="16"/>
      <c r="I182" s="22"/>
      <c r="J182" s="22"/>
      <c r="L182" s="22"/>
      <c r="M182" s="22"/>
      <c r="N182" s="22"/>
      <c r="Q182" s="36"/>
    </row>
    <row r="183" spans="1:17" ht="18.600000000000001" customHeight="1" x14ac:dyDescent="0.25">
      <c r="A183" s="41"/>
      <c r="E183" s="21"/>
      <c r="F183" s="21"/>
      <c r="G183" s="21"/>
      <c r="H183" s="16"/>
      <c r="I183" s="22"/>
      <c r="J183" s="22"/>
      <c r="L183" s="22"/>
      <c r="M183" s="22"/>
      <c r="N183" s="22"/>
      <c r="Q183" s="36"/>
    </row>
    <row r="184" spans="1:17" ht="18.600000000000001" customHeight="1" x14ac:dyDescent="0.25">
      <c r="A184" s="41"/>
      <c r="E184" s="21"/>
      <c r="F184" s="21"/>
      <c r="G184" s="21"/>
      <c r="H184" s="16"/>
      <c r="I184" s="22"/>
      <c r="J184" s="22"/>
      <c r="L184" s="22"/>
      <c r="M184" s="22"/>
      <c r="N184" s="22"/>
      <c r="Q184" s="36"/>
    </row>
    <row r="185" spans="1:17" ht="18.600000000000001" customHeight="1" x14ac:dyDescent="0.25">
      <c r="A185" s="41"/>
      <c r="L185" s="22"/>
      <c r="M185" s="22"/>
      <c r="N185" s="22"/>
      <c r="Q185" s="36"/>
    </row>
    <row r="186" spans="1:17" ht="18.600000000000001" customHeight="1" x14ac:dyDescent="0.25">
      <c r="A186" s="41"/>
      <c r="L186" s="22"/>
      <c r="M186" s="22"/>
      <c r="N186" s="22"/>
      <c r="Q186" s="36"/>
    </row>
    <row r="187" spans="1:17" ht="18.600000000000001" customHeight="1" x14ac:dyDescent="0.25">
      <c r="A187" s="41"/>
      <c r="L187" s="22"/>
      <c r="M187" s="22"/>
      <c r="N187" s="22"/>
      <c r="Q187" s="36"/>
    </row>
    <row r="188" spans="1:17" ht="18.600000000000001" customHeight="1" x14ac:dyDescent="0.25">
      <c r="A188" s="41"/>
      <c r="Q188" s="36"/>
    </row>
    <row r="189" spans="1:17" x14ac:dyDescent="0.2">
      <c r="A189" s="39"/>
      <c r="B189" s="39"/>
      <c r="C189" s="39"/>
      <c r="D189" s="39"/>
      <c r="E189" s="39"/>
      <c r="F189" s="39"/>
      <c r="G189" s="39"/>
      <c r="H189" s="39"/>
      <c r="I189" s="39"/>
      <c r="J189" s="39"/>
      <c r="K189" s="39"/>
      <c r="L189" s="39"/>
      <c r="M189" s="39"/>
      <c r="N189" s="39"/>
      <c r="O189" s="39"/>
      <c r="P189" s="39"/>
      <c r="Q189" s="39"/>
    </row>
  </sheetData>
  <mergeCells count="44">
    <mergeCell ref="E140:F140"/>
    <mergeCell ref="D142:L142"/>
    <mergeCell ref="CH67:CL67"/>
    <mergeCell ref="U68:AM68"/>
    <mergeCell ref="U83:AM83"/>
    <mergeCell ref="U91:AM91"/>
    <mergeCell ref="B127:P127"/>
    <mergeCell ref="G128:M128"/>
    <mergeCell ref="BQ64:CL64"/>
    <mergeCell ref="D65:N65"/>
    <mergeCell ref="S65:AP65"/>
    <mergeCell ref="AS65:BN65"/>
    <mergeCell ref="BQ65:CL65"/>
    <mergeCell ref="AZ67:BD67"/>
    <mergeCell ref="BE67:BI67"/>
    <mergeCell ref="BJ67:BN67"/>
    <mergeCell ref="BX67:CB67"/>
    <mergeCell ref="CC67:CG67"/>
    <mergeCell ref="BG59:BH59"/>
    <mergeCell ref="BG60:BH60"/>
    <mergeCell ref="BG61:BH61"/>
    <mergeCell ref="B64:P64"/>
    <mergeCell ref="S64:AP64"/>
    <mergeCell ref="AS64:BN64"/>
    <mergeCell ref="CC4:CG4"/>
    <mergeCell ref="CH4:CL4"/>
    <mergeCell ref="E14:F14"/>
    <mergeCell ref="U19:AK19"/>
    <mergeCell ref="U34:AK34"/>
    <mergeCell ref="BG58:BH58"/>
    <mergeCell ref="BG3:BH3"/>
    <mergeCell ref="U4:AK4"/>
    <mergeCell ref="AZ4:BD4"/>
    <mergeCell ref="BE4:BI4"/>
    <mergeCell ref="BJ4:BN4"/>
    <mergeCell ref="BX4:CB4"/>
    <mergeCell ref="B1:P1"/>
    <mergeCell ref="S1:AP1"/>
    <mergeCell ref="AS1:BN1"/>
    <mergeCell ref="BQ1:CL1"/>
    <mergeCell ref="G2:M2"/>
    <mergeCell ref="S2:AP2"/>
    <mergeCell ref="AS2:BN2"/>
    <mergeCell ref="BQ2:CL2"/>
  </mergeCells>
  <conditionalFormatting sqref="BX95:CL95">
    <cfRule type="cellIs" dxfId="112" priority="1" operator="notEqual">
      <formula>BX$94</formula>
    </cfRule>
  </conditionalFormatting>
  <pageMargins left="0.3" right="0.3" top="0.35" bottom="0.35" header="0.5" footer="0.5"/>
  <pageSetup scale="64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53D3B4-2F9E-424D-8321-072263CB3519}">
  <dimension ref="A1:AR147"/>
  <sheetViews>
    <sheetView zoomScale="70" zoomScaleNormal="70" zoomScaleSheetLayoutView="78" workbookViewId="0">
      <selection activeCell="C2" sqref="C2"/>
    </sheetView>
  </sheetViews>
  <sheetFormatPr defaultRowHeight="12.75" x14ac:dyDescent="0.2"/>
  <cols>
    <col min="1" max="1" width="2.7109375" customWidth="1"/>
    <col min="2" max="2" width="13.140625" customWidth="1"/>
    <col min="3" max="3" width="8.7109375" customWidth="1"/>
    <col min="4" max="4" width="8.28515625" customWidth="1"/>
    <col min="5" max="5" width="9.7109375" customWidth="1"/>
    <col min="6" max="6" width="5.85546875" customWidth="1"/>
    <col min="7" max="13" width="9.7109375" customWidth="1"/>
    <col min="14" max="15" width="10.7109375" customWidth="1"/>
    <col min="16" max="16" width="18.7109375" customWidth="1"/>
    <col min="17" max="18" width="2.7109375" customWidth="1"/>
    <col min="19" max="19" width="5.85546875" customWidth="1"/>
    <col min="20" max="23" width="6" customWidth="1"/>
    <col min="24" max="24" width="4.7109375" customWidth="1"/>
    <col min="25" max="25" width="10.7109375" customWidth="1"/>
    <col min="26" max="30" width="5.85546875" customWidth="1"/>
    <col min="31" max="31" width="5.28515625" customWidth="1"/>
    <col min="32" max="32" width="5.85546875" customWidth="1"/>
    <col min="33" max="36" width="6" customWidth="1"/>
    <col min="37" max="37" width="4.7109375" customWidth="1"/>
    <col min="38" max="38" width="10.7109375" customWidth="1"/>
    <col min="39" max="43" width="5.85546875" customWidth="1"/>
    <col min="44" max="44" width="2.7109375" customWidth="1"/>
  </cols>
  <sheetData>
    <row r="1" spans="1:44" ht="24" customHeight="1" x14ac:dyDescent="0.3">
      <c r="A1" s="39"/>
      <c r="B1" s="85" t="s">
        <v>127</v>
      </c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39"/>
      <c r="R1" s="39"/>
      <c r="S1" s="85" t="s">
        <v>127</v>
      </c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  <c r="AG1" s="85"/>
      <c r="AH1" s="85"/>
      <c r="AI1" s="85"/>
      <c r="AJ1" s="85"/>
      <c r="AK1" s="85"/>
      <c r="AL1" s="85"/>
      <c r="AM1" s="85"/>
      <c r="AN1" s="85"/>
      <c r="AO1" s="85"/>
      <c r="AP1" s="85"/>
      <c r="AQ1" s="85"/>
      <c r="AR1" s="39"/>
    </row>
    <row r="2" spans="1:44" ht="18.600000000000001" customHeight="1" thickBot="1" x14ac:dyDescent="0.35">
      <c r="A2" s="36"/>
      <c r="B2" s="26" t="s">
        <v>76</v>
      </c>
      <c r="C2" s="26">
        <v>17</v>
      </c>
      <c r="D2" s="25"/>
      <c r="E2" s="25"/>
      <c r="F2" s="25"/>
      <c r="G2" s="86" t="s">
        <v>170</v>
      </c>
      <c r="H2" s="86"/>
      <c r="I2" s="86"/>
      <c r="J2" s="86"/>
      <c r="K2" s="86"/>
      <c r="L2" s="86"/>
      <c r="M2" s="86"/>
      <c r="N2" s="25"/>
      <c r="O2" s="25"/>
      <c r="P2" s="25"/>
      <c r="Q2" s="36"/>
      <c r="R2" s="36"/>
      <c r="U2" s="37" t="s">
        <v>109</v>
      </c>
      <c r="V2" s="10" t="s">
        <v>0</v>
      </c>
      <c r="W2" s="10"/>
      <c r="X2" s="10"/>
      <c r="Y2" s="10"/>
      <c r="Z2" s="10" t="s">
        <v>1</v>
      </c>
      <c r="AA2" s="10"/>
      <c r="AB2" s="10"/>
      <c r="AC2" s="37" t="s">
        <v>3</v>
      </c>
      <c r="AD2" s="37" t="s">
        <v>7</v>
      </c>
      <c r="AE2" s="37" t="s">
        <v>8</v>
      </c>
      <c r="AF2" s="37" t="s">
        <v>9</v>
      </c>
      <c r="AG2" s="97" t="s">
        <v>71</v>
      </c>
      <c r="AH2" s="97"/>
      <c r="AI2" s="37" t="s">
        <v>4</v>
      </c>
      <c r="AJ2" s="37" t="s">
        <v>6</v>
      </c>
      <c r="AK2" s="37" t="s">
        <v>5</v>
      </c>
      <c r="AL2" s="37" t="s">
        <v>72</v>
      </c>
      <c r="AM2" s="21"/>
      <c r="AN2" s="11"/>
      <c r="AO2" s="11"/>
      <c r="AP2" s="22"/>
      <c r="AQ2" s="22"/>
      <c r="AR2" s="39"/>
    </row>
    <row r="3" spans="1:44" ht="18.75" thickBot="1" x14ac:dyDescent="0.3">
      <c r="A3" s="36"/>
      <c r="B3" s="4" t="s">
        <v>110</v>
      </c>
      <c r="C3" s="2" t="s">
        <v>80</v>
      </c>
      <c r="D3" s="2"/>
      <c r="E3" s="3"/>
      <c r="F3" s="2"/>
      <c r="G3" s="4" t="s">
        <v>7</v>
      </c>
      <c r="H3" s="4" t="s">
        <v>8</v>
      </c>
      <c r="I3" s="4" t="s">
        <v>9</v>
      </c>
      <c r="J3" s="4" t="s">
        <v>11</v>
      </c>
      <c r="K3" s="4" t="s">
        <v>12</v>
      </c>
      <c r="L3" s="4" t="s">
        <v>10</v>
      </c>
      <c r="M3" s="4" t="s">
        <v>4</v>
      </c>
      <c r="N3" s="4" t="s">
        <v>13</v>
      </c>
      <c r="O3" s="4" t="s">
        <v>2</v>
      </c>
      <c r="P3" s="4" t="s">
        <v>252</v>
      </c>
      <c r="Q3" s="36"/>
      <c r="R3" s="36"/>
      <c r="U3" s="27">
        <v>7.5</v>
      </c>
      <c r="V3" s="21" t="s">
        <v>253</v>
      </c>
      <c r="X3" s="21"/>
      <c r="Y3" s="21"/>
      <c r="Z3" s="16" t="s">
        <v>136</v>
      </c>
      <c r="AC3" s="22">
        <f t="shared" ref="AC3:AC10" si="0">+AD3+AE3+AF3</f>
        <v>14</v>
      </c>
      <c r="AD3" s="22">
        <v>9</v>
      </c>
      <c r="AE3" s="22">
        <v>2</v>
      </c>
      <c r="AF3" s="22">
        <v>3</v>
      </c>
      <c r="AG3" s="95">
        <f t="shared" ref="AG3:AG11" si="1">+(AD3*2+AF3)/(2*AC3)</f>
        <v>0.75</v>
      </c>
      <c r="AH3" s="95"/>
      <c r="AI3" s="22">
        <v>24</v>
      </c>
      <c r="AJ3" s="22">
        <v>0</v>
      </c>
      <c r="AK3" s="22">
        <v>1</v>
      </c>
      <c r="AL3" s="24">
        <f t="shared" ref="AL3:AL12" si="2">+AI3/AC3</f>
        <v>1.7142857142857142</v>
      </c>
      <c r="AN3" s="22"/>
      <c r="AQ3" s="22"/>
      <c r="AR3" s="39"/>
    </row>
    <row r="4" spans="1:44" ht="18" x14ac:dyDescent="0.25">
      <c r="A4" s="36"/>
      <c r="B4" s="5">
        <v>5</v>
      </c>
      <c r="C4" s="6" t="s">
        <v>171</v>
      </c>
      <c r="D4" s="11"/>
      <c r="E4" s="11"/>
      <c r="F4" s="11"/>
      <c r="G4" s="5">
        <v>13</v>
      </c>
      <c r="H4" s="5">
        <v>2</v>
      </c>
      <c r="I4" s="5">
        <v>2</v>
      </c>
      <c r="J4" s="5">
        <f t="shared" ref="J4:J11" si="3">2*G4+I4</f>
        <v>28</v>
      </c>
      <c r="K4" s="35">
        <f t="shared" ref="K4:K11" si="4">+J4/((G4+H4+I4)*2)</f>
        <v>0.82352941176470584</v>
      </c>
      <c r="L4" s="5">
        <f>+$AN$27</f>
        <v>64</v>
      </c>
      <c r="M4" s="5">
        <v>31</v>
      </c>
      <c r="N4" s="5">
        <f>$AO$27</f>
        <v>96</v>
      </c>
      <c r="O4" s="5">
        <f>$AQ$27</f>
        <v>32</v>
      </c>
      <c r="P4" s="5">
        <v>1</v>
      </c>
      <c r="Q4" s="40"/>
      <c r="R4" s="36"/>
      <c r="U4" s="27">
        <v>8</v>
      </c>
      <c r="V4" s="21" t="s">
        <v>15</v>
      </c>
      <c r="X4" s="21"/>
      <c r="Y4" s="21"/>
      <c r="Z4" s="21" t="s">
        <v>184</v>
      </c>
      <c r="AB4" s="22"/>
      <c r="AC4" s="22">
        <f t="shared" si="0"/>
        <v>17</v>
      </c>
      <c r="AD4" s="22">
        <v>13</v>
      </c>
      <c r="AE4" s="22">
        <v>2</v>
      </c>
      <c r="AF4" s="22">
        <v>2</v>
      </c>
      <c r="AG4" s="95">
        <f t="shared" si="1"/>
        <v>0.82352941176470584</v>
      </c>
      <c r="AH4" s="95"/>
      <c r="AI4" s="22">
        <v>31</v>
      </c>
      <c r="AJ4" s="22">
        <v>0</v>
      </c>
      <c r="AK4" s="22">
        <v>4</v>
      </c>
      <c r="AL4" s="24">
        <f t="shared" si="2"/>
        <v>1.8235294117647058</v>
      </c>
      <c r="AN4" s="22"/>
      <c r="AO4" s="5"/>
      <c r="AQ4" s="22"/>
      <c r="AR4" s="39"/>
    </row>
    <row r="5" spans="1:44" ht="18" x14ac:dyDescent="0.25">
      <c r="A5" s="36"/>
      <c r="B5" s="5">
        <v>4</v>
      </c>
      <c r="C5" s="6" t="s">
        <v>115</v>
      </c>
      <c r="D5" s="11"/>
      <c r="E5" s="11"/>
      <c r="F5" s="11"/>
      <c r="G5" s="5">
        <v>12</v>
      </c>
      <c r="H5" s="5">
        <v>4</v>
      </c>
      <c r="I5" s="5">
        <v>1</v>
      </c>
      <c r="J5" s="5">
        <f t="shared" si="3"/>
        <v>25</v>
      </c>
      <c r="K5" s="35">
        <f t="shared" si="4"/>
        <v>0.73529411764705888</v>
      </c>
      <c r="L5" s="5">
        <f>+$AA$66</f>
        <v>65</v>
      </c>
      <c r="M5" s="5">
        <v>44</v>
      </c>
      <c r="N5" s="5">
        <f>+$AB$66</f>
        <v>108</v>
      </c>
      <c r="O5" s="5">
        <f>+$AD$66</f>
        <v>20</v>
      </c>
      <c r="P5" s="5">
        <v>2</v>
      </c>
      <c r="Q5" s="40"/>
      <c r="R5" s="36"/>
      <c r="U5" s="27">
        <v>7.5</v>
      </c>
      <c r="V5" s="21" t="s">
        <v>69</v>
      </c>
      <c r="X5" s="21"/>
      <c r="Z5" s="21" t="s">
        <v>16</v>
      </c>
      <c r="AB5" s="22"/>
      <c r="AC5" s="22">
        <f t="shared" si="0"/>
        <v>17</v>
      </c>
      <c r="AD5" s="22">
        <v>12</v>
      </c>
      <c r="AE5" s="22">
        <v>4</v>
      </c>
      <c r="AF5" s="22">
        <v>1</v>
      </c>
      <c r="AG5" s="95">
        <f t="shared" si="1"/>
        <v>0.73529411764705888</v>
      </c>
      <c r="AH5" s="95"/>
      <c r="AI5" s="22">
        <v>42</v>
      </c>
      <c r="AJ5" s="22">
        <v>2</v>
      </c>
      <c r="AK5" s="22">
        <v>1</v>
      </c>
      <c r="AL5" s="24">
        <f t="shared" si="2"/>
        <v>2.4705882352941178</v>
      </c>
      <c r="AN5" s="22"/>
      <c r="AO5" s="5"/>
      <c r="AQ5" s="22"/>
      <c r="AR5" s="39"/>
    </row>
    <row r="6" spans="1:44" ht="18" x14ac:dyDescent="0.25">
      <c r="A6" s="36"/>
      <c r="B6" s="5">
        <v>1</v>
      </c>
      <c r="C6" s="6" t="s">
        <v>130</v>
      </c>
      <c r="D6" s="11"/>
      <c r="E6" s="6"/>
      <c r="F6" s="11"/>
      <c r="G6" s="5">
        <v>11</v>
      </c>
      <c r="H6" s="5">
        <v>3</v>
      </c>
      <c r="I6" s="5">
        <v>3</v>
      </c>
      <c r="J6" s="5">
        <f t="shared" si="3"/>
        <v>25</v>
      </c>
      <c r="K6" s="35">
        <f t="shared" si="4"/>
        <v>0.73529411764705888</v>
      </c>
      <c r="L6" s="5">
        <f>+$AA$27</f>
        <v>62</v>
      </c>
      <c r="M6" s="5">
        <v>29</v>
      </c>
      <c r="N6" s="5">
        <f>$AB$27</f>
        <v>96</v>
      </c>
      <c r="O6" s="5">
        <f>$AD$27</f>
        <v>26</v>
      </c>
      <c r="P6" s="5">
        <v>3</v>
      </c>
      <c r="Q6" s="40"/>
      <c r="R6" s="36"/>
      <c r="U6" s="27">
        <v>7</v>
      </c>
      <c r="V6" s="21" t="s">
        <v>183</v>
      </c>
      <c r="X6" s="21"/>
      <c r="Z6" s="21" t="s">
        <v>97</v>
      </c>
      <c r="AB6" s="22"/>
      <c r="AC6" s="22">
        <f t="shared" si="0"/>
        <v>14</v>
      </c>
      <c r="AD6" s="22">
        <v>6</v>
      </c>
      <c r="AE6" s="22">
        <v>7</v>
      </c>
      <c r="AF6" s="22">
        <v>1</v>
      </c>
      <c r="AG6" s="95">
        <f t="shared" si="1"/>
        <v>0.4642857142857143</v>
      </c>
      <c r="AH6" s="95"/>
      <c r="AI6" s="22">
        <v>39</v>
      </c>
      <c r="AJ6" s="22">
        <v>2</v>
      </c>
      <c r="AK6" s="22">
        <v>1</v>
      </c>
      <c r="AL6" s="24">
        <f t="shared" si="2"/>
        <v>2.7857142857142856</v>
      </c>
      <c r="AN6" s="22"/>
      <c r="AO6" s="5"/>
      <c r="AQ6" s="22"/>
      <c r="AR6" s="39"/>
    </row>
    <row r="7" spans="1:44" ht="18" x14ac:dyDescent="0.25">
      <c r="A7" s="36"/>
      <c r="B7" s="5">
        <v>7</v>
      </c>
      <c r="C7" s="6" t="s">
        <v>92</v>
      </c>
      <c r="D7" s="11"/>
      <c r="E7" s="6"/>
      <c r="F7" s="11"/>
      <c r="G7" s="5">
        <v>7</v>
      </c>
      <c r="H7" s="5">
        <v>9</v>
      </c>
      <c r="I7" s="5">
        <v>1</v>
      </c>
      <c r="J7" s="5">
        <f t="shared" si="3"/>
        <v>15</v>
      </c>
      <c r="K7" s="35">
        <f t="shared" si="4"/>
        <v>0.44117647058823528</v>
      </c>
      <c r="L7" s="5">
        <f>+$AN$53</f>
        <v>45</v>
      </c>
      <c r="M7" s="5">
        <v>50</v>
      </c>
      <c r="N7" s="5">
        <f>+$AO$53</f>
        <v>62</v>
      </c>
      <c r="O7" s="5">
        <f>+$AQ$53</f>
        <v>26</v>
      </c>
      <c r="P7" s="5">
        <v>4</v>
      </c>
      <c r="Q7" s="40"/>
      <c r="R7" s="36"/>
      <c r="U7" s="27">
        <v>8</v>
      </c>
      <c r="V7" s="21" t="s">
        <v>142</v>
      </c>
      <c r="X7" s="21"/>
      <c r="Z7" s="21" t="s">
        <v>14</v>
      </c>
      <c r="AB7" s="22"/>
      <c r="AC7" s="22">
        <f t="shared" si="0"/>
        <v>16</v>
      </c>
      <c r="AD7" s="22">
        <v>6</v>
      </c>
      <c r="AE7" s="22">
        <v>7</v>
      </c>
      <c r="AF7" s="22">
        <v>3</v>
      </c>
      <c r="AG7" s="95">
        <f t="shared" si="1"/>
        <v>0.46875</v>
      </c>
      <c r="AH7" s="95"/>
      <c r="AI7" s="22">
        <v>52</v>
      </c>
      <c r="AJ7" s="22">
        <v>3</v>
      </c>
      <c r="AK7" s="22">
        <v>0</v>
      </c>
      <c r="AL7" s="24">
        <f t="shared" si="2"/>
        <v>3.25</v>
      </c>
      <c r="AN7" s="22"/>
      <c r="AO7" s="5"/>
      <c r="AQ7" s="22"/>
      <c r="AR7" s="39"/>
    </row>
    <row r="8" spans="1:44" ht="18" x14ac:dyDescent="0.25">
      <c r="A8" s="36"/>
      <c r="B8" s="5">
        <v>8</v>
      </c>
      <c r="C8" s="6" t="s">
        <v>14</v>
      </c>
      <c r="D8" s="11"/>
      <c r="E8" s="6"/>
      <c r="F8" s="11"/>
      <c r="G8" s="5">
        <v>6</v>
      </c>
      <c r="H8" s="5">
        <v>8</v>
      </c>
      <c r="I8" s="5">
        <v>3</v>
      </c>
      <c r="J8" s="5">
        <f t="shared" si="3"/>
        <v>15</v>
      </c>
      <c r="K8" s="35">
        <f t="shared" si="4"/>
        <v>0.44117647058823528</v>
      </c>
      <c r="L8" s="5">
        <f>+$AN$66</f>
        <v>48</v>
      </c>
      <c r="M8" s="5">
        <v>64</v>
      </c>
      <c r="N8" s="5">
        <f>$AO$66</f>
        <v>66</v>
      </c>
      <c r="O8" s="5">
        <f>$AQ$66</f>
        <v>22</v>
      </c>
      <c r="P8" s="5">
        <v>5</v>
      </c>
      <c r="Q8" s="40"/>
      <c r="R8" s="36"/>
      <c r="U8" s="27">
        <v>7</v>
      </c>
      <c r="V8" s="21" t="s">
        <v>162</v>
      </c>
      <c r="X8" s="21"/>
      <c r="Z8" s="21" t="s">
        <v>17</v>
      </c>
      <c r="AB8" s="22"/>
      <c r="AC8" s="22">
        <f t="shared" si="0"/>
        <v>15</v>
      </c>
      <c r="AD8" s="22">
        <v>4</v>
      </c>
      <c r="AE8" s="22">
        <v>9</v>
      </c>
      <c r="AF8" s="22">
        <v>2</v>
      </c>
      <c r="AG8" s="95">
        <f t="shared" si="1"/>
        <v>0.33333333333333331</v>
      </c>
      <c r="AH8" s="95"/>
      <c r="AI8" s="22">
        <v>54</v>
      </c>
      <c r="AJ8" s="22">
        <v>4</v>
      </c>
      <c r="AK8" s="22">
        <v>0</v>
      </c>
      <c r="AL8" s="24">
        <f t="shared" si="2"/>
        <v>3.6</v>
      </c>
      <c r="AN8" s="22"/>
      <c r="AO8" s="5"/>
      <c r="AQ8" s="22"/>
      <c r="AR8" s="39"/>
    </row>
    <row r="9" spans="1:44" ht="18" x14ac:dyDescent="0.25">
      <c r="A9" s="36"/>
      <c r="B9" s="5">
        <v>6</v>
      </c>
      <c r="C9" s="6" t="s">
        <v>17</v>
      </c>
      <c r="D9" s="11"/>
      <c r="E9" s="6"/>
      <c r="F9" s="11"/>
      <c r="G9" s="5">
        <v>5</v>
      </c>
      <c r="H9" s="5">
        <v>9</v>
      </c>
      <c r="I9" s="5">
        <v>3</v>
      </c>
      <c r="J9" s="5">
        <f t="shared" si="3"/>
        <v>13</v>
      </c>
      <c r="K9" s="35">
        <f t="shared" si="4"/>
        <v>0.38235294117647056</v>
      </c>
      <c r="L9" s="5">
        <f>+$AN$40</f>
        <v>56</v>
      </c>
      <c r="M9" s="5">
        <v>61</v>
      </c>
      <c r="N9" s="5">
        <f>+$AO$40</f>
        <v>83</v>
      </c>
      <c r="O9" s="5">
        <f>+$AQ$40</f>
        <v>12</v>
      </c>
      <c r="P9" s="5">
        <v>7</v>
      </c>
      <c r="Q9" s="40"/>
      <c r="R9" s="36"/>
      <c r="U9" s="27">
        <v>7.5</v>
      </c>
      <c r="V9" s="21" t="s">
        <v>78</v>
      </c>
      <c r="X9" s="21"/>
      <c r="Z9" s="21" t="s">
        <v>18</v>
      </c>
      <c r="AB9" s="22"/>
      <c r="AC9" s="22">
        <f t="shared" si="0"/>
        <v>17</v>
      </c>
      <c r="AD9" s="22">
        <v>4</v>
      </c>
      <c r="AE9" s="22">
        <v>9</v>
      </c>
      <c r="AF9" s="22">
        <v>4</v>
      </c>
      <c r="AG9" s="95">
        <f t="shared" si="1"/>
        <v>0.35294117647058826</v>
      </c>
      <c r="AH9" s="95"/>
      <c r="AI9" s="22">
        <v>67</v>
      </c>
      <c r="AJ9" s="22">
        <v>1</v>
      </c>
      <c r="AK9" s="22">
        <v>0</v>
      </c>
      <c r="AL9" s="24">
        <f t="shared" si="2"/>
        <v>3.9411764705882355</v>
      </c>
      <c r="AN9" s="22"/>
      <c r="AO9" s="5"/>
      <c r="AQ9" s="22"/>
      <c r="AR9" s="39"/>
    </row>
    <row r="10" spans="1:44" ht="18" x14ac:dyDescent="0.25">
      <c r="A10" s="40"/>
      <c r="B10" s="5">
        <v>2</v>
      </c>
      <c r="C10" s="6" t="s">
        <v>18</v>
      </c>
      <c r="D10" s="11"/>
      <c r="E10" s="6"/>
      <c r="F10" s="11"/>
      <c r="G10" s="5">
        <v>4</v>
      </c>
      <c r="H10" s="5">
        <v>9</v>
      </c>
      <c r="I10" s="5">
        <v>4</v>
      </c>
      <c r="J10" s="5">
        <f t="shared" si="3"/>
        <v>12</v>
      </c>
      <c r="K10" s="35">
        <f t="shared" si="4"/>
        <v>0.35294117647058826</v>
      </c>
      <c r="L10" s="5">
        <f>+$AA$40</f>
        <v>51</v>
      </c>
      <c r="M10" s="5">
        <v>68</v>
      </c>
      <c r="N10" s="5">
        <f>$AB$40</f>
        <v>71</v>
      </c>
      <c r="O10" s="5">
        <f>$AD$40</f>
        <v>16</v>
      </c>
      <c r="P10" s="5">
        <v>6</v>
      </c>
      <c r="Q10" s="40"/>
      <c r="R10" s="40"/>
      <c r="U10" s="27">
        <v>7</v>
      </c>
      <c r="V10" s="21" t="s">
        <v>145</v>
      </c>
      <c r="X10" s="21"/>
      <c r="Z10" s="21" t="s">
        <v>93</v>
      </c>
      <c r="AB10" s="22"/>
      <c r="AC10" s="22">
        <f t="shared" si="0"/>
        <v>4</v>
      </c>
      <c r="AD10" s="22">
        <v>0</v>
      </c>
      <c r="AE10" s="22">
        <v>4</v>
      </c>
      <c r="AF10" s="22">
        <v>0</v>
      </c>
      <c r="AG10" s="95">
        <f t="shared" si="1"/>
        <v>0</v>
      </c>
      <c r="AH10" s="95"/>
      <c r="AI10" s="22">
        <v>25</v>
      </c>
      <c r="AJ10" s="22">
        <v>0</v>
      </c>
      <c r="AK10" s="22">
        <v>0</v>
      </c>
      <c r="AL10" s="24">
        <f t="shared" si="2"/>
        <v>6.25</v>
      </c>
      <c r="AN10" s="22"/>
      <c r="AO10" s="5"/>
      <c r="AQ10" s="22"/>
      <c r="AR10" s="39"/>
    </row>
    <row r="11" spans="1:44" ht="18.75" thickBot="1" x14ac:dyDescent="0.3">
      <c r="A11" s="40"/>
      <c r="B11" s="5">
        <v>3</v>
      </c>
      <c r="C11" s="6" t="s">
        <v>93</v>
      </c>
      <c r="D11" s="11"/>
      <c r="E11" s="11"/>
      <c r="F11" s="11"/>
      <c r="G11" s="5">
        <v>0</v>
      </c>
      <c r="H11" s="5">
        <v>14</v>
      </c>
      <c r="I11" s="5">
        <v>3</v>
      </c>
      <c r="J11" s="5">
        <f t="shared" si="3"/>
        <v>3</v>
      </c>
      <c r="K11" s="35">
        <f t="shared" si="4"/>
        <v>8.8235294117647065E-2</v>
      </c>
      <c r="L11" s="5">
        <f>+$AA$53</f>
        <v>37</v>
      </c>
      <c r="M11" s="5">
        <v>81</v>
      </c>
      <c r="N11" s="5">
        <f>+$AB$53</f>
        <v>67</v>
      </c>
      <c r="O11" s="5">
        <f>+$AD$53</f>
        <v>14</v>
      </c>
      <c r="P11" s="5">
        <v>8</v>
      </c>
      <c r="Q11" s="40"/>
      <c r="R11" s="40"/>
      <c r="V11" s="21" t="s">
        <v>19</v>
      </c>
      <c r="X11" s="21"/>
      <c r="Y11" s="21"/>
      <c r="Z11" s="11"/>
      <c r="AA11" s="21"/>
      <c r="AB11" s="22"/>
      <c r="AC11" s="22">
        <f>+AC121</f>
        <v>22</v>
      </c>
      <c r="AD11" s="22">
        <f>+AD121</f>
        <v>4</v>
      </c>
      <c r="AE11" s="22">
        <f>+AE121</f>
        <v>14</v>
      </c>
      <c r="AF11" s="22">
        <f>+AF121</f>
        <v>4</v>
      </c>
      <c r="AG11" s="95">
        <f t="shared" si="1"/>
        <v>0.27272727272727271</v>
      </c>
      <c r="AH11" s="95"/>
      <c r="AI11" s="22">
        <f>+AI121</f>
        <v>82</v>
      </c>
      <c r="AJ11" s="22">
        <f>+AJ121</f>
        <v>0</v>
      </c>
      <c r="AK11" s="22">
        <f>+AK121</f>
        <v>1</v>
      </c>
      <c r="AL11" s="24">
        <f t="shared" si="2"/>
        <v>3.7272727272727271</v>
      </c>
      <c r="AM11" s="21"/>
      <c r="AN11" s="11"/>
      <c r="AO11" s="5"/>
      <c r="AQ11" s="11"/>
      <c r="AR11" s="39"/>
    </row>
    <row r="12" spans="1:44" ht="18" x14ac:dyDescent="0.25">
      <c r="A12" s="40"/>
      <c r="B12" s="7"/>
      <c r="C12" s="7"/>
      <c r="D12" s="7"/>
      <c r="E12" s="8"/>
      <c r="F12" s="7"/>
      <c r="G12" s="9">
        <f>SUM(G4:G11)</f>
        <v>58</v>
      </c>
      <c r="H12" s="9">
        <f>SUM(H4:H11)</f>
        <v>58</v>
      </c>
      <c r="I12" s="9">
        <f>SUM(I4:I11)</f>
        <v>20</v>
      </c>
      <c r="J12" s="9"/>
      <c r="K12" s="9"/>
      <c r="L12" s="9">
        <f>SUM(L4:L11)</f>
        <v>428</v>
      </c>
      <c r="M12" s="9">
        <f>SUM(M4:M11)</f>
        <v>428</v>
      </c>
      <c r="N12" s="9">
        <f>SUM(N4:N11)</f>
        <v>649</v>
      </c>
      <c r="O12" s="9">
        <f>SUM(O4:O11)</f>
        <v>168</v>
      </c>
      <c r="P12" s="9"/>
      <c r="Q12" s="40"/>
      <c r="R12" s="40"/>
      <c r="U12" s="32"/>
      <c r="V12" s="32"/>
      <c r="W12" s="31" t="s">
        <v>20</v>
      </c>
      <c r="X12" s="32"/>
      <c r="Y12" s="32"/>
      <c r="Z12" s="32"/>
      <c r="AA12" s="31"/>
      <c r="AB12" s="15"/>
      <c r="AC12" s="15">
        <f>SUM(AC3:AC11)</f>
        <v>136</v>
      </c>
      <c r="AD12" s="15">
        <f>SUM(AD3:AD11)</f>
        <v>58</v>
      </c>
      <c r="AE12" s="15">
        <f>SUM(AE3:AE11)</f>
        <v>58</v>
      </c>
      <c r="AF12" s="15">
        <f>SUM(AF3:AF11)</f>
        <v>20</v>
      </c>
      <c r="AG12" s="15"/>
      <c r="AH12" s="15"/>
      <c r="AI12" s="15">
        <f>SUM(AI3:AI11)</f>
        <v>416</v>
      </c>
      <c r="AJ12" s="15">
        <f>SUM(AJ3:AJ11)</f>
        <v>12</v>
      </c>
      <c r="AK12" s="15">
        <f>SUM(AK3:AK11)</f>
        <v>8</v>
      </c>
      <c r="AL12" s="33">
        <f t="shared" si="2"/>
        <v>3.0588235294117645</v>
      </c>
      <c r="AR12" s="39"/>
    </row>
    <row r="13" spans="1:44" ht="15.75" x14ac:dyDescent="0.25">
      <c r="A13" s="41"/>
      <c r="B13" s="1"/>
      <c r="C13" s="1"/>
      <c r="D13" s="1"/>
      <c r="P13" s="1"/>
      <c r="Q13" s="41"/>
      <c r="R13" s="41"/>
      <c r="AR13" s="39"/>
    </row>
    <row r="14" spans="1:44" ht="15.95" customHeight="1" thickBot="1" x14ac:dyDescent="0.3">
      <c r="A14" s="41"/>
      <c r="B14" s="47" t="str">
        <f>"Week "&amp;TEXT(C2,"##")&amp;" Summary:"</f>
        <v>Week 17 Summary:</v>
      </c>
      <c r="C14" s="48"/>
      <c r="D14" s="48"/>
      <c r="E14" s="96">
        <v>45655</v>
      </c>
      <c r="F14" s="96"/>
      <c r="G14" s="36" t="s">
        <v>70</v>
      </c>
      <c r="H14" s="36" t="s">
        <v>25</v>
      </c>
      <c r="I14" s="36" t="s">
        <v>90</v>
      </c>
      <c r="J14" s="39"/>
      <c r="K14" s="39"/>
      <c r="L14" s="36" t="s">
        <v>89</v>
      </c>
      <c r="M14" s="39"/>
      <c r="N14" s="39"/>
      <c r="O14" s="39"/>
      <c r="P14" s="39"/>
      <c r="Q14" s="41"/>
      <c r="R14" s="41"/>
      <c r="S14" s="23" t="s">
        <v>109</v>
      </c>
      <c r="T14" s="51" t="s">
        <v>80</v>
      </c>
      <c r="U14" s="51"/>
      <c r="V14" s="51"/>
      <c r="W14" s="51"/>
      <c r="X14" s="51" t="s">
        <v>110</v>
      </c>
      <c r="Y14" s="17" t="s">
        <v>21</v>
      </c>
      <c r="Z14" s="23" t="s">
        <v>3</v>
      </c>
      <c r="AA14" s="23" t="s">
        <v>22</v>
      </c>
      <c r="AB14" s="23" t="s">
        <v>23</v>
      </c>
      <c r="AC14" s="23" t="s">
        <v>24</v>
      </c>
      <c r="AD14" s="23" t="s">
        <v>2</v>
      </c>
      <c r="AE14" s="45"/>
      <c r="AF14" s="23" t="s">
        <v>109</v>
      </c>
      <c r="AG14" s="51" t="s">
        <v>80</v>
      </c>
      <c r="AH14" s="51"/>
      <c r="AI14" s="51"/>
      <c r="AJ14" s="51"/>
      <c r="AK14" s="51" t="s">
        <v>110</v>
      </c>
      <c r="AL14" s="17" t="s">
        <v>21</v>
      </c>
      <c r="AM14" s="23" t="s">
        <v>3</v>
      </c>
      <c r="AN14" s="23" t="s">
        <v>22</v>
      </c>
      <c r="AO14" s="23" t="s">
        <v>23</v>
      </c>
      <c r="AP14" s="23" t="s">
        <v>24</v>
      </c>
      <c r="AQ14" s="23" t="s">
        <v>2</v>
      </c>
      <c r="AR14" s="39"/>
    </row>
    <row r="15" spans="1:44" ht="15.95" customHeight="1" x14ac:dyDescent="0.25">
      <c r="A15" s="41"/>
      <c r="B15" s="42" t="s">
        <v>146</v>
      </c>
      <c r="C15" s="6" t="s">
        <v>182</v>
      </c>
      <c r="E15" s="21"/>
      <c r="F15" s="21"/>
      <c r="G15" s="5">
        <v>6</v>
      </c>
      <c r="H15" s="22">
        <v>1</v>
      </c>
      <c r="I15" s="21" t="s">
        <v>532</v>
      </c>
      <c r="J15" s="21"/>
      <c r="K15" s="21"/>
      <c r="L15" s="21" t="s">
        <v>323</v>
      </c>
      <c r="M15" s="21"/>
      <c r="N15" s="21"/>
      <c r="O15" s="21"/>
      <c r="P15" s="21"/>
      <c r="Q15" s="41"/>
      <c r="R15" s="41"/>
      <c r="S15" s="18" t="s">
        <v>130</v>
      </c>
      <c r="T15" s="18"/>
      <c r="U15" s="18"/>
      <c r="V15" s="18"/>
      <c r="W15" s="18"/>
      <c r="X15" s="16" t="s">
        <v>135</v>
      </c>
      <c r="Z15" s="22">
        <v>31</v>
      </c>
      <c r="AA15" s="22">
        <v>3</v>
      </c>
      <c r="AB15" s="22">
        <v>24</v>
      </c>
      <c r="AC15" s="22">
        <f t="shared" ref="AC15:AC26" si="5">+AA15+AB15</f>
        <v>27</v>
      </c>
      <c r="AD15" s="22">
        <v>0</v>
      </c>
      <c r="AE15" s="45"/>
      <c r="AF15" s="18" t="s">
        <v>171</v>
      </c>
      <c r="AG15" s="18"/>
      <c r="AH15" s="18"/>
      <c r="AI15" s="18"/>
      <c r="AJ15" s="18"/>
      <c r="AK15" s="16" t="s">
        <v>174</v>
      </c>
      <c r="AM15" s="22">
        <v>19</v>
      </c>
      <c r="AN15" s="22">
        <v>9</v>
      </c>
      <c r="AO15" s="22">
        <v>9</v>
      </c>
      <c r="AP15" s="22">
        <f t="shared" ref="AP15:AP26" si="6">+AN15+AO15</f>
        <v>18</v>
      </c>
      <c r="AQ15" s="22">
        <v>4</v>
      </c>
      <c r="AR15" s="39"/>
    </row>
    <row r="16" spans="1:44" ht="15.95" customHeight="1" x14ac:dyDescent="0.25">
      <c r="A16" s="41"/>
      <c r="B16" s="22" t="s">
        <v>27</v>
      </c>
      <c r="C16" s="21" t="s">
        <v>580</v>
      </c>
      <c r="D16" s="21"/>
      <c r="E16" s="21"/>
      <c r="F16" s="21"/>
      <c r="G16" s="21"/>
      <c r="H16" s="22">
        <v>1</v>
      </c>
      <c r="I16" s="21" t="s">
        <v>532</v>
      </c>
      <c r="J16" s="21"/>
      <c r="K16" s="21"/>
      <c r="L16" s="21" t="s">
        <v>323</v>
      </c>
      <c r="M16" s="21"/>
      <c r="N16" s="21"/>
      <c r="O16" s="21"/>
      <c r="P16" s="21"/>
      <c r="Q16" s="41"/>
      <c r="R16" s="41"/>
      <c r="S16" s="27">
        <v>7.5</v>
      </c>
      <c r="T16" s="21" t="s">
        <v>253</v>
      </c>
      <c r="U16" s="21"/>
      <c r="V16" s="21"/>
      <c r="W16" s="21"/>
      <c r="X16" s="22">
        <v>1</v>
      </c>
      <c r="Y16" s="21" t="s">
        <v>134</v>
      </c>
      <c r="Z16" s="22">
        <v>14</v>
      </c>
      <c r="AA16" s="22">
        <v>0</v>
      </c>
      <c r="AB16" s="22">
        <v>0</v>
      </c>
      <c r="AC16" s="22">
        <f t="shared" si="5"/>
        <v>0</v>
      </c>
      <c r="AD16" s="22">
        <v>0</v>
      </c>
      <c r="AE16" s="45"/>
      <c r="AF16" s="27">
        <v>8</v>
      </c>
      <c r="AG16" s="21" t="s">
        <v>15</v>
      </c>
      <c r="AK16" s="22"/>
      <c r="AL16" s="21" t="s">
        <v>173</v>
      </c>
      <c r="AM16" s="22">
        <v>17</v>
      </c>
      <c r="AN16" s="22">
        <v>0</v>
      </c>
      <c r="AO16" s="22">
        <v>2</v>
      </c>
      <c r="AP16" s="22">
        <f t="shared" si="6"/>
        <v>2</v>
      </c>
      <c r="AQ16" s="22">
        <v>0</v>
      </c>
      <c r="AR16" s="39"/>
    </row>
    <row r="17" spans="1:44" ht="15.95" customHeight="1" x14ac:dyDescent="0.25">
      <c r="A17" s="41"/>
      <c r="B17" s="22"/>
      <c r="D17" s="21"/>
      <c r="E17" s="21"/>
      <c r="F17" s="21"/>
      <c r="G17" s="21"/>
      <c r="H17" s="22">
        <v>1</v>
      </c>
      <c r="I17" s="21" t="s">
        <v>42</v>
      </c>
      <c r="J17" s="21"/>
      <c r="K17" s="21"/>
      <c r="L17" s="21" t="s">
        <v>167</v>
      </c>
      <c r="M17" s="21"/>
      <c r="N17" s="21"/>
      <c r="O17" s="21"/>
      <c r="P17" s="21"/>
      <c r="Q17" s="41"/>
      <c r="R17" s="41"/>
      <c r="S17" s="27">
        <v>9.5</v>
      </c>
      <c r="T17" s="21" t="s">
        <v>185</v>
      </c>
      <c r="U17" s="21"/>
      <c r="V17" s="21"/>
      <c r="W17" s="21"/>
      <c r="X17" s="22">
        <v>7</v>
      </c>
      <c r="Y17" s="21" t="s">
        <v>134</v>
      </c>
      <c r="Z17" s="22">
        <v>17</v>
      </c>
      <c r="AA17" s="22">
        <v>22</v>
      </c>
      <c r="AB17" s="22">
        <v>7</v>
      </c>
      <c r="AC17" s="22">
        <f t="shared" si="5"/>
        <v>29</v>
      </c>
      <c r="AD17" s="22">
        <v>4</v>
      </c>
      <c r="AE17" s="45"/>
      <c r="AF17" s="27">
        <v>9.5</v>
      </c>
      <c r="AG17" s="21" t="s">
        <v>192</v>
      </c>
      <c r="AH17" s="21"/>
      <c r="AI17" s="21"/>
      <c r="AJ17" s="21"/>
      <c r="AK17" s="22">
        <v>19</v>
      </c>
      <c r="AL17" s="21" t="s">
        <v>173</v>
      </c>
      <c r="AM17" s="22">
        <v>17</v>
      </c>
      <c r="AN17" s="22">
        <v>16</v>
      </c>
      <c r="AO17" s="22">
        <v>19</v>
      </c>
      <c r="AP17" s="22">
        <f t="shared" si="6"/>
        <v>35</v>
      </c>
      <c r="AQ17" s="22">
        <v>10</v>
      </c>
      <c r="AR17" s="39"/>
    </row>
    <row r="18" spans="1:44" ht="15.95" customHeight="1" x14ac:dyDescent="0.25">
      <c r="A18" s="41"/>
      <c r="H18" s="22">
        <v>1</v>
      </c>
      <c r="I18" s="21" t="s">
        <v>42</v>
      </c>
      <c r="L18" s="21" t="s">
        <v>581</v>
      </c>
      <c r="Q18" s="41"/>
      <c r="R18" s="41"/>
      <c r="S18" s="27">
        <v>8.5</v>
      </c>
      <c r="T18" s="21" t="s">
        <v>28</v>
      </c>
      <c r="W18" s="21"/>
      <c r="X18" s="22">
        <v>10</v>
      </c>
      <c r="Y18" s="21" t="s">
        <v>134</v>
      </c>
      <c r="Z18" s="22">
        <v>13</v>
      </c>
      <c r="AA18" s="22">
        <v>2</v>
      </c>
      <c r="AB18" s="22">
        <v>6</v>
      </c>
      <c r="AC18" s="22">
        <f t="shared" si="5"/>
        <v>8</v>
      </c>
      <c r="AD18" s="22">
        <v>0</v>
      </c>
      <c r="AE18" s="45"/>
      <c r="AF18" s="27">
        <v>9</v>
      </c>
      <c r="AG18" s="21" t="s">
        <v>79</v>
      </c>
      <c r="AH18" s="21"/>
      <c r="AI18" s="21"/>
      <c r="AJ18" s="21"/>
      <c r="AK18" s="22">
        <v>22</v>
      </c>
      <c r="AL18" s="21" t="s">
        <v>173</v>
      </c>
      <c r="AM18" s="22">
        <v>15</v>
      </c>
      <c r="AN18" s="22">
        <v>6</v>
      </c>
      <c r="AO18" s="22">
        <v>21</v>
      </c>
      <c r="AP18" s="22">
        <f t="shared" si="6"/>
        <v>27</v>
      </c>
      <c r="AQ18" s="22">
        <v>10</v>
      </c>
      <c r="AR18" s="39"/>
    </row>
    <row r="19" spans="1:44" ht="15.95" customHeight="1" x14ac:dyDescent="0.25">
      <c r="A19" s="41"/>
      <c r="D19" s="21"/>
      <c r="H19" s="22">
        <v>2</v>
      </c>
      <c r="I19" s="21" t="s">
        <v>42</v>
      </c>
      <c r="L19" s="21" t="s">
        <v>74</v>
      </c>
      <c r="Q19" s="41"/>
      <c r="R19" s="41"/>
      <c r="S19" s="27">
        <v>8</v>
      </c>
      <c r="T19" s="21" t="s">
        <v>155</v>
      </c>
      <c r="X19" s="22">
        <v>8</v>
      </c>
      <c r="Y19" s="21" t="s">
        <v>134</v>
      </c>
      <c r="Z19" s="22">
        <v>16</v>
      </c>
      <c r="AA19" s="22">
        <v>13</v>
      </c>
      <c r="AB19" s="22">
        <v>12</v>
      </c>
      <c r="AC19" s="22">
        <f t="shared" si="5"/>
        <v>25</v>
      </c>
      <c r="AD19" s="22">
        <v>6</v>
      </c>
      <c r="AE19" s="45"/>
      <c r="AF19" s="27">
        <v>8.5</v>
      </c>
      <c r="AG19" s="21" t="s">
        <v>138</v>
      </c>
      <c r="AH19" s="21"/>
      <c r="AI19" s="21"/>
      <c r="AJ19" s="21"/>
      <c r="AK19" s="22">
        <v>77</v>
      </c>
      <c r="AL19" s="21" t="s">
        <v>173</v>
      </c>
      <c r="AM19" s="22">
        <v>13</v>
      </c>
      <c r="AN19" s="22">
        <v>14</v>
      </c>
      <c r="AO19" s="22">
        <v>10</v>
      </c>
      <c r="AP19" s="22">
        <f t="shared" si="6"/>
        <v>24</v>
      </c>
      <c r="AQ19" s="22">
        <v>4</v>
      </c>
      <c r="AR19" s="39"/>
    </row>
    <row r="20" spans="1:44" ht="15.95" customHeight="1" x14ac:dyDescent="0.25">
      <c r="A20" s="41"/>
      <c r="H20" s="22">
        <v>2</v>
      </c>
      <c r="I20" s="21" t="s">
        <v>167</v>
      </c>
      <c r="L20" s="21" t="s">
        <v>532</v>
      </c>
      <c r="Q20" s="41"/>
      <c r="R20" s="41"/>
      <c r="S20" s="27">
        <v>8</v>
      </c>
      <c r="T20" s="21" t="s">
        <v>37</v>
      </c>
      <c r="W20" s="21"/>
      <c r="X20" s="22">
        <v>21</v>
      </c>
      <c r="Y20" s="21" t="s">
        <v>134</v>
      </c>
      <c r="Z20" s="22">
        <v>16</v>
      </c>
      <c r="AA20" s="22">
        <v>6</v>
      </c>
      <c r="AB20" s="22">
        <v>8</v>
      </c>
      <c r="AC20" s="22">
        <f t="shared" si="5"/>
        <v>14</v>
      </c>
      <c r="AD20" s="22">
        <v>10</v>
      </c>
      <c r="AE20" s="45"/>
      <c r="AF20" s="27">
        <v>8</v>
      </c>
      <c r="AG20" s="21" t="s">
        <v>153</v>
      </c>
      <c r="AH20" s="21"/>
      <c r="AI20" s="21"/>
      <c r="AJ20" s="21"/>
      <c r="AK20" s="22">
        <v>14</v>
      </c>
      <c r="AL20" s="21" t="s">
        <v>173</v>
      </c>
      <c r="AM20" s="22">
        <v>14</v>
      </c>
      <c r="AN20" s="22">
        <v>8</v>
      </c>
      <c r="AO20" s="22">
        <v>7</v>
      </c>
      <c r="AP20" s="22">
        <f t="shared" si="6"/>
        <v>15</v>
      </c>
      <c r="AQ20" s="22">
        <v>0</v>
      </c>
      <c r="AR20" s="39"/>
    </row>
    <row r="21" spans="1:44" ht="15.95" customHeight="1" x14ac:dyDescent="0.25">
      <c r="A21" s="41"/>
      <c r="H21" s="22"/>
      <c r="I21" s="21"/>
      <c r="L21" s="21"/>
      <c r="Q21" s="41"/>
      <c r="R21" s="41"/>
      <c r="S21" s="27">
        <v>7.5</v>
      </c>
      <c r="T21" s="21" t="s">
        <v>44</v>
      </c>
      <c r="U21" s="21"/>
      <c r="V21" s="21"/>
      <c r="W21" s="21"/>
      <c r="X21" s="22">
        <v>5</v>
      </c>
      <c r="Y21" s="21" t="s">
        <v>134</v>
      </c>
      <c r="Z21" s="22">
        <v>16</v>
      </c>
      <c r="AA21" s="22">
        <v>1</v>
      </c>
      <c r="AB21" s="22">
        <v>10</v>
      </c>
      <c r="AC21" s="22">
        <f t="shared" si="5"/>
        <v>11</v>
      </c>
      <c r="AD21" s="22">
        <v>0</v>
      </c>
      <c r="AE21" s="45"/>
      <c r="AF21" s="27">
        <v>7.5</v>
      </c>
      <c r="AG21" s="21" t="s">
        <v>125</v>
      </c>
      <c r="AH21" s="21"/>
      <c r="AI21" s="21"/>
      <c r="AJ21" s="21"/>
      <c r="AK21" s="22">
        <v>44</v>
      </c>
      <c r="AL21" s="21" t="s">
        <v>173</v>
      </c>
      <c r="AM21" s="22">
        <v>12</v>
      </c>
      <c r="AN21" s="22">
        <v>1</v>
      </c>
      <c r="AO21" s="22">
        <v>3</v>
      </c>
      <c r="AP21" s="22">
        <f t="shared" si="6"/>
        <v>4</v>
      </c>
      <c r="AQ21" s="22">
        <v>0</v>
      </c>
      <c r="AR21" s="39"/>
    </row>
    <row r="22" spans="1:44" ht="15.95" customHeight="1" x14ac:dyDescent="0.25">
      <c r="A22" s="41"/>
      <c r="B22" s="22" t="s">
        <v>38</v>
      </c>
      <c r="C22" s="6" t="s">
        <v>177</v>
      </c>
      <c r="D22" s="11"/>
      <c r="E22" s="21"/>
      <c r="F22" s="21"/>
      <c r="G22" s="5">
        <v>4</v>
      </c>
      <c r="H22" s="22">
        <v>1</v>
      </c>
      <c r="I22" s="21" t="s">
        <v>126</v>
      </c>
      <c r="J22" s="21"/>
      <c r="K22" s="21"/>
      <c r="L22" s="21" t="s">
        <v>596</v>
      </c>
      <c r="M22" s="21"/>
      <c r="N22" s="21"/>
      <c r="O22" s="21"/>
      <c r="P22" s="21"/>
      <c r="Q22" s="41"/>
      <c r="R22" s="41"/>
      <c r="S22" s="27">
        <v>7.5</v>
      </c>
      <c r="T22" s="21" t="s">
        <v>164</v>
      </c>
      <c r="U22" s="21"/>
      <c r="V22" s="21"/>
      <c r="X22" s="22">
        <v>9</v>
      </c>
      <c r="Y22" s="21" t="s">
        <v>134</v>
      </c>
      <c r="Z22" s="22">
        <v>17</v>
      </c>
      <c r="AA22" s="22">
        <v>7</v>
      </c>
      <c r="AB22" s="22">
        <v>9</v>
      </c>
      <c r="AC22" s="22">
        <f t="shared" si="5"/>
        <v>16</v>
      </c>
      <c r="AD22" s="22">
        <v>0</v>
      </c>
      <c r="AE22" s="45"/>
      <c r="AF22" s="27">
        <v>7</v>
      </c>
      <c r="AG22" s="21" t="s">
        <v>119</v>
      </c>
      <c r="AH22" s="21"/>
      <c r="AI22" s="21"/>
      <c r="AJ22" s="21"/>
      <c r="AK22" s="22">
        <v>24</v>
      </c>
      <c r="AL22" s="21" t="s">
        <v>173</v>
      </c>
      <c r="AM22" s="22">
        <v>16</v>
      </c>
      <c r="AN22" s="22">
        <v>2</v>
      </c>
      <c r="AO22" s="22">
        <v>12</v>
      </c>
      <c r="AP22" s="22">
        <f t="shared" si="6"/>
        <v>14</v>
      </c>
      <c r="AQ22" s="22">
        <v>2</v>
      </c>
      <c r="AR22" s="39"/>
    </row>
    <row r="23" spans="1:44" ht="15.95" customHeight="1" x14ac:dyDescent="0.25">
      <c r="A23" s="41"/>
      <c r="B23" s="22" t="s">
        <v>27</v>
      </c>
      <c r="C23" s="21"/>
      <c r="D23" s="16" t="s">
        <v>100</v>
      </c>
      <c r="E23" s="21"/>
      <c r="F23" s="21"/>
      <c r="G23" s="5"/>
      <c r="H23" s="22">
        <v>1</v>
      </c>
      <c r="I23" s="21" t="s">
        <v>52</v>
      </c>
      <c r="J23" s="21"/>
      <c r="K23" s="21"/>
      <c r="L23" s="21" t="s">
        <v>582</v>
      </c>
      <c r="M23" s="21"/>
      <c r="N23" s="21"/>
      <c r="O23" s="21"/>
      <c r="P23" s="21"/>
      <c r="Q23" s="41"/>
      <c r="R23" s="41"/>
      <c r="S23" s="27">
        <v>7</v>
      </c>
      <c r="T23" s="21" t="s">
        <v>81</v>
      </c>
      <c r="U23" s="21"/>
      <c r="V23" s="21"/>
      <c r="W23" s="21"/>
      <c r="X23" s="22">
        <v>4</v>
      </c>
      <c r="Y23" s="21" t="s">
        <v>134</v>
      </c>
      <c r="Z23" s="22">
        <v>14</v>
      </c>
      <c r="AA23" s="22">
        <v>2</v>
      </c>
      <c r="AB23" s="22">
        <v>5</v>
      </c>
      <c r="AC23" s="22">
        <f t="shared" si="5"/>
        <v>7</v>
      </c>
      <c r="AD23" s="22">
        <v>2</v>
      </c>
      <c r="AE23" s="45"/>
      <c r="AF23" s="27">
        <v>6.5</v>
      </c>
      <c r="AG23" s="21" t="s">
        <v>99</v>
      </c>
      <c r="AH23" s="21"/>
      <c r="AI23" s="21"/>
      <c r="AJ23" s="21"/>
      <c r="AK23" s="22">
        <v>12</v>
      </c>
      <c r="AL23" s="21" t="s">
        <v>173</v>
      </c>
      <c r="AM23" s="22">
        <v>17</v>
      </c>
      <c r="AN23" s="22">
        <v>6</v>
      </c>
      <c r="AO23" s="22">
        <v>6</v>
      </c>
      <c r="AP23" s="22">
        <f t="shared" si="6"/>
        <v>12</v>
      </c>
      <c r="AQ23" s="22">
        <v>2</v>
      </c>
      <c r="AR23" s="44"/>
    </row>
    <row r="24" spans="1:44" ht="15.95" customHeight="1" x14ac:dyDescent="0.25">
      <c r="A24" s="41"/>
      <c r="H24" s="22">
        <v>2</v>
      </c>
      <c r="I24" s="21" t="s">
        <v>49</v>
      </c>
      <c r="L24" s="21" t="s">
        <v>597</v>
      </c>
      <c r="Q24" s="41"/>
      <c r="R24" s="41"/>
      <c r="S24" s="27">
        <v>6.5</v>
      </c>
      <c r="T24" s="21" t="s">
        <v>169</v>
      </c>
      <c r="U24" s="21"/>
      <c r="V24" s="21"/>
      <c r="W24" s="21"/>
      <c r="X24" s="22">
        <v>14</v>
      </c>
      <c r="Y24" s="21" t="s">
        <v>134</v>
      </c>
      <c r="Z24" s="22">
        <v>14</v>
      </c>
      <c r="AA24" s="22">
        <v>5</v>
      </c>
      <c r="AB24" s="22">
        <v>6</v>
      </c>
      <c r="AC24" s="22">
        <f t="shared" si="5"/>
        <v>11</v>
      </c>
      <c r="AD24" s="22">
        <v>4</v>
      </c>
      <c r="AE24" s="45"/>
      <c r="AF24" s="27">
        <v>6.5</v>
      </c>
      <c r="AG24" s="21" t="s">
        <v>123</v>
      </c>
      <c r="AH24" s="21"/>
      <c r="AI24" s="21"/>
      <c r="AJ24" s="21"/>
      <c r="AK24" s="22">
        <v>8</v>
      </c>
      <c r="AL24" s="21" t="s">
        <v>173</v>
      </c>
      <c r="AM24" s="22">
        <v>17</v>
      </c>
      <c r="AN24" s="22">
        <v>2</v>
      </c>
      <c r="AO24" s="22">
        <v>4</v>
      </c>
      <c r="AP24" s="22">
        <f t="shared" si="6"/>
        <v>6</v>
      </c>
      <c r="AQ24" s="22">
        <v>0</v>
      </c>
      <c r="AR24" s="36"/>
    </row>
    <row r="25" spans="1:44" ht="15.95" customHeight="1" x14ac:dyDescent="0.25">
      <c r="A25" s="41"/>
      <c r="H25" s="22">
        <v>2</v>
      </c>
      <c r="I25" s="21" t="s">
        <v>49</v>
      </c>
      <c r="L25" s="21" t="s">
        <v>501</v>
      </c>
      <c r="Q25" s="41"/>
      <c r="R25" s="41"/>
      <c r="S25" s="27">
        <v>6.5</v>
      </c>
      <c r="T25" s="21" t="s">
        <v>29</v>
      </c>
      <c r="U25" s="21"/>
      <c r="V25" s="21"/>
      <c r="W25" s="21"/>
      <c r="X25" s="22">
        <v>15</v>
      </c>
      <c r="Y25" s="21" t="s">
        <v>134</v>
      </c>
      <c r="Z25" s="22">
        <v>15</v>
      </c>
      <c r="AA25" s="22">
        <v>1</v>
      </c>
      <c r="AB25" s="22">
        <v>6</v>
      </c>
      <c r="AC25" s="22">
        <f t="shared" si="5"/>
        <v>7</v>
      </c>
      <c r="AD25" s="22">
        <v>0</v>
      </c>
      <c r="AE25" s="45"/>
      <c r="AF25" s="27">
        <v>6</v>
      </c>
      <c r="AG25" s="21" t="s">
        <v>91</v>
      </c>
      <c r="AH25" s="21"/>
      <c r="AI25" s="21"/>
      <c r="AJ25" s="21"/>
      <c r="AK25" s="22">
        <v>23</v>
      </c>
      <c r="AL25" s="21" t="s">
        <v>173</v>
      </c>
      <c r="AM25" s="22">
        <v>13</v>
      </c>
      <c r="AN25" s="22">
        <v>0</v>
      </c>
      <c r="AO25" s="22">
        <v>1</v>
      </c>
      <c r="AP25" s="22">
        <f t="shared" si="6"/>
        <v>1</v>
      </c>
      <c r="AQ25" s="22">
        <v>0</v>
      </c>
      <c r="AR25" s="36"/>
    </row>
    <row r="26" spans="1:44" ht="15.95" customHeight="1" x14ac:dyDescent="0.25">
      <c r="A26" s="41"/>
      <c r="B26" s="36"/>
      <c r="C26" s="46"/>
      <c r="D26" s="46"/>
      <c r="E26" s="46"/>
      <c r="F26" s="46"/>
      <c r="G26" s="42"/>
      <c r="H26" s="45"/>
      <c r="I26" s="46"/>
      <c r="J26" s="46"/>
      <c r="K26" s="45"/>
      <c r="L26" s="45"/>
      <c r="M26" s="45"/>
      <c r="N26" s="45"/>
      <c r="O26" s="45"/>
      <c r="P26" s="45"/>
      <c r="Q26" s="41"/>
      <c r="R26" s="41"/>
      <c r="S26" s="27">
        <v>6</v>
      </c>
      <c r="T26" s="21" t="s">
        <v>159</v>
      </c>
      <c r="U26" s="21"/>
      <c r="V26" s="21"/>
      <c r="W26" s="21"/>
      <c r="X26" s="22">
        <v>25</v>
      </c>
      <c r="Y26" s="21" t="s">
        <v>134</v>
      </c>
      <c r="Z26" s="22">
        <v>4</v>
      </c>
      <c r="AA26" s="22">
        <v>0</v>
      </c>
      <c r="AB26" s="22">
        <v>3</v>
      </c>
      <c r="AC26" s="22">
        <f t="shared" si="5"/>
        <v>3</v>
      </c>
      <c r="AD26" s="22">
        <v>0</v>
      </c>
      <c r="AE26" s="45"/>
      <c r="AF26" s="27">
        <v>6</v>
      </c>
      <c r="AG26" s="21" t="s">
        <v>68</v>
      </c>
      <c r="AH26" s="21"/>
      <c r="AI26" s="21"/>
      <c r="AJ26" s="21"/>
      <c r="AK26" s="22">
        <v>9</v>
      </c>
      <c r="AL26" s="21" t="s">
        <v>173</v>
      </c>
      <c r="AM26" s="22">
        <v>17</v>
      </c>
      <c r="AN26" s="22">
        <v>0</v>
      </c>
      <c r="AO26" s="22">
        <v>2</v>
      </c>
      <c r="AP26" s="22">
        <f t="shared" si="6"/>
        <v>2</v>
      </c>
      <c r="AQ26" s="22">
        <v>0</v>
      </c>
      <c r="AR26" s="36"/>
    </row>
    <row r="27" spans="1:44" ht="15.95" customHeight="1" thickBot="1" x14ac:dyDescent="0.3">
      <c r="A27" s="41"/>
      <c r="B27" s="42" t="s">
        <v>147</v>
      </c>
      <c r="C27" s="6" t="s">
        <v>176</v>
      </c>
      <c r="F27" s="21"/>
      <c r="G27" s="5">
        <v>2</v>
      </c>
      <c r="H27" s="22">
        <v>1</v>
      </c>
      <c r="I27" s="21" t="s">
        <v>140</v>
      </c>
      <c r="J27" s="21"/>
      <c r="K27" s="21"/>
      <c r="L27" s="21" t="s">
        <v>578</v>
      </c>
      <c r="M27" s="21"/>
      <c r="N27" s="21"/>
      <c r="O27" s="21"/>
      <c r="P27" s="21"/>
      <c r="Q27" s="41"/>
      <c r="R27" s="41"/>
      <c r="S27" s="17" t="s">
        <v>132</v>
      </c>
      <c r="T27" s="17"/>
      <c r="U27" s="17"/>
      <c r="V27" s="17"/>
      <c r="W27" s="17"/>
      <c r="X27" s="17"/>
      <c r="Y27" s="17"/>
      <c r="Z27" s="23">
        <f>SUM(Z15:Z26)</f>
        <v>187</v>
      </c>
      <c r="AA27" s="23">
        <f>SUM(AA15:AA26)</f>
        <v>62</v>
      </c>
      <c r="AB27" s="23">
        <f>SUM(AB15:AB26)</f>
        <v>96</v>
      </c>
      <c r="AC27" s="23">
        <f>+AB27+AA27</f>
        <v>158</v>
      </c>
      <c r="AD27" s="23">
        <f>SUM(AD15:AD26)</f>
        <v>26</v>
      </c>
      <c r="AE27" s="45"/>
      <c r="AF27" s="17" t="s">
        <v>172</v>
      </c>
      <c r="AG27" s="17"/>
      <c r="AH27" s="17"/>
      <c r="AI27" s="17"/>
      <c r="AJ27" s="17"/>
      <c r="AK27" s="17"/>
      <c r="AL27" s="17"/>
      <c r="AM27" s="23">
        <f>SUM(AM15:AM26)</f>
        <v>187</v>
      </c>
      <c r="AN27" s="23">
        <f>SUM(AN15:AN26)</f>
        <v>64</v>
      </c>
      <c r="AO27" s="23">
        <f>SUM(AO15:AO26)</f>
        <v>96</v>
      </c>
      <c r="AP27" s="23">
        <f>+AO27+AN27</f>
        <v>160</v>
      </c>
      <c r="AQ27" s="23">
        <f>SUM(AQ15:AQ26)</f>
        <v>32</v>
      </c>
      <c r="AR27" s="36"/>
    </row>
    <row r="28" spans="1:44" ht="15.95" customHeight="1" x14ac:dyDescent="0.25">
      <c r="A28" s="41"/>
      <c r="B28" s="22" t="s">
        <v>27</v>
      </c>
      <c r="C28" s="16"/>
      <c r="D28" s="16" t="s">
        <v>100</v>
      </c>
      <c r="E28" s="16"/>
      <c r="F28" s="16"/>
      <c r="G28" s="5"/>
      <c r="H28" s="22">
        <v>2</v>
      </c>
      <c r="I28" s="21" t="s">
        <v>577</v>
      </c>
      <c r="J28" s="21"/>
      <c r="K28" s="21"/>
      <c r="L28" s="21" t="s">
        <v>251</v>
      </c>
      <c r="M28" s="21"/>
      <c r="N28" s="21"/>
      <c r="O28" s="21"/>
      <c r="P28" s="21"/>
      <c r="Q28" s="41"/>
      <c r="R28" s="41"/>
      <c r="S28" s="19" t="s">
        <v>18</v>
      </c>
      <c r="T28" s="19"/>
      <c r="U28" s="19"/>
      <c r="V28" s="19"/>
      <c r="W28" s="19"/>
      <c r="X28" s="16" t="s">
        <v>41</v>
      </c>
      <c r="Z28" s="22">
        <v>21</v>
      </c>
      <c r="AA28" s="22">
        <v>7</v>
      </c>
      <c r="AB28" s="22">
        <v>5</v>
      </c>
      <c r="AC28" s="22">
        <f t="shared" ref="AC28:AC39" si="7">+AA28+AB28</f>
        <v>12</v>
      </c>
      <c r="AD28" s="22">
        <v>2</v>
      </c>
      <c r="AE28" s="45"/>
      <c r="AF28" s="19" t="s">
        <v>17</v>
      </c>
      <c r="AG28" s="19"/>
      <c r="AH28" s="19"/>
      <c r="AI28" s="19"/>
      <c r="AJ28" s="19"/>
      <c r="AK28" s="16" t="s">
        <v>51</v>
      </c>
      <c r="AM28" s="22">
        <v>16</v>
      </c>
      <c r="AN28" s="22">
        <v>7</v>
      </c>
      <c r="AO28" s="22">
        <v>7</v>
      </c>
      <c r="AP28" s="22">
        <f t="shared" ref="AP28:AP39" si="8">+AN28+AO28</f>
        <v>14</v>
      </c>
      <c r="AQ28" s="22">
        <v>0</v>
      </c>
      <c r="AR28" s="36"/>
    </row>
    <row r="29" spans="1:44" ht="15.95" customHeight="1" x14ac:dyDescent="0.25">
      <c r="A29" s="41"/>
      <c r="D29" s="16"/>
      <c r="E29" s="16"/>
      <c r="F29" s="16"/>
      <c r="G29" s="5"/>
      <c r="H29" s="22"/>
      <c r="I29" s="21"/>
      <c r="J29" s="21"/>
      <c r="K29" s="21"/>
      <c r="L29" s="21"/>
      <c r="M29" s="21"/>
      <c r="N29" s="21"/>
      <c r="O29" s="21"/>
      <c r="P29" s="21"/>
      <c r="Q29" s="41"/>
      <c r="R29" s="41"/>
      <c r="S29" s="27">
        <v>7.5</v>
      </c>
      <c r="T29" s="21" t="s">
        <v>78</v>
      </c>
      <c r="X29" s="22">
        <v>35</v>
      </c>
      <c r="Y29" s="21" t="s">
        <v>108</v>
      </c>
      <c r="Z29" s="22">
        <v>17</v>
      </c>
      <c r="AA29" s="22">
        <v>0</v>
      </c>
      <c r="AB29" s="22">
        <v>0</v>
      </c>
      <c r="AC29" s="22">
        <f t="shared" si="7"/>
        <v>0</v>
      </c>
      <c r="AD29" s="22">
        <v>2</v>
      </c>
      <c r="AE29" s="45"/>
      <c r="AF29" s="27">
        <v>7</v>
      </c>
      <c r="AG29" s="21" t="s">
        <v>162</v>
      </c>
      <c r="AH29" s="21"/>
      <c r="AI29" s="21"/>
      <c r="AJ29" s="21"/>
      <c r="AK29" s="22">
        <v>30</v>
      </c>
      <c r="AL29" s="21" t="s">
        <v>17</v>
      </c>
      <c r="AM29" s="22">
        <v>15</v>
      </c>
      <c r="AN29" s="22">
        <v>0</v>
      </c>
      <c r="AO29" s="22">
        <v>0</v>
      </c>
      <c r="AP29" s="22">
        <f t="shared" si="8"/>
        <v>0</v>
      </c>
      <c r="AQ29" s="22">
        <v>0</v>
      </c>
      <c r="AR29" s="36"/>
    </row>
    <row r="30" spans="1:44" ht="15.95" customHeight="1" x14ac:dyDescent="0.25">
      <c r="A30" s="41"/>
      <c r="C30" s="6" t="s">
        <v>179</v>
      </c>
      <c r="G30" s="5">
        <v>3</v>
      </c>
      <c r="H30" s="22">
        <v>1</v>
      </c>
      <c r="I30" s="21" t="s">
        <v>129</v>
      </c>
      <c r="J30" s="21"/>
      <c r="K30" s="21"/>
      <c r="L30" s="21" t="s">
        <v>579</v>
      </c>
      <c r="M30" s="21"/>
      <c r="N30" s="21"/>
      <c r="O30" s="21"/>
      <c r="P30" s="21"/>
      <c r="Q30" s="41"/>
      <c r="R30" s="41"/>
      <c r="S30" s="27">
        <v>9.5</v>
      </c>
      <c r="T30" s="21" t="s">
        <v>53</v>
      </c>
      <c r="U30" s="21"/>
      <c r="V30" s="21"/>
      <c r="W30" s="27"/>
      <c r="X30" s="22">
        <v>14</v>
      </c>
      <c r="Y30" s="21" t="s">
        <v>108</v>
      </c>
      <c r="Z30" s="22">
        <v>15</v>
      </c>
      <c r="AA30" s="22">
        <v>19</v>
      </c>
      <c r="AB30" s="22">
        <v>12</v>
      </c>
      <c r="AC30" s="22">
        <f t="shared" si="7"/>
        <v>31</v>
      </c>
      <c r="AD30" s="22">
        <v>4</v>
      </c>
      <c r="AE30" s="45"/>
      <c r="AF30" s="27">
        <v>9.5</v>
      </c>
      <c r="AG30" s="21" t="s">
        <v>129</v>
      </c>
      <c r="AH30" s="21"/>
      <c r="AI30" s="21"/>
      <c r="AJ30" s="21"/>
      <c r="AK30" s="22">
        <v>24</v>
      </c>
      <c r="AL30" s="21" t="s">
        <v>17</v>
      </c>
      <c r="AM30" s="22">
        <v>17</v>
      </c>
      <c r="AN30" s="22">
        <v>20</v>
      </c>
      <c r="AO30" s="22">
        <v>20</v>
      </c>
      <c r="AP30" s="22">
        <f t="shared" si="8"/>
        <v>40</v>
      </c>
      <c r="AQ30" s="22">
        <v>4</v>
      </c>
      <c r="AR30" s="36"/>
    </row>
    <row r="31" spans="1:44" ht="15.95" customHeight="1" x14ac:dyDescent="0.25">
      <c r="A31" s="41"/>
      <c r="B31" s="22" t="s">
        <v>27</v>
      </c>
      <c r="C31" s="21"/>
      <c r="D31" s="21" t="s">
        <v>100</v>
      </c>
      <c r="E31" s="21"/>
      <c r="F31" s="21"/>
      <c r="G31" s="5"/>
      <c r="H31" s="22">
        <v>2</v>
      </c>
      <c r="I31" s="21" t="s">
        <v>129</v>
      </c>
      <c r="J31" s="21"/>
      <c r="K31" s="21"/>
      <c r="L31" s="21" t="s">
        <v>120</v>
      </c>
      <c r="M31" s="21"/>
      <c r="N31" s="21"/>
      <c r="O31" s="21"/>
      <c r="P31" s="21"/>
      <c r="Q31" s="41"/>
      <c r="R31" s="41"/>
      <c r="S31" s="27">
        <v>8.5</v>
      </c>
      <c r="T31" s="21" t="s">
        <v>87</v>
      </c>
      <c r="U31" s="21"/>
      <c r="V31" s="21"/>
      <c r="W31" s="27"/>
      <c r="X31" s="22">
        <v>16</v>
      </c>
      <c r="Y31" s="21" t="s">
        <v>108</v>
      </c>
      <c r="Z31" s="22">
        <v>16</v>
      </c>
      <c r="AA31" s="22">
        <v>3</v>
      </c>
      <c r="AB31" s="22">
        <v>11</v>
      </c>
      <c r="AC31" s="22">
        <f t="shared" si="7"/>
        <v>14</v>
      </c>
      <c r="AD31" s="22">
        <v>0</v>
      </c>
      <c r="AE31" s="45"/>
      <c r="AF31" s="27">
        <v>8.5</v>
      </c>
      <c r="AG31" s="21" t="s">
        <v>161</v>
      </c>
      <c r="AH31" s="21"/>
      <c r="AI31" s="21"/>
      <c r="AJ31" s="21"/>
      <c r="AK31" s="22">
        <v>7</v>
      </c>
      <c r="AL31" s="21" t="s">
        <v>17</v>
      </c>
      <c r="AM31" s="22">
        <v>17</v>
      </c>
      <c r="AN31" s="22">
        <v>21</v>
      </c>
      <c r="AO31" s="22">
        <v>18</v>
      </c>
      <c r="AP31" s="22">
        <f t="shared" si="8"/>
        <v>39</v>
      </c>
      <c r="AQ31" s="22">
        <v>0</v>
      </c>
      <c r="AR31" s="36"/>
    </row>
    <row r="32" spans="1:44" ht="15.95" customHeight="1" x14ac:dyDescent="0.25">
      <c r="A32" s="41"/>
      <c r="H32" s="22">
        <v>2</v>
      </c>
      <c r="I32" s="21" t="s">
        <v>161</v>
      </c>
      <c r="L32" s="21" t="s">
        <v>313</v>
      </c>
      <c r="Q32" s="41"/>
      <c r="R32" s="41"/>
      <c r="S32" s="27">
        <v>8.5</v>
      </c>
      <c r="T32" s="21" t="s">
        <v>140</v>
      </c>
      <c r="U32" s="21"/>
      <c r="V32" s="21"/>
      <c r="W32" s="27"/>
      <c r="X32" s="22">
        <v>11</v>
      </c>
      <c r="Y32" s="21" t="s">
        <v>108</v>
      </c>
      <c r="Z32" s="22">
        <v>17</v>
      </c>
      <c r="AA32" s="22">
        <v>10</v>
      </c>
      <c r="AB32" s="22">
        <v>12</v>
      </c>
      <c r="AC32" s="22">
        <f t="shared" si="7"/>
        <v>22</v>
      </c>
      <c r="AD32" s="22">
        <v>0</v>
      </c>
      <c r="AE32" s="45"/>
      <c r="AF32" s="27">
        <v>8.5</v>
      </c>
      <c r="AG32" s="21" t="s">
        <v>120</v>
      </c>
      <c r="AH32" s="21"/>
      <c r="AI32" s="21"/>
      <c r="AJ32" s="21"/>
      <c r="AK32" s="22">
        <v>22</v>
      </c>
      <c r="AL32" s="16" t="s">
        <v>17</v>
      </c>
      <c r="AM32" s="22">
        <v>17</v>
      </c>
      <c r="AN32" s="22">
        <v>4</v>
      </c>
      <c r="AO32" s="22">
        <v>8</v>
      </c>
      <c r="AP32" s="22">
        <f t="shared" si="8"/>
        <v>12</v>
      </c>
      <c r="AQ32" s="22">
        <v>2</v>
      </c>
      <c r="AR32" s="36"/>
    </row>
    <row r="33" spans="1:44" ht="15.95" customHeight="1" x14ac:dyDescent="0.25">
      <c r="A33" s="41"/>
      <c r="B33" s="36"/>
      <c r="C33" s="46"/>
      <c r="D33" s="46"/>
      <c r="E33" s="46"/>
      <c r="F33" s="46"/>
      <c r="G33" s="42"/>
      <c r="H33" s="45"/>
      <c r="I33" s="46"/>
      <c r="J33" s="46"/>
      <c r="K33" s="45"/>
      <c r="L33" s="45"/>
      <c r="M33" s="45"/>
      <c r="N33" s="45"/>
      <c r="O33" s="45"/>
      <c r="P33" s="45"/>
      <c r="Q33" s="41"/>
      <c r="R33" s="41"/>
      <c r="S33" s="27">
        <v>7.5</v>
      </c>
      <c r="T33" s="21" t="s">
        <v>45</v>
      </c>
      <c r="X33" s="22">
        <v>72</v>
      </c>
      <c r="Y33" s="21" t="s">
        <v>108</v>
      </c>
      <c r="Z33" s="22">
        <v>8</v>
      </c>
      <c r="AA33" s="22">
        <v>0</v>
      </c>
      <c r="AB33" s="22">
        <v>2</v>
      </c>
      <c r="AC33" s="22">
        <f t="shared" si="7"/>
        <v>2</v>
      </c>
      <c r="AD33" s="22">
        <v>2</v>
      </c>
      <c r="AE33" s="45"/>
      <c r="AF33" s="27">
        <v>7.5</v>
      </c>
      <c r="AG33" s="21" t="s">
        <v>31</v>
      </c>
      <c r="AK33" s="22">
        <v>2</v>
      </c>
      <c r="AL33" s="21" t="s">
        <v>17</v>
      </c>
      <c r="AM33" s="22">
        <v>15</v>
      </c>
      <c r="AN33" s="22">
        <v>0</v>
      </c>
      <c r="AO33" s="22">
        <v>5</v>
      </c>
      <c r="AP33" s="22">
        <f t="shared" si="8"/>
        <v>5</v>
      </c>
      <c r="AQ33" s="22">
        <v>0</v>
      </c>
      <c r="AR33" s="36"/>
    </row>
    <row r="34" spans="1:44" ht="15.95" customHeight="1" x14ac:dyDescent="0.25">
      <c r="A34" s="41"/>
      <c r="B34" s="42" t="s">
        <v>148</v>
      </c>
      <c r="C34" s="6" t="s">
        <v>181</v>
      </c>
      <c r="F34" s="20"/>
      <c r="G34" s="5">
        <v>0</v>
      </c>
      <c r="H34" s="22"/>
      <c r="I34" s="21"/>
      <c r="J34" s="21"/>
      <c r="K34" s="21"/>
      <c r="L34" s="21"/>
      <c r="M34" s="21"/>
      <c r="N34" s="21"/>
      <c r="O34" s="21"/>
      <c r="P34" s="21"/>
      <c r="Q34" s="41"/>
      <c r="R34" s="41"/>
      <c r="S34" s="27">
        <v>7.5</v>
      </c>
      <c r="T34" s="21" t="s">
        <v>104</v>
      </c>
      <c r="U34" s="21"/>
      <c r="V34" s="21"/>
      <c r="W34" s="27"/>
      <c r="X34" s="22">
        <v>4</v>
      </c>
      <c r="Y34" s="21" t="s">
        <v>108</v>
      </c>
      <c r="Z34" s="22">
        <v>16</v>
      </c>
      <c r="AA34" s="22">
        <v>3</v>
      </c>
      <c r="AB34" s="22">
        <v>9</v>
      </c>
      <c r="AC34" s="22">
        <f t="shared" si="7"/>
        <v>12</v>
      </c>
      <c r="AD34" s="22">
        <v>2</v>
      </c>
      <c r="AE34" s="45"/>
      <c r="AF34" s="27">
        <v>7.5</v>
      </c>
      <c r="AG34" s="21" t="s">
        <v>54</v>
      </c>
      <c r="AJ34" s="21"/>
      <c r="AK34" s="22">
        <v>19</v>
      </c>
      <c r="AL34" s="21" t="s">
        <v>17</v>
      </c>
      <c r="AM34" s="22">
        <v>15</v>
      </c>
      <c r="AN34" s="22">
        <v>1</v>
      </c>
      <c r="AO34" s="22">
        <v>2</v>
      </c>
      <c r="AP34" s="22">
        <f t="shared" si="8"/>
        <v>3</v>
      </c>
      <c r="AQ34" s="22">
        <v>2</v>
      </c>
      <c r="AR34" s="36"/>
    </row>
    <row r="35" spans="1:44" ht="15.95" customHeight="1" x14ac:dyDescent="0.25">
      <c r="A35" s="41" t="s">
        <v>43</v>
      </c>
      <c r="B35" s="22" t="s">
        <v>27</v>
      </c>
      <c r="D35" s="21" t="s">
        <v>100</v>
      </c>
      <c r="E35" s="21"/>
      <c r="H35" s="22"/>
      <c r="I35" s="21"/>
      <c r="J35" s="21"/>
      <c r="K35" s="21"/>
      <c r="L35" s="21"/>
      <c r="M35" s="21"/>
      <c r="N35" s="21"/>
      <c r="O35" s="21"/>
      <c r="P35" s="21"/>
      <c r="Q35" s="41"/>
      <c r="R35" s="41"/>
      <c r="S35" s="27">
        <v>6.5</v>
      </c>
      <c r="T35" s="21" t="s">
        <v>46</v>
      </c>
      <c r="U35" s="21"/>
      <c r="V35" s="21"/>
      <c r="W35" s="27"/>
      <c r="X35" s="22">
        <v>24</v>
      </c>
      <c r="Y35" s="21" t="s">
        <v>108</v>
      </c>
      <c r="Z35" s="22">
        <v>12</v>
      </c>
      <c r="AA35" s="22">
        <v>0</v>
      </c>
      <c r="AB35" s="22">
        <v>9</v>
      </c>
      <c r="AC35" s="22">
        <f t="shared" si="7"/>
        <v>9</v>
      </c>
      <c r="AD35" s="22">
        <v>0</v>
      </c>
      <c r="AE35" s="45"/>
      <c r="AF35" s="27">
        <v>7.5</v>
      </c>
      <c r="AG35" s="21" t="s">
        <v>84</v>
      </c>
      <c r="AK35" s="22">
        <v>33</v>
      </c>
      <c r="AL35" s="21" t="s">
        <v>17</v>
      </c>
      <c r="AM35" s="22">
        <v>14</v>
      </c>
      <c r="AN35" s="22">
        <v>0</v>
      </c>
      <c r="AO35" s="22">
        <v>0</v>
      </c>
      <c r="AP35" s="22">
        <f t="shared" si="8"/>
        <v>0</v>
      </c>
      <c r="AQ35" s="22">
        <v>4</v>
      </c>
      <c r="AR35" s="36"/>
    </row>
    <row r="36" spans="1:44" ht="15.95" customHeight="1" x14ac:dyDescent="0.25">
      <c r="A36" s="41"/>
      <c r="H36" s="22"/>
      <c r="I36" s="21"/>
      <c r="J36" s="21"/>
      <c r="K36" s="21"/>
      <c r="L36" s="21"/>
      <c r="M36" s="21"/>
      <c r="N36" s="21"/>
      <c r="O36" s="21"/>
      <c r="P36" s="21"/>
      <c r="Q36" s="41"/>
      <c r="R36" s="41"/>
      <c r="S36" s="27">
        <v>7</v>
      </c>
      <c r="T36" s="21" t="s">
        <v>34</v>
      </c>
      <c r="U36" s="21"/>
      <c r="V36" s="21"/>
      <c r="W36" s="27"/>
      <c r="X36" s="22">
        <v>44</v>
      </c>
      <c r="Y36" s="21" t="s">
        <v>108</v>
      </c>
      <c r="Z36" s="22">
        <v>17</v>
      </c>
      <c r="AA36" s="22">
        <v>0</v>
      </c>
      <c r="AB36" s="22">
        <v>0</v>
      </c>
      <c r="AC36" s="22">
        <f t="shared" si="7"/>
        <v>0</v>
      </c>
      <c r="AD36" s="22">
        <v>2</v>
      </c>
      <c r="AE36" s="45"/>
      <c r="AF36" s="27">
        <v>7</v>
      </c>
      <c r="AG36" s="21" t="s">
        <v>64</v>
      </c>
      <c r="AH36" s="21"/>
      <c r="AI36" s="21"/>
      <c r="AJ36" s="21"/>
      <c r="AK36" s="22">
        <v>11</v>
      </c>
      <c r="AL36" s="21" t="s">
        <v>17</v>
      </c>
      <c r="AM36" s="22">
        <v>16</v>
      </c>
      <c r="AN36" s="22">
        <v>0</v>
      </c>
      <c r="AO36" s="22">
        <v>6</v>
      </c>
      <c r="AP36" s="22">
        <f t="shared" si="8"/>
        <v>6</v>
      </c>
      <c r="AQ36" s="22">
        <v>0</v>
      </c>
      <c r="AR36" s="36"/>
    </row>
    <row r="37" spans="1:44" ht="15.95" customHeight="1" x14ac:dyDescent="0.25">
      <c r="A37" s="41"/>
      <c r="C37" s="6" t="s">
        <v>175</v>
      </c>
      <c r="D37" s="1"/>
      <c r="E37" s="21"/>
      <c r="F37" s="21"/>
      <c r="G37" s="5">
        <v>6</v>
      </c>
      <c r="H37" s="22">
        <v>1</v>
      </c>
      <c r="I37" s="21" t="s">
        <v>155</v>
      </c>
      <c r="J37" s="21"/>
      <c r="K37" s="21"/>
      <c r="L37" s="21" t="s">
        <v>585</v>
      </c>
      <c r="M37" s="21"/>
      <c r="N37" s="21"/>
      <c r="O37" s="21"/>
      <c r="P37" s="21"/>
      <c r="Q37" s="41"/>
      <c r="R37" s="41"/>
      <c r="S37" s="27">
        <v>6.5</v>
      </c>
      <c r="T37" s="21" t="s">
        <v>186</v>
      </c>
      <c r="X37" s="22">
        <v>23</v>
      </c>
      <c r="Y37" s="21" t="s">
        <v>108</v>
      </c>
      <c r="Z37" s="22">
        <v>17</v>
      </c>
      <c r="AA37" s="22">
        <v>4</v>
      </c>
      <c r="AB37" s="22">
        <v>6</v>
      </c>
      <c r="AC37" s="22">
        <f t="shared" si="7"/>
        <v>10</v>
      </c>
      <c r="AD37" s="22">
        <v>2</v>
      </c>
      <c r="AE37" s="45"/>
      <c r="AF37" s="27">
        <v>7</v>
      </c>
      <c r="AG37" s="21" t="s">
        <v>55</v>
      </c>
      <c r="AH37" s="21"/>
      <c r="AI37" s="21"/>
      <c r="AJ37" s="21"/>
      <c r="AK37" s="22">
        <v>13</v>
      </c>
      <c r="AL37" s="21" t="s">
        <v>17</v>
      </c>
      <c r="AM37" s="22">
        <v>15</v>
      </c>
      <c r="AN37" s="22">
        <v>0</v>
      </c>
      <c r="AO37" s="22">
        <v>4</v>
      </c>
      <c r="AP37" s="22">
        <f t="shared" si="8"/>
        <v>4</v>
      </c>
      <c r="AQ37" s="22">
        <v>0</v>
      </c>
      <c r="AR37" s="36"/>
    </row>
    <row r="38" spans="1:44" ht="15.95" customHeight="1" x14ac:dyDescent="0.25">
      <c r="A38" s="41"/>
      <c r="B38" s="22" t="s">
        <v>27</v>
      </c>
      <c r="C38" s="21" t="s">
        <v>583</v>
      </c>
      <c r="D38" s="16"/>
      <c r="H38" s="22">
        <v>1</v>
      </c>
      <c r="I38" s="21" t="s">
        <v>164</v>
      </c>
      <c r="J38" s="21"/>
      <c r="K38" s="21"/>
      <c r="L38" s="21" t="s">
        <v>155</v>
      </c>
      <c r="M38" s="21"/>
      <c r="N38" s="21"/>
      <c r="O38" s="21"/>
      <c r="P38" s="21"/>
      <c r="Q38" s="41"/>
      <c r="R38" s="41"/>
      <c r="S38" s="27">
        <v>6.5</v>
      </c>
      <c r="T38" s="21" t="s">
        <v>121</v>
      </c>
      <c r="X38" s="22">
        <v>30</v>
      </c>
      <c r="Y38" s="21" t="s">
        <v>108</v>
      </c>
      <c r="Z38" s="22">
        <v>16</v>
      </c>
      <c r="AA38" s="22">
        <v>2</v>
      </c>
      <c r="AB38" s="22">
        <v>3</v>
      </c>
      <c r="AC38" s="22">
        <f t="shared" si="7"/>
        <v>5</v>
      </c>
      <c r="AD38" s="22">
        <v>0</v>
      </c>
      <c r="AE38" s="45"/>
      <c r="AF38" s="27">
        <v>6.5</v>
      </c>
      <c r="AG38" s="21" t="s">
        <v>40</v>
      </c>
      <c r="AH38" s="21"/>
      <c r="AI38" s="21"/>
      <c r="AJ38" s="21"/>
      <c r="AK38" s="22">
        <v>4</v>
      </c>
      <c r="AL38" s="21" t="s">
        <v>17</v>
      </c>
      <c r="AM38" s="22">
        <v>15</v>
      </c>
      <c r="AN38" s="22">
        <v>0</v>
      </c>
      <c r="AO38" s="22">
        <v>7</v>
      </c>
      <c r="AP38" s="22">
        <f t="shared" si="8"/>
        <v>7</v>
      </c>
      <c r="AQ38" s="22">
        <v>0</v>
      </c>
      <c r="AR38" s="36"/>
    </row>
    <row r="39" spans="1:44" ht="15.95" customHeight="1" x14ac:dyDescent="0.25">
      <c r="A39" s="41"/>
      <c r="C39" s="21" t="s">
        <v>380</v>
      </c>
      <c r="D39" s="21"/>
      <c r="E39" s="21"/>
      <c r="F39" s="21"/>
      <c r="G39" s="21"/>
      <c r="H39" s="22">
        <v>1</v>
      </c>
      <c r="I39" s="21" t="s">
        <v>155</v>
      </c>
      <c r="L39" s="21" t="s">
        <v>586</v>
      </c>
      <c r="M39" s="21"/>
      <c r="N39" s="21"/>
      <c r="O39" s="21"/>
      <c r="P39" s="21"/>
      <c r="Q39" s="41"/>
      <c r="R39" s="41"/>
      <c r="S39" s="27">
        <v>6.5</v>
      </c>
      <c r="T39" s="21" t="s">
        <v>165</v>
      </c>
      <c r="U39" s="21"/>
      <c r="V39" s="21"/>
      <c r="W39" s="27"/>
      <c r="X39" s="22">
        <v>10</v>
      </c>
      <c r="Y39" s="21" t="s">
        <v>108</v>
      </c>
      <c r="Z39" s="22">
        <v>15</v>
      </c>
      <c r="AA39" s="22">
        <v>3</v>
      </c>
      <c r="AB39" s="22">
        <v>2</v>
      </c>
      <c r="AC39" s="22">
        <f t="shared" si="7"/>
        <v>5</v>
      </c>
      <c r="AD39" s="22">
        <v>0</v>
      </c>
      <c r="AE39" s="45"/>
      <c r="AF39" s="27">
        <v>6</v>
      </c>
      <c r="AG39" s="21" t="s">
        <v>103</v>
      </c>
      <c r="AK39" s="22">
        <v>44</v>
      </c>
      <c r="AL39" s="21" t="s">
        <v>17</v>
      </c>
      <c r="AM39" s="22">
        <v>15</v>
      </c>
      <c r="AN39" s="22">
        <v>3</v>
      </c>
      <c r="AO39" s="22">
        <v>6</v>
      </c>
      <c r="AP39" s="22">
        <f t="shared" si="8"/>
        <v>9</v>
      </c>
      <c r="AQ39" s="22">
        <v>0</v>
      </c>
      <c r="AR39" s="36"/>
    </row>
    <row r="40" spans="1:44" ht="15.95" customHeight="1" thickBot="1" x14ac:dyDescent="0.3">
      <c r="A40" s="41"/>
      <c r="C40" s="21" t="s">
        <v>584</v>
      </c>
      <c r="D40" s="21"/>
      <c r="E40" s="21"/>
      <c r="F40" s="21"/>
      <c r="G40" s="21"/>
      <c r="H40" s="22">
        <v>1</v>
      </c>
      <c r="I40" s="21" t="s">
        <v>169</v>
      </c>
      <c r="L40" s="21" t="s">
        <v>587</v>
      </c>
      <c r="Q40" s="41"/>
      <c r="R40" s="41"/>
      <c r="S40" s="17" t="s">
        <v>50</v>
      </c>
      <c r="T40" s="17"/>
      <c r="U40" s="17"/>
      <c r="V40" s="17"/>
      <c r="W40" s="17"/>
      <c r="X40" s="17"/>
      <c r="Y40" s="17"/>
      <c r="Z40" s="23">
        <f>SUM(Z28:Z39)</f>
        <v>187</v>
      </c>
      <c r="AA40" s="23">
        <f>SUM(AA28:AA39)</f>
        <v>51</v>
      </c>
      <c r="AB40" s="23">
        <f>SUM(AB28:AB39)</f>
        <v>71</v>
      </c>
      <c r="AC40" s="23">
        <f>+AB40+AA40</f>
        <v>122</v>
      </c>
      <c r="AD40" s="23">
        <f>SUM(AD28:AD39)</f>
        <v>16</v>
      </c>
      <c r="AE40" s="45"/>
      <c r="AF40" s="17" t="s">
        <v>57</v>
      </c>
      <c r="AG40" s="17"/>
      <c r="AH40" s="17"/>
      <c r="AI40" s="17"/>
      <c r="AJ40" s="17"/>
      <c r="AK40" s="17"/>
      <c r="AL40" s="17"/>
      <c r="AM40" s="23">
        <f>SUM(AM28:AM39)</f>
        <v>187</v>
      </c>
      <c r="AN40" s="23">
        <f>SUM(AN28:AN39)</f>
        <v>56</v>
      </c>
      <c r="AO40" s="23">
        <f>SUM(AO28:AO39)</f>
        <v>83</v>
      </c>
      <c r="AP40" s="23">
        <f>+AO40+AN40</f>
        <v>139</v>
      </c>
      <c r="AQ40" s="23">
        <f>SUM(AQ28:AQ39)</f>
        <v>12</v>
      </c>
      <c r="AR40" s="36"/>
    </row>
    <row r="41" spans="1:44" ht="15.95" customHeight="1" x14ac:dyDescent="0.25">
      <c r="A41" s="41"/>
      <c r="H41" s="22">
        <v>1</v>
      </c>
      <c r="I41" s="21" t="s">
        <v>114</v>
      </c>
      <c r="L41" s="21" t="s">
        <v>81</v>
      </c>
      <c r="Q41" s="41"/>
      <c r="R41" s="41"/>
      <c r="S41" s="12" t="s">
        <v>93</v>
      </c>
      <c r="T41" s="12"/>
      <c r="U41" s="12"/>
      <c r="V41" s="12"/>
      <c r="W41" s="13"/>
      <c r="X41" s="14" t="s">
        <v>152</v>
      </c>
      <c r="Z41" s="22">
        <v>42.7</v>
      </c>
      <c r="AA41" s="22">
        <v>7</v>
      </c>
      <c r="AB41" s="22">
        <v>13</v>
      </c>
      <c r="AC41" s="22">
        <f t="shared" ref="AC41:AC52" si="9">+AA41+AB41</f>
        <v>20</v>
      </c>
      <c r="AD41" s="22">
        <v>2</v>
      </c>
      <c r="AE41" s="45"/>
      <c r="AF41" s="12" t="s">
        <v>92</v>
      </c>
      <c r="AG41" s="12"/>
      <c r="AH41" s="12"/>
      <c r="AI41" s="12"/>
      <c r="AJ41" s="13"/>
      <c r="AK41" s="14" t="s">
        <v>96</v>
      </c>
      <c r="AM41" s="22">
        <v>25</v>
      </c>
      <c r="AN41" s="22">
        <v>14</v>
      </c>
      <c r="AO41" s="22">
        <v>3</v>
      </c>
      <c r="AP41" s="22">
        <f t="shared" ref="AP41:AP52" si="10">+AN41+AO41</f>
        <v>17</v>
      </c>
      <c r="AQ41" s="22">
        <v>0</v>
      </c>
      <c r="AR41" s="36"/>
    </row>
    <row r="42" spans="1:44" ht="15.95" customHeight="1" x14ac:dyDescent="0.25">
      <c r="A42" s="41"/>
      <c r="H42" s="22">
        <v>2</v>
      </c>
      <c r="I42" s="21" t="s">
        <v>164</v>
      </c>
      <c r="L42" s="21" t="s">
        <v>588</v>
      </c>
      <c r="Q42" s="41"/>
      <c r="R42" s="41"/>
      <c r="S42" s="27">
        <v>7</v>
      </c>
      <c r="T42" s="21" t="s">
        <v>145</v>
      </c>
      <c r="U42" s="21"/>
      <c r="V42" s="21"/>
      <c r="W42" s="27"/>
      <c r="X42" s="22">
        <v>1</v>
      </c>
      <c r="Y42" s="16" t="s">
        <v>98</v>
      </c>
      <c r="Z42" s="22">
        <v>4</v>
      </c>
      <c r="AA42" s="22">
        <v>0</v>
      </c>
      <c r="AB42" s="22">
        <v>0</v>
      </c>
      <c r="AC42" s="22">
        <f t="shared" si="9"/>
        <v>0</v>
      </c>
      <c r="AD42" s="22">
        <v>0</v>
      </c>
      <c r="AE42" s="45"/>
      <c r="AF42" s="27">
        <v>7</v>
      </c>
      <c r="AG42" s="21" t="s">
        <v>183</v>
      </c>
      <c r="AH42" s="21"/>
      <c r="AI42" s="21"/>
      <c r="AJ42" s="27"/>
      <c r="AK42" s="22">
        <v>1</v>
      </c>
      <c r="AL42" s="21" t="s">
        <v>97</v>
      </c>
      <c r="AM42" s="22">
        <v>14</v>
      </c>
      <c r="AN42" s="22">
        <v>0</v>
      </c>
      <c r="AO42" s="22">
        <v>1</v>
      </c>
      <c r="AP42" s="22">
        <f t="shared" si="10"/>
        <v>1</v>
      </c>
      <c r="AQ42" s="22">
        <v>0</v>
      </c>
      <c r="AR42" s="36"/>
    </row>
    <row r="43" spans="1:44" ht="15.95" customHeight="1" x14ac:dyDescent="0.25">
      <c r="A43" s="41"/>
      <c r="B43" s="36"/>
      <c r="C43" s="46"/>
      <c r="D43" s="46"/>
      <c r="E43" s="46"/>
      <c r="F43" s="46"/>
      <c r="G43" s="42"/>
      <c r="H43" s="45"/>
      <c r="I43" s="46"/>
      <c r="J43" s="46"/>
      <c r="K43" s="45"/>
      <c r="L43" s="45"/>
      <c r="M43" s="45"/>
      <c r="N43" s="45"/>
      <c r="O43" s="45"/>
      <c r="P43" s="45"/>
      <c r="Q43" s="41"/>
      <c r="R43" s="41"/>
      <c r="S43" s="27">
        <v>9.5</v>
      </c>
      <c r="T43" s="21" t="s">
        <v>126</v>
      </c>
      <c r="U43" s="21"/>
      <c r="V43" s="21"/>
      <c r="W43" s="27"/>
      <c r="X43" s="22">
        <v>6</v>
      </c>
      <c r="Y43" s="16" t="s">
        <v>98</v>
      </c>
      <c r="Z43" s="22">
        <v>15.3</v>
      </c>
      <c r="AA43" s="22">
        <v>6</v>
      </c>
      <c r="AB43" s="22">
        <v>6</v>
      </c>
      <c r="AC43" s="22">
        <f t="shared" si="9"/>
        <v>12</v>
      </c>
      <c r="AD43" s="22">
        <v>4</v>
      </c>
      <c r="AE43" s="45"/>
      <c r="AF43" s="27">
        <v>9.5</v>
      </c>
      <c r="AG43" s="21" t="s">
        <v>150</v>
      </c>
      <c r="AH43" s="21"/>
      <c r="AI43" s="21"/>
      <c r="AJ43" s="27"/>
      <c r="AK43" s="22">
        <v>5</v>
      </c>
      <c r="AL43" s="21" t="s">
        <v>97</v>
      </c>
      <c r="AM43" s="22">
        <v>15</v>
      </c>
      <c r="AN43" s="22">
        <v>12</v>
      </c>
      <c r="AO43" s="22">
        <v>16</v>
      </c>
      <c r="AP43" s="22">
        <f t="shared" si="10"/>
        <v>28</v>
      </c>
      <c r="AQ43" s="22">
        <v>0</v>
      </c>
      <c r="AR43" s="36"/>
    </row>
    <row r="44" spans="1:44" ht="15.95" customHeight="1" x14ac:dyDescent="0.25">
      <c r="A44" s="41"/>
      <c r="B44" s="42" t="s">
        <v>149</v>
      </c>
      <c r="C44" s="6" t="s">
        <v>180</v>
      </c>
      <c r="E44" s="11"/>
      <c r="F44" s="11"/>
      <c r="G44" s="5">
        <v>2</v>
      </c>
      <c r="H44" s="22">
        <v>1</v>
      </c>
      <c r="I44" s="21" t="s">
        <v>99</v>
      </c>
      <c r="J44" s="21"/>
      <c r="K44" s="21"/>
      <c r="L44" s="21" t="s">
        <v>590</v>
      </c>
      <c r="M44" s="21"/>
      <c r="N44" s="21"/>
      <c r="O44" s="21"/>
      <c r="P44" s="21"/>
      <c r="Q44" s="41"/>
      <c r="R44" s="41"/>
      <c r="S44" s="27">
        <v>8.5</v>
      </c>
      <c r="T44" s="21" t="s">
        <v>82</v>
      </c>
      <c r="U44" s="21"/>
      <c r="V44" s="21"/>
      <c r="W44" s="27"/>
      <c r="X44" s="22">
        <v>9</v>
      </c>
      <c r="Y44" s="16" t="s">
        <v>98</v>
      </c>
      <c r="Z44" s="22">
        <v>17</v>
      </c>
      <c r="AA44" s="22">
        <v>0</v>
      </c>
      <c r="AB44" s="22">
        <v>6</v>
      </c>
      <c r="AC44" s="22">
        <f t="shared" si="9"/>
        <v>6</v>
      </c>
      <c r="AD44" s="22">
        <v>2</v>
      </c>
      <c r="AE44" s="45"/>
      <c r="AF44" s="27">
        <v>8.5</v>
      </c>
      <c r="AG44" s="21" t="s">
        <v>154</v>
      </c>
      <c r="AH44" s="21"/>
      <c r="AI44" s="21"/>
      <c r="AJ44" s="27"/>
      <c r="AK44" s="22">
        <v>19</v>
      </c>
      <c r="AL44" s="21" t="s">
        <v>97</v>
      </c>
      <c r="AM44" s="22">
        <v>12</v>
      </c>
      <c r="AN44" s="22">
        <v>5</v>
      </c>
      <c r="AO44" s="22">
        <v>6</v>
      </c>
      <c r="AP44" s="22">
        <f t="shared" si="10"/>
        <v>11</v>
      </c>
      <c r="AQ44" s="22">
        <v>0</v>
      </c>
      <c r="AR44" s="36"/>
    </row>
    <row r="45" spans="1:44" ht="15.95" customHeight="1" x14ac:dyDescent="0.25">
      <c r="A45" s="41"/>
      <c r="B45" s="22" t="s">
        <v>27</v>
      </c>
      <c r="C45" s="16"/>
      <c r="D45" s="16" t="s">
        <v>100</v>
      </c>
      <c r="E45" s="16"/>
      <c r="H45" s="22">
        <v>2</v>
      </c>
      <c r="I45" s="21" t="s">
        <v>153</v>
      </c>
      <c r="J45" s="21"/>
      <c r="K45" s="21"/>
      <c r="L45" s="21" t="s">
        <v>368</v>
      </c>
      <c r="M45" s="21"/>
      <c r="N45" s="21"/>
      <c r="O45" s="21"/>
      <c r="P45" s="21"/>
      <c r="Q45" s="41"/>
      <c r="R45" s="41"/>
      <c r="S45" s="27">
        <v>8</v>
      </c>
      <c r="T45" s="21" t="s">
        <v>187</v>
      </c>
      <c r="U45" s="21"/>
      <c r="V45" s="21"/>
      <c r="W45" s="27"/>
      <c r="X45" s="22">
        <v>10</v>
      </c>
      <c r="Y45" s="16" t="s">
        <v>98</v>
      </c>
      <c r="Z45" s="22">
        <v>13</v>
      </c>
      <c r="AA45" s="22">
        <v>4</v>
      </c>
      <c r="AB45" s="22">
        <v>7</v>
      </c>
      <c r="AC45" s="22">
        <f t="shared" si="9"/>
        <v>11</v>
      </c>
      <c r="AD45" s="22">
        <v>2</v>
      </c>
      <c r="AE45" s="45"/>
      <c r="AF45" s="27">
        <v>8</v>
      </c>
      <c r="AG45" s="21" t="s">
        <v>131</v>
      </c>
      <c r="AH45" s="21"/>
      <c r="AI45" s="21"/>
      <c r="AJ45" s="27"/>
      <c r="AK45" s="22">
        <v>7</v>
      </c>
      <c r="AL45" s="21" t="s">
        <v>97</v>
      </c>
      <c r="AM45" s="22">
        <v>16</v>
      </c>
      <c r="AN45" s="22">
        <v>2</v>
      </c>
      <c r="AO45" s="22">
        <v>4</v>
      </c>
      <c r="AP45" s="22">
        <f t="shared" si="10"/>
        <v>6</v>
      </c>
      <c r="AQ45" s="22">
        <v>2</v>
      </c>
      <c r="AR45" s="36"/>
    </row>
    <row r="46" spans="1:44" ht="15.95" customHeight="1" x14ac:dyDescent="0.25">
      <c r="A46" s="41"/>
      <c r="H46" s="22"/>
      <c r="I46" s="21"/>
      <c r="L46" s="21"/>
      <c r="Q46" s="41"/>
      <c r="R46" s="41"/>
      <c r="S46" s="27">
        <v>7.5</v>
      </c>
      <c r="T46" s="21" t="s">
        <v>62</v>
      </c>
      <c r="U46" s="21"/>
      <c r="V46" s="21"/>
      <c r="W46" s="27"/>
      <c r="X46" s="22">
        <v>4</v>
      </c>
      <c r="Y46" s="16" t="s">
        <v>98</v>
      </c>
      <c r="Z46" s="22">
        <v>5</v>
      </c>
      <c r="AA46" s="22">
        <v>2</v>
      </c>
      <c r="AB46" s="22">
        <v>2</v>
      </c>
      <c r="AC46" s="22">
        <f t="shared" si="9"/>
        <v>4</v>
      </c>
      <c r="AD46" s="22">
        <v>0</v>
      </c>
      <c r="AE46" s="45"/>
      <c r="AF46" s="27">
        <v>8</v>
      </c>
      <c r="AG46" s="21" t="s">
        <v>193</v>
      </c>
      <c r="AH46" s="21"/>
      <c r="AI46" s="21"/>
      <c r="AJ46" s="27"/>
      <c r="AK46" s="22">
        <v>9</v>
      </c>
      <c r="AL46" s="21" t="s">
        <v>97</v>
      </c>
      <c r="AM46" s="22">
        <v>13</v>
      </c>
      <c r="AN46" s="22">
        <v>1</v>
      </c>
      <c r="AO46" s="22">
        <v>3</v>
      </c>
      <c r="AP46" s="22">
        <f t="shared" si="10"/>
        <v>4</v>
      </c>
      <c r="AQ46" s="22">
        <v>6</v>
      </c>
      <c r="AR46" s="36"/>
    </row>
    <row r="47" spans="1:44" ht="15.95" customHeight="1" x14ac:dyDescent="0.25">
      <c r="A47" s="41"/>
      <c r="C47" s="6" t="s">
        <v>178</v>
      </c>
      <c r="G47" s="5">
        <v>6</v>
      </c>
      <c r="H47" s="22">
        <v>1</v>
      </c>
      <c r="I47" s="21" t="s">
        <v>133</v>
      </c>
      <c r="J47" s="21"/>
      <c r="K47" s="21"/>
      <c r="L47" s="21" t="s">
        <v>593</v>
      </c>
      <c r="M47" s="21"/>
      <c r="N47" s="21"/>
      <c r="O47" s="21"/>
      <c r="P47" s="21"/>
      <c r="Q47" s="41"/>
      <c r="R47" s="41"/>
      <c r="S47" s="27">
        <v>7.5</v>
      </c>
      <c r="T47" s="21" t="s">
        <v>158</v>
      </c>
      <c r="U47" s="21"/>
      <c r="V47" s="21"/>
      <c r="W47" s="27"/>
      <c r="X47" s="22">
        <v>11</v>
      </c>
      <c r="Y47" s="16" t="s">
        <v>98</v>
      </c>
      <c r="Z47" s="22">
        <v>17</v>
      </c>
      <c r="AA47" s="22">
        <v>5</v>
      </c>
      <c r="AB47" s="22">
        <v>11</v>
      </c>
      <c r="AC47" s="22">
        <f t="shared" si="9"/>
        <v>16</v>
      </c>
      <c r="AD47" s="22">
        <v>2</v>
      </c>
      <c r="AE47" s="45"/>
      <c r="AF47" s="27">
        <v>7.5</v>
      </c>
      <c r="AG47" s="21" t="s">
        <v>32</v>
      </c>
      <c r="AH47" s="21"/>
      <c r="AI47" s="21"/>
      <c r="AJ47" s="27"/>
      <c r="AK47" s="22">
        <v>10</v>
      </c>
      <c r="AL47" s="21" t="s">
        <v>97</v>
      </c>
      <c r="AM47" s="22">
        <v>17</v>
      </c>
      <c r="AN47" s="22">
        <v>8</v>
      </c>
      <c r="AO47" s="22">
        <v>7</v>
      </c>
      <c r="AP47" s="22">
        <f t="shared" si="10"/>
        <v>15</v>
      </c>
      <c r="AQ47" s="22">
        <v>0</v>
      </c>
      <c r="AR47" s="36"/>
    </row>
    <row r="48" spans="1:44" ht="15.95" customHeight="1" x14ac:dyDescent="0.25">
      <c r="A48" s="41"/>
      <c r="B48" s="22" t="s">
        <v>27</v>
      </c>
      <c r="C48" s="21"/>
      <c r="D48" s="21" t="s">
        <v>100</v>
      </c>
      <c r="E48" s="21"/>
      <c r="F48" s="21"/>
      <c r="G48" s="21"/>
      <c r="H48" s="22">
        <v>1</v>
      </c>
      <c r="I48" s="21" t="s">
        <v>133</v>
      </c>
      <c r="J48" s="21"/>
      <c r="K48" s="21"/>
      <c r="L48" s="21" t="s">
        <v>592</v>
      </c>
      <c r="M48" s="21"/>
      <c r="N48" s="21"/>
      <c r="O48" s="21"/>
      <c r="P48" s="21"/>
      <c r="Q48" s="41"/>
      <c r="R48" s="41"/>
      <c r="S48" s="27">
        <v>7.5</v>
      </c>
      <c r="T48" s="21" t="s">
        <v>239</v>
      </c>
      <c r="U48" s="21"/>
      <c r="V48" s="21"/>
      <c r="W48" s="27"/>
      <c r="X48" s="22">
        <v>12</v>
      </c>
      <c r="Y48" s="16" t="s">
        <v>98</v>
      </c>
      <c r="Z48" s="22">
        <v>17</v>
      </c>
      <c r="AA48" s="22">
        <v>7</v>
      </c>
      <c r="AB48" s="22">
        <v>8</v>
      </c>
      <c r="AC48" s="22">
        <f t="shared" si="9"/>
        <v>15</v>
      </c>
      <c r="AD48" s="22">
        <v>0</v>
      </c>
      <c r="AE48" s="45"/>
      <c r="AF48" s="27">
        <v>7.5</v>
      </c>
      <c r="AG48" s="21" t="s">
        <v>143</v>
      </c>
      <c r="AH48" s="21"/>
      <c r="AI48" s="21"/>
      <c r="AJ48" s="27"/>
      <c r="AK48" s="22">
        <v>2</v>
      </c>
      <c r="AL48" s="21" t="s">
        <v>97</v>
      </c>
      <c r="AM48" s="22">
        <v>14</v>
      </c>
      <c r="AN48" s="22">
        <v>0</v>
      </c>
      <c r="AO48" s="22">
        <v>5</v>
      </c>
      <c r="AP48" s="22">
        <f t="shared" si="10"/>
        <v>5</v>
      </c>
      <c r="AQ48" s="22">
        <v>4</v>
      </c>
      <c r="AR48" s="36"/>
    </row>
    <row r="49" spans="1:44" ht="15.95" customHeight="1" x14ac:dyDescent="0.25">
      <c r="A49" s="41"/>
      <c r="H49" s="22">
        <v>2</v>
      </c>
      <c r="I49" s="21" t="s">
        <v>591</v>
      </c>
      <c r="L49" s="21" t="s">
        <v>594</v>
      </c>
      <c r="Q49" s="41"/>
      <c r="R49" s="41"/>
      <c r="S49" s="27">
        <v>7</v>
      </c>
      <c r="T49" s="21" t="s">
        <v>52</v>
      </c>
      <c r="U49" s="21"/>
      <c r="V49" s="21"/>
      <c r="W49" s="27"/>
      <c r="X49" s="22">
        <v>15</v>
      </c>
      <c r="Y49" s="16" t="s">
        <v>98</v>
      </c>
      <c r="Z49" s="22">
        <v>16</v>
      </c>
      <c r="AA49" s="22">
        <v>3</v>
      </c>
      <c r="AB49" s="22">
        <v>6</v>
      </c>
      <c r="AC49" s="22">
        <f t="shared" si="9"/>
        <v>9</v>
      </c>
      <c r="AD49" s="22">
        <v>0</v>
      </c>
      <c r="AE49" s="45"/>
      <c r="AF49" s="27">
        <v>7</v>
      </c>
      <c r="AG49" s="21" t="s">
        <v>141</v>
      </c>
      <c r="AH49" s="21"/>
      <c r="AI49" s="21"/>
      <c r="AJ49" s="27"/>
      <c r="AK49" s="22">
        <v>13</v>
      </c>
      <c r="AL49" s="21" t="s">
        <v>97</v>
      </c>
      <c r="AM49" s="22">
        <v>17</v>
      </c>
      <c r="AN49" s="22">
        <v>0</v>
      </c>
      <c r="AO49" s="22">
        <v>8</v>
      </c>
      <c r="AP49" s="22">
        <f t="shared" si="10"/>
        <v>8</v>
      </c>
      <c r="AQ49" s="22">
        <v>4</v>
      </c>
      <c r="AR49" s="36"/>
    </row>
    <row r="50" spans="1:44" ht="15.95" customHeight="1" x14ac:dyDescent="0.25">
      <c r="A50" s="41"/>
      <c r="H50" s="22">
        <v>2</v>
      </c>
      <c r="I50" s="21" t="s">
        <v>128</v>
      </c>
      <c r="L50" s="21" t="s">
        <v>595</v>
      </c>
      <c r="Q50" s="41"/>
      <c r="R50" s="41"/>
      <c r="S50" s="27">
        <v>6.5</v>
      </c>
      <c r="T50" s="21" t="s">
        <v>63</v>
      </c>
      <c r="U50" s="21"/>
      <c r="V50" s="21"/>
      <c r="W50" s="27"/>
      <c r="X50" s="22">
        <v>14</v>
      </c>
      <c r="Y50" s="16" t="s">
        <v>98</v>
      </c>
      <c r="Z50" s="22">
        <v>16</v>
      </c>
      <c r="AA50" s="22">
        <v>1</v>
      </c>
      <c r="AB50" s="22">
        <v>6</v>
      </c>
      <c r="AC50" s="22">
        <f t="shared" si="9"/>
        <v>7</v>
      </c>
      <c r="AD50" s="22">
        <v>0</v>
      </c>
      <c r="AE50" s="45"/>
      <c r="AF50" s="27">
        <v>7</v>
      </c>
      <c r="AG50" s="21" t="s">
        <v>39</v>
      </c>
      <c r="AH50" s="21"/>
      <c r="AI50" s="21"/>
      <c r="AJ50" s="27"/>
      <c r="AK50" s="22">
        <v>27</v>
      </c>
      <c r="AL50" s="21" t="s">
        <v>97</v>
      </c>
      <c r="AM50" s="22">
        <v>17</v>
      </c>
      <c r="AN50" s="22">
        <v>2</v>
      </c>
      <c r="AO50" s="22">
        <v>6</v>
      </c>
      <c r="AP50" s="22">
        <f t="shared" si="10"/>
        <v>8</v>
      </c>
      <c r="AQ50" s="22">
        <v>0</v>
      </c>
      <c r="AR50" s="36"/>
    </row>
    <row r="51" spans="1:44" ht="15.95" customHeight="1" x14ac:dyDescent="0.25">
      <c r="A51" s="41"/>
      <c r="H51" s="22">
        <v>2</v>
      </c>
      <c r="I51" s="21" t="s">
        <v>118</v>
      </c>
      <c r="L51" s="21" t="s">
        <v>128</v>
      </c>
      <c r="Q51" s="41"/>
      <c r="R51" s="41"/>
      <c r="S51" s="27">
        <v>6</v>
      </c>
      <c r="T51" s="21" t="s">
        <v>47</v>
      </c>
      <c r="X51" s="22">
        <v>3</v>
      </c>
      <c r="Y51" s="16" t="s">
        <v>98</v>
      </c>
      <c r="Z51" s="22">
        <v>17</v>
      </c>
      <c r="AA51" s="22">
        <v>0</v>
      </c>
      <c r="AB51" s="22">
        <v>0</v>
      </c>
      <c r="AC51" s="22">
        <f t="shared" si="9"/>
        <v>0</v>
      </c>
      <c r="AD51" s="22">
        <v>2</v>
      </c>
      <c r="AE51" s="45"/>
      <c r="AF51" s="27">
        <v>6.5</v>
      </c>
      <c r="AG51" s="21" t="s">
        <v>48</v>
      </c>
      <c r="AK51" s="22">
        <v>3</v>
      </c>
      <c r="AL51" s="21" t="s">
        <v>97</v>
      </c>
      <c r="AM51" s="22">
        <v>16</v>
      </c>
      <c r="AN51" s="22">
        <v>0</v>
      </c>
      <c r="AO51" s="22">
        <v>3</v>
      </c>
      <c r="AP51" s="22">
        <f t="shared" si="10"/>
        <v>3</v>
      </c>
      <c r="AQ51" s="22">
        <v>6</v>
      </c>
      <c r="AR51" s="36"/>
    </row>
    <row r="52" spans="1:44" ht="15.95" customHeight="1" x14ac:dyDescent="0.25">
      <c r="A52" s="41"/>
      <c r="H52" s="22">
        <v>2</v>
      </c>
      <c r="I52" s="21" t="s">
        <v>133</v>
      </c>
      <c r="L52" s="21" t="s">
        <v>593</v>
      </c>
      <c r="Q52" s="41"/>
      <c r="R52" s="41"/>
      <c r="S52" s="27">
        <v>6</v>
      </c>
      <c r="T52" s="21" t="s">
        <v>49</v>
      </c>
      <c r="U52" s="21"/>
      <c r="V52" s="21"/>
      <c r="W52" s="27"/>
      <c r="X52" s="22">
        <v>7</v>
      </c>
      <c r="Y52" s="16" t="s">
        <v>98</v>
      </c>
      <c r="Z52" s="22">
        <v>7</v>
      </c>
      <c r="AA52" s="22">
        <v>2</v>
      </c>
      <c r="AB52" s="22">
        <v>2</v>
      </c>
      <c r="AC52" s="22">
        <f t="shared" si="9"/>
        <v>4</v>
      </c>
      <c r="AD52" s="22">
        <v>0</v>
      </c>
      <c r="AE52" s="45"/>
      <c r="AF52" s="27">
        <v>6</v>
      </c>
      <c r="AG52" s="21" t="s">
        <v>113</v>
      </c>
      <c r="AH52" s="21"/>
      <c r="AI52" s="21"/>
      <c r="AJ52" s="27"/>
      <c r="AK52" s="22">
        <v>6</v>
      </c>
      <c r="AL52" s="21" t="s">
        <v>97</v>
      </c>
      <c r="AM52" s="22">
        <v>11</v>
      </c>
      <c r="AN52" s="22">
        <v>1</v>
      </c>
      <c r="AO52" s="22">
        <v>0</v>
      </c>
      <c r="AP52" s="22">
        <f t="shared" si="10"/>
        <v>1</v>
      </c>
      <c r="AQ52" s="22">
        <v>4</v>
      </c>
      <c r="AR52" s="36"/>
    </row>
    <row r="53" spans="1:44" ht="15.95" customHeight="1" thickBot="1" x14ac:dyDescent="0.3">
      <c r="A53" s="41"/>
      <c r="B53" s="36"/>
      <c r="C53" s="46"/>
      <c r="D53" s="46"/>
      <c r="E53" s="46"/>
      <c r="F53" s="46"/>
      <c r="G53" s="42"/>
      <c r="H53" s="45"/>
      <c r="I53" s="46"/>
      <c r="J53" s="46"/>
      <c r="K53" s="45"/>
      <c r="L53" s="45"/>
      <c r="M53" s="45"/>
      <c r="N53" s="45"/>
      <c r="O53" s="45"/>
      <c r="P53" s="59"/>
      <c r="Q53" s="41"/>
      <c r="R53" s="41"/>
      <c r="S53" s="17" t="s">
        <v>95</v>
      </c>
      <c r="T53" s="17"/>
      <c r="U53" s="17"/>
      <c r="V53" s="17"/>
      <c r="W53" s="17"/>
      <c r="X53" s="17"/>
      <c r="Y53" s="17"/>
      <c r="Z53" s="23">
        <f>SUM(Z41:Z52)</f>
        <v>187</v>
      </c>
      <c r="AA53" s="23">
        <f>SUM(AA41:AA52)</f>
        <v>37</v>
      </c>
      <c r="AB53" s="23">
        <f>SUM(AB41:AB52)</f>
        <v>67</v>
      </c>
      <c r="AC53" s="23">
        <f>+AB53+AA53</f>
        <v>104</v>
      </c>
      <c r="AD53" s="23">
        <f>SUM(AD41:AD52)</f>
        <v>14</v>
      </c>
      <c r="AE53" s="45"/>
      <c r="AF53" s="17" t="s">
        <v>94</v>
      </c>
      <c r="AG53" s="17"/>
      <c r="AH53" s="17"/>
      <c r="AI53" s="17"/>
      <c r="AJ53" s="17"/>
      <c r="AK53" s="17"/>
      <c r="AL53" s="17"/>
      <c r="AM53" s="23">
        <f>SUM(AM41:AM52)</f>
        <v>187</v>
      </c>
      <c r="AN53" s="23">
        <f>SUM(AN41:AN52)</f>
        <v>45</v>
      </c>
      <c r="AO53" s="23">
        <f>SUM(AO41:AO52)</f>
        <v>62</v>
      </c>
      <c r="AP53" s="23">
        <f>+AO53+AN53</f>
        <v>107</v>
      </c>
      <c r="AQ53" s="23">
        <f>SUM(AQ41:AQ52)</f>
        <v>26</v>
      </c>
      <c r="AR53" s="36"/>
    </row>
    <row r="54" spans="1:44" ht="15.95" customHeight="1" x14ac:dyDescent="0.25">
      <c r="A54" s="41"/>
      <c r="B54" s="11"/>
      <c r="C54" s="11"/>
      <c r="D54" s="11"/>
      <c r="E54" s="21" t="s">
        <v>102</v>
      </c>
      <c r="F54" s="21"/>
      <c r="G54" s="5">
        <f>SUM(G14:G53)</f>
        <v>29</v>
      </c>
      <c r="H54" s="5"/>
      <c r="I54" s="20"/>
      <c r="J54" s="21" t="s">
        <v>56</v>
      </c>
      <c r="K54" s="20"/>
      <c r="L54" s="5">
        <f>COUNTA(C14:C53)-8</f>
        <v>4</v>
      </c>
      <c r="N54" s="21" t="s">
        <v>73</v>
      </c>
      <c r="O54" s="5">
        <f>+L54*2</f>
        <v>8</v>
      </c>
      <c r="P54" s="11"/>
      <c r="Q54" s="41"/>
      <c r="R54" s="41"/>
      <c r="S54" s="12" t="s">
        <v>115</v>
      </c>
      <c r="T54" s="12"/>
      <c r="U54" s="12"/>
      <c r="V54" s="12"/>
      <c r="W54" s="12"/>
      <c r="X54" s="14" t="s">
        <v>36</v>
      </c>
      <c r="Z54" s="22">
        <v>16</v>
      </c>
      <c r="AA54" s="22">
        <v>3</v>
      </c>
      <c r="AB54" s="22">
        <v>15</v>
      </c>
      <c r="AC54" s="22">
        <f t="shared" ref="AC54:AC65" si="11">+AA54+AB54</f>
        <v>18</v>
      </c>
      <c r="AD54" s="22">
        <v>0</v>
      </c>
      <c r="AE54" s="45"/>
      <c r="AF54" s="19" t="s">
        <v>14</v>
      </c>
      <c r="AG54" s="19"/>
      <c r="AH54" s="19"/>
      <c r="AI54" s="19"/>
      <c r="AJ54" s="19"/>
      <c r="AK54" s="16" t="s">
        <v>26</v>
      </c>
      <c r="AM54" s="22">
        <v>37</v>
      </c>
      <c r="AN54" s="22">
        <v>10</v>
      </c>
      <c r="AO54" s="22">
        <v>27</v>
      </c>
      <c r="AP54" s="22">
        <f t="shared" ref="AP54:AP65" si="12">+AN54+AO54</f>
        <v>37</v>
      </c>
      <c r="AQ54" s="22">
        <v>6</v>
      </c>
      <c r="AR54" s="36"/>
    </row>
    <row r="55" spans="1:44" ht="15.95" customHeight="1" x14ac:dyDescent="0.25">
      <c r="A55" s="41"/>
      <c r="E55" s="21" t="s">
        <v>101</v>
      </c>
      <c r="F55" s="21"/>
      <c r="G55" s="5">
        <f>COUNTA(L15:L53)+COUNTIF(L15:L53,"*&amp;*")</f>
        <v>49</v>
      </c>
      <c r="O55" t="s">
        <v>144</v>
      </c>
      <c r="Q55" s="41"/>
      <c r="R55" s="41"/>
      <c r="S55" s="27">
        <v>7.5</v>
      </c>
      <c r="T55" s="21" t="s">
        <v>69</v>
      </c>
      <c r="U55" s="21"/>
      <c r="V55" s="21"/>
      <c r="W55" s="21"/>
      <c r="X55" s="22">
        <v>68</v>
      </c>
      <c r="Y55" s="21" t="s">
        <v>106</v>
      </c>
      <c r="Z55" s="22">
        <v>17</v>
      </c>
      <c r="AA55" s="22">
        <v>0</v>
      </c>
      <c r="AB55" s="22">
        <v>1</v>
      </c>
      <c r="AC55" s="22">
        <f t="shared" si="11"/>
        <v>1</v>
      </c>
      <c r="AD55" s="22">
        <v>0</v>
      </c>
      <c r="AE55" s="45"/>
      <c r="AF55" s="27">
        <v>8</v>
      </c>
      <c r="AG55" s="21" t="s">
        <v>142</v>
      </c>
      <c r="AK55" s="22">
        <v>1</v>
      </c>
      <c r="AL55" s="21" t="s">
        <v>107</v>
      </c>
      <c r="AM55" s="22">
        <v>16</v>
      </c>
      <c r="AN55" s="22">
        <v>0</v>
      </c>
      <c r="AO55" s="22">
        <v>0</v>
      </c>
      <c r="AP55" s="22">
        <f t="shared" si="12"/>
        <v>0</v>
      </c>
      <c r="AQ55" s="22">
        <v>0</v>
      </c>
      <c r="AR55" s="36"/>
    </row>
    <row r="56" spans="1:44" ht="15.95" customHeight="1" x14ac:dyDescent="0.25">
      <c r="A56" s="41"/>
      <c r="Q56" s="41"/>
      <c r="R56" s="41"/>
      <c r="S56" s="27">
        <v>9.5</v>
      </c>
      <c r="T56" s="21" t="s">
        <v>85</v>
      </c>
      <c r="U56" s="21"/>
      <c r="V56" s="21"/>
      <c r="W56" s="21"/>
      <c r="X56" s="22">
        <v>9</v>
      </c>
      <c r="Y56" s="21" t="s">
        <v>106</v>
      </c>
      <c r="Z56" s="22">
        <v>15</v>
      </c>
      <c r="AA56" s="22">
        <v>19</v>
      </c>
      <c r="AB56" s="22">
        <v>16</v>
      </c>
      <c r="AC56" s="22">
        <f t="shared" si="11"/>
        <v>35</v>
      </c>
      <c r="AD56" s="22">
        <v>2</v>
      </c>
      <c r="AE56" s="45"/>
      <c r="AF56" s="27">
        <v>9</v>
      </c>
      <c r="AG56" s="21" t="s">
        <v>167</v>
      </c>
      <c r="AH56" s="21"/>
      <c r="AI56" s="21"/>
      <c r="AJ56" s="21"/>
      <c r="AK56" s="22">
        <v>71</v>
      </c>
      <c r="AL56" s="21" t="s">
        <v>107</v>
      </c>
      <c r="AM56" s="22">
        <v>16</v>
      </c>
      <c r="AN56" s="22">
        <v>10</v>
      </c>
      <c r="AO56" s="22">
        <v>5</v>
      </c>
      <c r="AP56" s="22">
        <f t="shared" si="12"/>
        <v>15</v>
      </c>
      <c r="AQ56" s="22">
        <v>2</v>
      </c>
      <c r="AR56" s="36"/>
    </row>
    <row r="57" spans="1:44" ht="15.95" customHeight="1" x14ac:dyDescent="0.25">
      <c r="A57" s="41"/>
      <c r="B57" s="6" t="s">
        <v>83</v>
      </c>
      <c r="C57" s="6"/>
      <c r="N57" s="6"/>
      <c r="O57" s="6"/>
      <c r="Q57" s="41"/>
      <c r="R57" s="41"/>
      <c r="S57" s="27">
        <v>8.5</v>
      </c>
      <c r="T57" s="21" t="s">
        <v>282</v>
      </c>
      <c r="U57" s="21"/>
      <c r="V57" s="21"/>
      <c r="W57" s="21"/>
      <c r="X57" s="22">
        <v>14</v>
      </c>
      <c r="Y57" s="21" t="s">
        <v>106</v>
      </c>
      <c r="Z57" s="22">
        <v>16</v>
      </c>
      <c r="AA57" s="22">
        <v>9</v>
      </c>
      <c r="AB57" s="22">
        <v>13</v>
      </c>
      <c r="AC57" s="22">
        <f t="shared" si="11"/>
        <v>22</v>
      </c>
      <c r="AD57" s="22">
        <v>4</v>
      </c>
      <c r="AE57" s="45"/>
      <c r="AF57" s="27">
        <v>8.5</v>
      </c>
      <c r="AG57" s="21" t="s">
        <v>42</v>
      </c>
      <c r="AH57" s="21"/>
      <c r="AI57" s="21"/>
      <c r="AJ57" s="21"/>
      <c r="AK57" s="22">
        <v>2</v>
      </c>
      <c r="AL57" s="21" t="s">
        <v>107</v>
      </c>
      <c r="AM57" s="22">
        <v>14</v>
      </c>
      <c r="AN57" s="22">
        <v>9</v>
      </c>
      <c r="AO57" s="22">
        <v>12</v>
      </c>
      <c r="AP57" s="22">
        <f t="shared" si="12"/>
        <v>21</v>
      </c>
      <c r="AQ57" s="22">
        <v>4</v>
      </c>
      <c r="AR57" s="36"/>
    </row>
    <row r="58" spans="1:44" ht="15.95" customHeight="1" x14ac:dyDescent="0.25">
      <c r="A58" s="41"/>
      <c r="Q58" s="41"/>
      <c r="R58" s="41"/>
      <c r="S58" s="27">
        <v>8</v>
      </c>
      <c r="T58" s="21" t="s">
        <v>190</v>
      </c>
      <c r="U58" s="21"/>
      <c r="V58" s="21"/>
      <c r="W58" s="21"/>
      <c r="X58" s="22">
        <v>11</v>
      </c>
      <c r="Y58" s="21" t="s">
        <v>106</v>
      </c>
      <c r="Z58" s="22">
        <v>14</v>
      </c>
      <c r="AA58" s="22">
        <v>1</v>
      </c>
      <c r="AB58" s="22">
        <v>5</v>
      </c>
      <c r="AC58" s="22">
        <f t="shared" si="11"/>
        <v>6</v>
      </c>
      <c r="AD58" s="22">
        <v>0</v>
      </c>
      <c r="AE58" s="45"/>
      <c r="AF58" s="27">
        <v>8</v>
      </c>
      <c r="AG58" s="21" t="s">
        <v>74</v>
      </c>
      <c r="AH58" s="21"/>
      <c r="AI58" s="21"/>
      <c r="AJ58" s="21"/>
      <c r="AK58" s="22">
        <v>91</v>
      </c>
      <c r="AL58" s="21" t="s">
        <v>107</v>
      </c>
      <c r="AM58" s="22">
        <v>16</v>
      </c>
      <c r="AN58" s="22">
        <v>10</v>
      </c>
      <c r="AO58" s="22">
        <v>3</v>
      </c>
      <c r="AP58" s="22">
        <f t="shared" si="12"/>
        <v>13</v>
      </c>
      <c r="AQ58" s="22">
        <v>2</v>
      </c>
      <c r="AR58" s="36"/>
    </row>
    <row r="59" spans="1:44" ht="15.95" customHeight="1" x14ac:dyDescent="0.25">
      <c r="A59" s="41"/>
      <c r="C59" s="6" t="s">
        <v>58</v>
      </c>
      <c r="H59" s="6" t="s">
        <v>65</v>
      </c>
      <c r="M59" s="6" t="s">
        <v>66</v>
      </c>
      <c r="Q59" s="41"/>
      <c r="R59" s="41"/>
      <c r="S59" s="27">
        <v>7.5</v>
      </c>
      <c r="T59" s="21" t="s">
        <v>139</v>
      </c>
      <c r="U59" s="21"/>
      <c r="V59" s="21"/>
      <c r="W59" s="21"/>
      <c r="X59" s="22">
        <v>6</v>
      </c>
      <c r="Y59" s="21" t="s">
        <v>106</v>
      </c>
      <c r="Z59" s="22">
        <v>17</v>
      </c>
      <c r="AA59" s="22">
        <v>7</v>
      </c>
      <c r="AB59" s="22">
        <v>8</v>
      </c>
      <c r="AC59" s="22">
        <f t="shared" si="11"/>
        <v>15</v>
      </c>
      <c r="AD59" s="22">
        <v>0</v>
      </c>
      <c r="AE59" s="45"/>
      <c r="AF59" s="27">
        <v>8</v>
      </c>
      <c r="AG59" s="21" t="s">
        <v>195</v>
      </c>
      <c r="AH59" s="21"/>
      <c r="AI59" s="21"/>
      <c r="AJ59" s="21"/>
      <c r="AK59" s="22">
        <v>5</v>
      </c>
      <c r="AL59" s="21" t="s">
        <v>107</v>
      </c>
      <c r="AM59" s="22">
        <v>13</v>
      </c>
      <c r="AN59" s="22">
        <v>4</v>
      </c>
      <c r="AO59" s="22">
        <v>3</v>
      </c>
      <c r="AP59" s="22">
        <f t="shared" si="12"/>
        <v>7</v>
      </c>
      <c r="AQ59" s="22">
        <v>2</v>
      </c>
      <c r="AR59" s="36"/>
    </row>
    <row r="60" spans="1:44" ht="15.95" customHeight="1" x14ac:dyDescent="0.25">
      <c r="A60" s="41"/>
      <c r="C60" s="21" t="s">
        <v>589</v>
      </c>
      <c r="H60" s="21" t="s">
        <v>598</v>
      </c>
      <c r="I60" s="21"/>
      <c r="J60" s="21"/>
      <c r="K60" s="21"/>
      <c r="L60" s="21"/>
      <c r="M60" s="21" t="s">
        <v>440</v>
      </c>
      <c r="N60" s="21"/>
      <c r="O60" s="21"/>
      <c r="P60" s="21"/>
      <c r="Q60" s="41"/>
      <c r="R60" s="41"/>
      <c r="S60" s="27">
        <v>7.5</v>
      </c>
      <c r="T60" s="21" t="s">
        <v>118</v>
      </c>
      <c r="V60" s="21"/>
      <c r="W60" s="21"/>
      <c r="X60" s="22">
        <v>7</v>
      </c>
      <c r="Y60" s="21" t="s">
        <v>106</v>
      </c>
      <c r="Z60" s="22">
        <v>15</v>
      </c>
      <c r="AA60" s="22">
        <v>9</v>
      </c>
      <c r="AB60" s="22">
        <v>17</v>
      </c>
      <c r="AC60" s="22">
        <f t="shared" si="11"/>
        <v>26</v>
      </c>
      <c r="AD60" s="22">
        <v>6</v>
      </c>
      <c r="AE60" s="45"/>
      <c r="AF60" s="27">
        <v>7.5</v>
      </c>
      <c r="AG60" s="21" t="s">
        <v>450</v>
      </c>
      <c r="AH60" s="21"/>
      <c r="AI60" s="21"/>
      <c r="AJ60" s="21"/>
      <c r="AK60" s="22">
        <v>97</v>
      </c>
      <c r="AL60" s="21" t="s">
        <v>107</v>
      </c>
      <c r="AM60" s="22">
        <v>15</v>
      </c>
      <c r="AN60" s="22">
        <v>2</v>
      </c>
      <c r="AO60" s="22">
        <v>2</v>
      </c>
      <c r="AP60" s="22">
        <f t="shared" si="12"/>
        <v>4</v>
      </c>
      <c r="AQ60" s="22">
        <v>2</v>
      </c>
      <c r="AR60" s="36"/>
    </row>
    <row r="61" spans="1:44" ht="15.95" customHeight="1" x14ac:dyDescent="0.25">
      <c r="A61" s="41"/>
      <c r="C61" s="21"/>
      <c r="H61" s="21" t="s">
        <v>576</v>
      </c>
      <c r="I61" s="21"/>
      <c r="J61" s="21"/>
      <c r="K61" s="21"/>
      <c r="L61" s="21"/>
      <c r="M61" s="21" t="s">
        <v>599</v>
      </c>
      <c r="N61" s="21"/>
      <c r="Q61" s="36"/>
      <c r="R61" s="41"/>
      <c r="S61" s="27">
        <v>7.5</v>
      </c>
      <c r="T61" s="21" t="s">
        <v>128</v>
      </c>
      <c r="U61" s="21"/>
      <c r="V61" s="21"/>
      <c r="W61" s="21"/>
      <c r="X61" s="22">
        <v>10</v>
      </c>
      <c r="Y61" s="21" t="s">
        <v>106</v>
      </c>
      <c r="Z61" s="22">
        <v>16</v>
      </c>
      <c r="AA61" s="22">
        <v>10</v>
      </c>
      <c r="AB61" s="22">
        <v>10</v>
      </c>
      <c r="AC61" s="22">
        <f t="shared" si="11"/>
        <v>20</v>
      </c>
      <c r="AD61" s="22">
        <v>0</v>
      </c>
      <c r="AE61" s="45"/>
      <c r="AF61" s="27">
        <v>7.5</v>
      </c>
      <c r="AG61" s="21" t="s">
        <v>60</v>
      </c>
      <c r="AH61" s="21"/>
      <c r="AI61" s="21"/>
      <c r="AJ61" s="21"/>
      <c r="AK61" s="22">
        <v>23</v>
      </c>
      <c r="AL61" s="21" t="s">
        <v>107</v>
      </c>
      <c r="AM61" s="22">
        <v>11</v>
      </c>
      <c r="AN61" s="22">
        <v>2</v>
      </c>
      <c r="AO61" s="22">
        <v>9</v>
      </c>
      <c r="AP61" s="22">
        <f t="shared" si="12"/>
        <v>11</v>
      </c>
      <c r="AQ61" s="22">
        <v>0</v>
      </c>
      <c r="AR61" s="36"/>
    </row>
    <row r="62" spans="1:44" ht="15.95" customHeight="1" x14ac:dyDescent="0.25">
      <c r="A62" s="41"/>
      <c r="H62" s="21"/>
      <c r="I62" s="21"/>
      <c r="J62" s="21"/>
      <c r="K62" s="21"/>
      <c r="L62" s="21"/>
      <c r="M62" s="21" t="s">
        <v>601</v>
      </c>
      <c r="N62" s="21"/>
      <c r="Q62" s="41"/>
      <c r="R62" s="41"/>
      <c r="S62" s="27">
        <v>7</v>
      </c>
      <c r="T62" s="21" t="s">
        <v>191</v>
      </c>
      <c r="U62" s="21"/>
      <c r="V62" s="21"/>
      <c r="W62" s="21"/>
      <c r="X62" s="22">
        <v>5</v>
      </c>
      <c r="Y62" s="21" t="s">
        <v>106</v>
      </c>
      <c r="Z62" s="22">
        <v>14</v>
      </c>
      <c r="AA62" s="22">
        <v>1</v>
      </c>
      <c r="AB62" s="22">
        <v>2</v>
      </c>
      <c r="AC62" s="22">
        <f t="shared" si="11"/>
        <v>3</v>
      </c>
      <c r="AD62" s="22">
        <v>2</v>
      </c>
      <c r="AE62" s="45"/>
      <c r="AF62" s="27">
        <v>7</v>
      </c>
      <c r="AG62" s="21" t="s">
        <v>61</v>
      </c>
      <c r="AH62" s="21"/>
      <c r="AI62" s="21"/>
      <c r="AJ62" s="21"/>
      <c r="AK62" s="22">
        <v>7</v>
      </c>
      <c r="AL62" s="21" t="s">
        <v>107</v>
      </c>
      <c r="AM62" s="22">
        <v>16</v>
      </c>
      <c r="AN62" s="22">
        <v>1</v>
      </c>
      <c r="AO62" s="22">
        <v>1</v>
      </c>
      <c r="AP62" s="22">
        <f t="shared" si="12"/>
        <v>2</v>
      </c>
      <c r="AQ62" s="22">
        <v>0</v>
      </c>
      <c r="AR62" s="36"/>
    </row>
    <row r="63" spans="1:44" ht="15.95" customHeight="1" x14ac:dyDescent="0.25">
      <c r="A63" s="36"/>
      <c r="M63" s="21" t="s">
        <v>600</v>
      </c>
      <c r="Q63" s="36"/>
      <c r="R63" s="41"/>
      <c r="S63" s="27">
        <v>6.5</v>
      </c>
      <c r="T63" s="21" t="s">
        <v>30</v>
      </c>
      <c r="U63" s="21"/>
      <c r="V63" s="21"/>
      <c r="W63" s="21"/>
      <c r="X63" s="22">
        <v>3</v>
      </c>
      <c r="Y63" s="21" t="s">
        <v>106</v>
      </c>
      <c r="Z63" s="22">
        <v>17</v>
      </c>
      <c r="AA63" s="22">
        <v>0</v>
      </c>
      <c r="AB63" s="22">
        <v>8</v>
      </c>
      <c r="AC63" s="22">
        <f t="shared" si="11"/>
        <v>8</v>
      </c>
      <c r="AD63" s="22">
        <v>6</v>
      </c>
      <c r="AE63" s="45"/>
      <c r="AF63" s="27">
        <v>7</v>
      </c>
      <c r="AG63" s="21" t="s">
        <v>197</v>
      </c>
      <c r="AH63" s="21"/>
      <c r="AI63" s="21"/>
      <c r="AJ63" s="21"/>
      <c r="AK63" s="22">
        <v>10</v>
      </c>
      <c r="AL63" s="21" t="s">
        <v>107</v>
      </c>
      <c r="AM63" s="22">
        <v>11</v>
      </c>
      <c r="AN63" s="22">
        <v>0</v>
      </c>
      <c r="AO63" s="22">
        <v>2</v>
      </c>
      <c r="AP63" s="22">
        <f t="shared" si="12"/>
        <v>2</v>
      </c>
      <c r="AQ63" s="22">
        <v>4</v>
      </c>
      <c r="AR63" s="36"/>
    </row>
    <row r="64" spans="1:44" ht="15.95" customHeight="1" x14ac:dyDescent="0.25">
      <c r="A64" s="41"/>
      <c r="Q64" s="41"/>
      <c r="R64" s="41"/>
      <c r="S64" s="27">
        <v>6</v>
      </c>
      <c r="T64" s="21" t="s">
        <v>105</v>
      </c>
      <c r="U64" s="21"/>
      <c r="V64" s="21"/>
      <c r="W64" s="21"/>
      <c r="X64" s="22">
        <v>4</v>
      </c>
      <c r="Y64" s="21" t="s">
        <v>106</v>
      </c>
      <c r="Z64" s="22">
        <v>15</v>
      </c>
      <c r="AA64" s="22">
        <v>0</v>
      </c>
      <c r="AB64" s="22">
        <v>5</v>
      </c>
      <c r="AC64" s="22">
        <f t="shared" si="11"/>
        <v>5</v>
      </c>
      <c r="AD64" s="22">
        <v>0</v>
      </c>
      <c r="AE64" s="45"/>
      <c r="AF64" s="27">
        <v>6.5</v>
      </c>
      <c r="AG64" s="21" t="s">
        <v>33</v>
      </c>
      <c r="AH64" s="21"/>
      <c r="AI64" s="21"/>
      <c r="AJ64" s="21"/>
      <c r="AK64" s="22">
        <v>66</v>
      </c>
      <c r="AL64" s="21" t="s">
        <v>107</v>
      </c>
      <c r="AM64" s="22">
        <v>9</v>
      </c>
      <c r="AN64" s="22">
        <v>0</v>
      </c>
      <c r="AO64" s="22">
        <v>1</v>
      </c>
      <c r="AP64" s="22">
        <f t="shared" si="12"/>
        <v>1</v>
      </c>
      <c r="AQ64" s="22">
        <v>0</v>
      </c>
      <c r="AR64" s="36"/>
    </row>
    <row r="65" spans="1:44" ht="15.95" customHeight="1" x14ac:dyDescent="0.25">
      <c r="A65" s="36"/>
      <c r="Q65" s="36"/>
      <c r="R65" s="41"/>
      <c r="S65" s="27">
        <v>6.5</v>
      </c>
      <c r="T65" s="21" t="s">
        <v>133</v>
      </c>
      <c r="U65" s="21"/>
      <c r="V65" s="21"/>
      <c r="W65" s="21"/>
      <c r="X65" s="22">
        <v>2</v>
      </c>
      <c r="Y65" s="21" t="s">
        <v>106</v>
      </c>
      <c r="Z65" s="22">
        <v>15</v>
      </c>
      <c r="AA65" s="22">
        <v>6</v>
      </c>
      <c r="AB65" s="22">
        <v>8</v>
      </c>
      <c r="AC65" s="22">
        <f t="shared" si="11"/>
        <v>14</v>
      </c>
      <c r="AD65" s="22">
        <v>0</v>
      </c>
      <c r="AE65" s="45"/>
      <c r="AF65" s="27">
        <v>6</v>
      </c>
      <c r="AG65" s="21" t="s">
        <v>59</v>
      </c>
      <c r="AH65" s="21"/>
      <c r="AI65" s="21"/>
      <c r="AJ65" s="21"/>
      <c r="AK65" s="22">
        <v>75</v>
      </c>
      <c r="AL65" s="21" t="s">
        <v>107</v>
      </c>
      <c r="AM65" s="22">
        <v>13</v>
      </c>
      <c r="AN65" s="22">
        <v>0</v>
      </c>
      <c r="AO65" s="22">
        <v>1</v>
      </c>
      <c r="AP65" s="22">
        <f t="shared" si="12"/>
        <v>1</v>
      </c>
      <c r="AQ65" s="22">
        <v>0</v>
      </c>
      <c r="AR65" s="36"/>
    </row>
    <row r="66" spans="1:44" ht="15.95" customHeight="1" thickBot="1" x14ac:dyDescent="0.3">
      <c r="A66" s="41"/>
      <c r="Q66" s="36"/>
      <c r="R66" s="41"/>
      <c r="S66" s="17" t="s">
        <v>116</v>
      </c>
      <c r="T66" s="17"/>
      <c r="U66" s="17"/>
      <c r="V66" s="17"/>
      <c r="W66" s="17"/>
      <c r="X66" s="17"/>
      <c r="Y66" s="17"/>
      <c r="Z66" s="23">
        <f>SUM(Z54:Z65)</f>
        <v>187</v>
      </c>
      <c r="AA66" s="23">
        <f>SUM(AA54:AA65)</f>
        <v>65</v>
      </c>
      <c r="AB66" s="23">
        <f>SUM(AB54:AB65)</f>
        <v>108</v>
      </c>
      <c r="AC66" s="23">
        <f>+AB66+AA66</f>
        <v>173</v>
      </c>
      <c r="AD66" s="23">
        <f>SUM(AD54:AD65)</f>
        <v>20</v>
      </c>
      <c r="AE66" s="45"/>
      <c r="AF66" s="17" t="s">
        <v>35</v>
      </c>
      <c r="AG66" s="17"/>
      <c r="AH66" s="17"/>
      <c r="AI66" s="17"/>
      <c r="AJ66" s="17"/>
      <c r="AK66" s="17"/>
      <c r="AL66" s="17"/>
      <c r="AM66" s="23">
        <f>SUM(AM54:AM65)</f>
        <v>187</v>
      </c>
      <c r="AN66" s="23">
        <f>SUM(AN54:AN65)</f>
        <v>48</v>
      </c>
      <c r="AO66" s="23">
        <f>SUM(AO54:AO65)</f>
        <v>66</v>
      </c>
      <c r="AP66" s="23">
        <f>+AO66+AN66</f>
        <v>114</v>
      </c>
      <c r="AQ66" s="23">
        <f>SUM(AQ54:AQ65)</f>
        <v>22</v>
      </c>
      <c r="AR66" s="36"/>
    </row>
    <row r="67" spans="1:44" ht="15.95" customHeight="1" x14ac:dyDescent="0.25">
      <c r="A67" s="41"/>
      <c r="Q67" s="36"/>
      <c r="R67" s="36"/>
      <c r="AF67" s="21" t="s">
        <v>124</v>
      </c>
      <c r="AG67" s="11"/>
      <c r="AH67" s="11"/>
      <c r="AI67" s="11"/>
      <c r="AJ67" s="21"/>
      <c r="AK67" s="21"/>
      <c r="AL67" s="11"/>
      <c r="AM67" s="15">
        <f>+Z27+Z40+AM27+AM66+AM53+AM40+Z66+Z53</f>
        <v>1496</v>
      </c>
      <c r="AN67" s="15">
        <f>+AA27+AA40+AN27+AN66+AN53+AN40+AA66+AA53</f>
        <v>428</v>
      </c>
      <c r="AO67" s="15">
        <f>+AB27+AB40+AO27+AO66+AO53+AO40+AB66+AB53</f>
        <v>649</v>
      </c>
      <c r="AP67" s="15">
        <f>+AC27+AC40+AP27+AP66+AP53+AP40+AC66+AC53</f>
        <v>1077</v>
      </c>
      <c r="AQ67" s="15">
        <f>+AD27+AD40+AQ27+AQ66+AQ53+AQ40+AD66+AD53</f>
        <v>168</v>
      </c>
      <c r="AR67" s="36"/>
    </row>
    <row r="68" spans="1:44" ht="15.95" customHeight="1" x14ac:dyDescent="0.25">
      <c r="A68" s="41"/>
      <c r="Q68" s="36"/>
      <c r="R68" s="36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J68" s="21"/>
      <c r="AK68" s="21"/>
      <c r="AL68" s="11"/>
      <c r="AM68" s="22"/>
      <c r="AN68" s="22"/>
      <c r="AO68" s="22"/>
      <c r="AP68" s="22"/>
      <c r="AQ68" s="22"/>
      <c r="AR68" s="36"/>
    </row>
    <row r="69" spans="1:44" ht="15.95" customHeight="1" x14ac:dyDescent="0.25">
      <c r="A69" s="41"/>
      <c r="Q69" s="36"/>
      <c r="R69" s="36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21"/>
      <c r="AG69" s="11"/>
      <c r="AH69" s="11"/>
      <c r="AI69" s="11"/>
      <c r="AJ69" s="21"/>
      <c r="AK69" s="21"/>
      <c r="AL69" s="11"/>
      <c r="AM69" s="22"/>
      <c r="AN69" s="22"/>
      <c r="AO69" s="22"/>
      <c r="AP69" s="22"/>
      <c r="AQ69" s="22"/>
      <c r="AR69" s="36"/>
    </row>
    <row r="70" spans="1:44" ht="15.95" customHeight="1" x14ac:dyDescent="0.25">
      <c r="A70" s="41"/>
      <c r="Q70" s="36"/>
      <c r="R70" s="36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21"/>
      <c r="AG70" s="11"/>
      <c r="AH70" s="11"/>
      <c r="AI70" s="11"/>
      <c r="AJ70" s="21"/>
      <c r="AK70" s="21"/>
      <c r="AL70" s="11"/>
      <c r="AM70" s="22"/>
      <c r="AN70" s="22"/>
      <c r="AO70" s="22"/>
      <c r="AP70" s="34"/>
      <c r="AQ70" s="22"/>
      <c r="AR70" s="36"/>
    </row>
    <row r="71" spans="1:44" ht="15.95" customHeight="1" x14ac:dyDescent="0.25">
      <c r="A71" s="41"/>
      <c r="Q71" s="36"/>
      <c r="R71" s="36"/>
      <c r="S71" s="11"/>
      <c r="T71" s="11"/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1"/>
      <c r="AF71" s="21"/>
      <c r="AG71" s="11"/>
      <c r="AH71" s="11"/>
      <c r="AI71" s="11"/>
      <c r="AJ71" s="21"/>
      <c r="AK71" s="21"/>
      <c r="AL71" s="11"/>
      <c r="AM71" s="22"/>
      <c r="AN71" s="22"/>
      <c r="AO71" s="22"/>
      <c r="AP71" s="34"/>
      <c r="AQ71" s="22"/>
      <c r="AR71" s="36"/>
    </row>
    <row r="72" spans="1:44" ht="15.95" customHeight="1" x14ac:dyDescent="0.25">
      <c r="A72" s="41"/>
      <c r="Q72" s="36"/>
      <c r="R72" s="39"/>
      <c r="AR72" s="43"/>
    </row>
    <row r="73" spans="1:44" ht="15" customHeight="1" x14ac:dyDescent="0.2">
      <c r="A73" s="39"/>
      <c r="B73" s="39"/>
      <c r="C73" s="39"/>
      <c r="D73" s="39"/>
      <c r="E73" s="39"/>
      <c r="F73" s="39"/>
      <c r="G73" s="39"/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39"/>
      <c r="U73" s="39"/>
      <c r="V73" s="39"/>
      <c r="W73" s="39"/>
      <c r="X73" s="39"/>
      <c r="Y73" s="39"/>
      <c r="Z73" s="39"/>
      <c r="AA73" s="43"/>
      <c r="AB73" s="39"/>
      <c r="AC73" s="39"/>
      <c r="AD73" s="39"/>
      <c r="AE73" s="39"/>
      <c r="AF73" s="39"/>
      <c r="AG73" s="39"/>
      <c r="AH73" s="39"/>
      <c r="AI73" s="39"/>
      <c r="AJ73" s="39"/>
      <c r="AK73" s="39"/>
      <c r="AL73" s="39"/>
      <c r="AM73" s="39"/>
      <c r="AN73" s="39"/>
      <c r="AO73" s="39"/>
      <c r="AP73" s="39"/>
      <c r="AQ73" s="39"/>
      <c r="AR73" s="43"/>
    </row>
    <row r="74" spans="1:44" ht="24" customHeight="1" x14ac:dyDescent="0.3">
      <c r="A74" s="39"/>
      <c r="B74" s="85" t="s">
        <v>127</v>
      </c>
      <c r="C74" s="85"/>
      <c r="D74" s="85"/>
      <c r="E74" s="85"/>
      <c r="F74" s="85"/>
      <c r="G74" s="85"/>
      <c r="H74" s="85"/>
      <c r="I74" s="85"/>
      <c r="J74" s="85"/>
      <c r="K74" s="85"/>
      <c r="L74" s="85"/>
      <c r="M74" s="85"/>
      <c r="N74" s="85"/>
      <c r="O74" s="85"/>
      <c r="P74" s="85"/>
      <c r="Q74" s="39"/>
      <c r="R74" s="39"/>
      <c r="S74" s="85" t="s">
        <v>127</v>
      </c>
      <c r="T74" s="85"/>
      <c r="U74" s="85"/>
      <c r="V74" s="85"/>
      <c r="W74" s="85"/>
      <c r="X74" s="85"/>
      <c r="Y74" s="85"/>
      <c r="Z74" s="85"/>
      <c r="AA74" s="85"/>
      <c r="AB74" s="85"/>
      <c r="AC74" s="85"/>
      <c r="AD74" s="85"/>
      <c r="AE74" s="85"/>
      <c r="AF74" s="85"/>
      <c r="AG74" s="85"/>
      <c r="AH74" s="85"/>
      <c r="AI74" s="85"/>
      <c r="AJ74" s="85"/>
      <c r="AK74" s="85"/>
      <c r="AL74" s="85"/>
      <c r="AM74" s="85"/>
      <c r="AN74" s="85"/>
      <c r="AO74" s="85"/>
      <c r="AP74" s="85"/>
      <c r="AQ74" s="85"/>
      <c r="AR74" s="43"/>
    </row>
    <row r="75" spans="1:44" ht="20.25" x14ac:dyDescent="0.3">
      <c r="A75" s="39"/>
      <c r="B75" s="26" t="s">
        <v>76</v>
      </c>
      <c r="C75" s="26">
        <f>+C2</f>
        <v>17</v>
      </c>
      <c r="D75" s="25"/>
      <c r="E75" s="25"/>
      <c r="F75" s="25"/>
      <c r="G75" s="86" t="str">
        <f>+G2</f>
        <v>2025/2026 REGULAR SEASON</v>
      </c>
      <c r="H75" s="86"/>
      <c r="I75" s="86"/>
      <c r="J75" s="86"/>
      <c r="K75" s="86"/>
      <c r="L75" s="86"/>
      <c r="M75" s="86"/>
      <c r="N75" s="25"/>
      <c r="O75" s="25"/>
      <c r="P75" s="25"/>
      <c r="Q75" s="39"/>
      <c r="R75" s="39"/>
      <c r="S75" s="86" t="s">
        <v>88</v>
      </c>
      <c r="T75" s="86"/>
      <c r="U75" s="86"/>
      <c r="V75" s="86"/>
      <c r="W75" s="86"/>
      <c r="X75" s="86"/>
      <c r="Y75" s="86"/>
      <c r="Z75" s="86"/>
      <c r="AA75" s="86"/>
      <c r="AB75" s="86"/>
      <c r="AC75" s="86"/>
      <c r="AD75" s="86"/>
      <c r="AE75" s="86"/>
      <c r="AF75" s="86"/>
      <c r="AG75" s="86"/>
      <c r="AH75" s="86"/>
      <c r="AI75" s="86"/>
      <c r="AJ75" s="86"/>
      <c r="AK75" s="86"/>
      <c r="AL75" s="86"/>
      <c r="AM75" s="86"/>
      <c r="AN75" s="86"/>
      <c r="AO75" s="86"/>
      <c r="AP75" s="86"/>
      <c r="AQ75" s="86"/>
      <c r="AR75" s="39"/>
    </row>
    <row r="76" spans="1:44" ht="18.600000000000001" customHeight="1" x14ac:dyDescent="0.3">
      <c r="A76" s="36"/>
      <c r="N76" s="25"/>
      <c r="O76" s="25"/>
      <c r="P76" s="25"/>
      <c r="Q76" s="36"/>
      <c r="R76" s="36"/>
      <c r="T76" s="16"/>
      <c r="U76" s="16"/>
      <c r="V76" s="16"/>
      <c r="W76" s="16"/>
      <c r="X76" s="16"/>
      <c r="Y76" s="16"/>
      <c r="Z76" s="16"/>
      <c r="AA76" s="29"/>
      <c r="AB76" s="29"/>
      <c r="AC76" s="29"/>
      <c r="AD76" s="29"/>
      <c r="AE76" s="30"/>
      <c r="AF76" s="29"/>
      <c r="AG76" s="29"/>
      <c r="AH76" s="29"/>
      <c r="AI76" s="29"/>
      <c r="AJ76" s="29"/>
      <c r="AK76" s="29"/>
      <c r="AL76" s="29"/>
      <c r="AM76" s="21"/>
      <c r="AN76" s="11"/>
      <c r="AO76" s="11"/>
      <c r="AP76" s="22"/>
      <c r="AQ76" s="22"/>
      <c r="AR76" s="36"/>
    </row>
    <row r="77" spans="1:44" ht="16.5" thickBot="1" x14ac:dyDescent="0.3">
      <c r="A77" s="36"/>
      <c r="Q77" s="39"/>
      <c r="R77" s="39"/>
      <c r="S77" s="28" t="s">
        <v>109</v>
      </c>
      <c r="T77" s="28" t="s">
        <v>111</v>
      </c>
      <c r="U77" s="28"/>
      <c r="V77" s="38"/>
      <c r="W77" s="38"/>
      <c r="X77" s="38"/>
      <c r="Y77" s="38"/>
      <c r="Z77" s="38" t="s">
        <v>3</v>
      </c>
      <c r="AA77" s="38" t="s">
        <v>22</v>
      </c>
      <c r="AB77" s="38" t="s">
        <v>23</v>
      </c>
      <c r="AC77" s="38" t="s">
        <v>24</v>
      </c>
      <c r="AD77" s="38" t="s">
        <v>2</v>
      </c>
      <c r="AE77" s="22"/>
      <c r="AF77" s="28" t="s">
        <v>109</v>
      </c>
      <c r="AG77" s="28" t="s">
        <v>111</v>
      </c>
      <c r="AH77" s="28"/>
      <c r="AI77" s="38"/>
      <c r="AJ77" s="38"/>
      <c r="AK77" s="38"/>
      <c r="AL77" s="38"/>
      <c r="AM77" s="38" t="s">
        <v>3</v>
      </c>
      <c r="AN77" s="38" t="s">
        <v>22</v>
      </c>
      <c r="AO77" s="38" t="s">
        <v>23</v>
      </c>
      <c r="AP77" s="38" t="s">
        <v>24</v>
      </c>
      <c r="AQ77" s="38" t="s">
        <v>2</v>
      </c>
      <c r="AR77" s="39"/>
    </row>
    <row r="78" spans="1:44" ht="15.75" customHeight="1" x14ac:dyDescent="0.25">
      <c r="A78" s="36"/>
      <c r="Q78" s="39"/>
      <c r="R78" s="39"/>
      <c r="S78" s="27">
        <v>8.5</v>
      </c>
      <c r="T78" s="21" t="s">
        <v>276</v>
      </c>
      <c r="Z78" s="22">
        <v>2</v>
      </c>
      <c r="AA78" s="22">
        <v>5</v>
      </c>
      <c r="AB78" s="22">
        <v>1</v>
      </c>
      <c r="AC78" s="22">
        <f t="shared" ref="AC78:AC94" si="13">+AA78+AB78</f>
        <v>6</v>
      </c>
      <c r="AD78" s="22">
        <v>0</v>
      </c>
      <c r="AF78" s="27">
        <v>7</v>
      </c>
      <c r="AG78" s="21" t="s">
        <v>393</v>
      </c>
      <c r="AM78" s="22">
        <v>8</v>
      </c>
      <c r="AN78" s="22">
        <v>3</v>
      </c>
      <c r="AO78" s="22">
        <v>2</v>
      </c>
      <c r="AP78" s="22">
        <f t="shared" ref="AP78:AP94" si="14">+AN78+AO78</f>
        <v>5</v>
      </c>
      <c r="AQ78" s="22">
        <v>2</v>
      </c>
      <c r="AR78" s="39"/>
    </row>
    <row r="79" spans="1:44" ht="15.75" customHeight="1" thickBot="1" x14ac:dyDescent="0.3">
      <c r="A79" s="36"/>
      <c r="E79" s="2" t="s">
        <v>67</v>
      </c>
      <c r="F79" s="2"/>
      <c r="G79" s="2"/>
      <c r="H79" s="4" t="s">
        <v>1</v>
      </c>
      <c r="I79" s="4"/>
      <c r="J79" s="4" t="s">
        <v>3</v>
      </c>
      <c r="K79" s="4" t="s">
        <v>22</v>
      </c>
      <c r="L79" s="4" t="s">
        <v>23</v>
      </c>
      <c r="M79" s="50" t="s">
        <v>24</v>
      </c>
      <c r="Q79" s="36"/>
      <c r="R79" s="36"/>
      <c r="S79" s="27">
        <v>9</v>
      </c>
      <c r="T79" s="21" t="s">
        <v>484</v>
      </c>
      <c r="Z79" s="22">
        <v>3</v>
      </c>
      <c r="AA79" s="22">
        <v>3</v>
      </c>
      <c r="AB79" s="22">
        <v>5</v>
      </c>
      <c r="AC79" s="22">
        <f t="shared" si="13"/>
        <v>8</v>
      </c>
      <c r="AD79" s="22">
        <v>0</v>
      </c>
      <c r="AF79" s="27">
        <v>7.5</v>
      </c>
      <c r="AG79" s="21" t="s">
        <v>297</v>
      </c>
      <c r="AM79" s="22">
        <v>2</v>
      </c>
      <c r="AN79" s="22">
        <v>0</v>
      </c>
      <c r="AO79" s="22">
        <v>1</v>
      </c>
      <c r="AP79" s="22">
        <f t="shared" si="14"/>
        <v>1</v>
      </c>
      <c r="AQ79" s="22">
        <v>0</v>
      </c>
      <c r="AR79" s="36"/>
    </row>
    <row r="80" spans="1:44" ht="15.75" customHeight="1" x14ac:dyDescent="0.25">
      <c r="A80" s="36"/>
      <c r="E80" s="21" t="s">
        <v>129</v>
      </c>
      <c r="F80" s="21"/>
      <c r="G80" s="21"/>
      <c r="H80" s="21" t="s">
        <v>17</v>
      </c>
      <c r="I80" s="22"/>
      <c r="J80" s="22">
        <v>17</v>
      </c>
      <c r="K80" s="22">
        <v>20</v>
      </c>
      <c r="L80" s="22">
        <v>20</v>
      </c>
      <c r="M80" s="49">
        <f t="shared" ref="M80:M106" si="15">+K80+L80</f>
        <v>40</v>
      </c>
      <c r="Q80" s="36"/>
      <c r="R80" s="36"/>
      <c r="S80" s="27">
        <v>8.5</v>
      </c>
      <c r="T80" s="21" t="s">
        <v>394</v>
      </c>
      <c r="Z80" s="22">
        <v>2.7</v>
      </c>
      <c r="AA80" s="22">
        <v>1</v>
      </c>
      <c r="AB80" s="22">
        <v>6</v>
      </c>
      <c r="AC80" s="22">
        <f t="shared" si="13"/>
        <v>7</v>
      </c>
      <c r="AD80" s="22">
        <v>0</v>
      </c>
      <c r="AF80" s="27">
        <v>9</v>
      </c>
      <c r="AG80" s="21" t="s">
        <v>372</v>
      </c>
      <c r="AM80" s="22">
        <v>2</v>
      </c>
      <c r="AN80" s="22">
        <v>5</v>
      </c>
      <c r="AO80" s="22">
        <v>0</v>
      </c>
      <c r="AP80" s="22">
        <f t="shared" si="14"/>
        <v>5</v>
      </c>
      <c r="AQ80" s="22">
        <v>0</v>
      </c>
      <c r="AR80" s="36"/>
    </row>
    <row r="81" spans="1:44" ht="15.75" customHeight="1" x14ac:dyDescent="0.25">
      <c r="A81" s="36"/>
      <c r="E81" s="21" t="s">
        <v>161</v>
      </c>
      <c r="F81" s="21"/>
      <c r="G81" s="21"/>
      <c r="H81" s="21" t="s">
        <v>17</v>
      </c>
      <c r="I81" s="22"/>
      <c r="J81" s="22">
        <v>17</v>
      </c>
      <c r="K81" s="22">
        <v>21</v>
      </c>
      <c r="L81" s="22">
        <v>18</v>
      </c>
      <c r="M81" s="49">
        <f t="shared" si="15"/>
        <v>39</v>
      </c>
      <c r="Q81" s="36"/>
      <c r="R81" s="36"/>
      <c r="S81" s="27">
        <v>8</v>
      </c>
      <c r="T81" s="21" t="s">
        <v>298</v>
      </c>
      <c r="Z81" s="22">
        <v>3</v>
      </c>
      <c r="AA81" s="22">
        <v>0</v>
      </c>
      <c r="AB81" s="22">
        <v>3</v>
      </c>
      <c r="AC81" s="22">
        <f t="shared" si="13"/>
        <v>3</v>
      </c>
      <c r="AD81" s="22">
        <v>0</v>
      </c>
      <c r="AF81" s="27">
        <v>6.5</v>
      </c>
      <c r="AG81" s="21" t="s">
        <v>392</v>
      </c>
      <c r="AM81" s="22">
        <v>2</v>
      </c>
      <c r="AN81" s="22">
        <v>0</v>
      </c>
      <c r="AO81" s="22">
        <v>3</v>
      </c>
      <c r="AP81" s="22">
        <f t="shared" si="14"/>
        <v>3</v>
      </c>
      <c r="AQ81" s="22">
        <v>0</v>
      </c>
      <c r="AR81" s="36"/>
    </row>
    <row r="82" spans="1:44" ht="15.75" customHeight="1" x14ac:dyDescent="0.25">
      <c r="A82" s="36"/>
      <c r="E82" s="21" t="s">
        <v>85</v>
      </c>
      <c r="F82" s="21"/>
      <c r="G82" s="21"/>
      <c r="H82" s="21" t="s">
        <v>106</v>
      </c>
      <c r="I82" s="22"/>
      <c r="J82" s="22">
        <v>15</v>
      </c>
      <c r="K82" s="22">
        <v>19</v>
      </c>
      <c r="L82" s="22">
        <v>16</v>
      </c>
      <c r="M82" s="49">
        <f t="shared" si="15"/>
        <v>35</v>
      </c>
      <c r="Q82" s="36"/>
      <c r="R82" s="36"/>
      <c r="S82" s="27">
        <v>7.5</v>
      </c>
      <c r="T82" s="21" t="s">
        <v>371</v>
      </c>
      <c r="Z82" s="22">
        <v>3</v>
      </c>
      <c r="AA82" s="22">
        <v>0</v>
      </c>
      <c r="AB82" s="22">
        <v>0</v>
      </c>
      <c r="AC82" s="22">
        <f t="shared" si="13"/>
        <v>0</v>
      </c>
      <c r="AD82" s="22">
        <v>0</v>
      </c>
      <c r="AF82" s="27">
        <v>8.5</v>
      </c>
      <c r="AG82" s="21" t="s">
        <v>254</v>
      </c>
      <c r="AM82" s="22">
        <v>3</v>
      </c>
      <c r="AN82" s="22">
        <v>0</v>
      </c>
      <c r="AO82" s="22">
        <v>0</v>
      </c>
      <c r="AP82" s="22">
        <f t="shared" si="14"/>
        <v>0</v>
      </c>
      <c r="AQ82" s="22">
        <v>2</v>
      </c>
      <c r="AR82" s="36"/>
    </row>
    <row r="83" spans="1:44" ht="15.75" customHeight="1" x14ac:dyDescent="0.25">
      <c r="A83" s="36"/>
      <c r="E83" s="21" t="s">
        <v>192</v>
      </c>
      <c r="F83" s="21"/>
      <c r="G83" s="21"/>
      <c r="H83" s="21" t="s">
        <v>173</v>
      </c>
      <c r="I83" s="22"/>
      <c r="J83" s="22">
        <v>17</v>
      </c>
      <c r="K83" s="22">
        <v>16</v>
      </c>
      <c r="L83" s="22">
        <v>19</v>
      </c>
      <c r="M83" s="49">
        <f t="shared" si="15"/>
        <v>35</v>
      </c>
      <c r="Q83" s="36"/>
      <c r="R83" s="36"/>
      <c r="S83" s="27">
        <v>7.5</v>
      </c>
      <c r="T83" s="21" t="s">
        <v>420</v>
      </c>
      <c r="Z83" s="22">
        <v>2</v>
      </c>
      <c r="AA83" s="22">
        <v>0</v>
      </c>
      <c r="AB83" s="22">
        <v>0</v>
      </c>
      <c r="AC83" s="22">
        <f t="shared" si="13"/>
        <v>0</v>
      </c>
      <c r="AD83" s="22">
        <v>2</v>
      </c>
      <c r="AF83" s="27">
        <v>6</v>
      </c>
      <c r="AG83" s="21" t="s">
        <v>156</v>
      </c>
      <c r="AM83" s="22">
        <v>8</v>
      </c>
      <c r="AN83" s="22">
        <v>0</v>
      </c>
      <c r="AO83" s="22">
        <v>0</v>
      </c>
      <c r="AP83" s="22">
        <f t="shared" si="14"/>
        <v>0</v>
      </c>
      <c r="AQ83" s="22">
        <v>2</v>
      </c>
      <c r="AR83" s="36"/>
    </row>
    <row r="84" spans="1:44" ht="15.75" customHeight="1" x14ac:dyDescent="0.25">
      <c r="A84" s="36"/>
      <c r="E84" s="21" t="s">
        <v>53</v>
      </c>
      <c r="F84" s="21"/>
      <c r="G84" s="21"/>
      <c r="H84" s="21" t="s">
        <v>108</v>
      </c>
      <c r="I84" s="22"/>
      <c r="J84" s="22">
        <v>15</v>
      </c>
      <c r="K84" s="22">
        <v>19</v>
      </c>
      <c r="L84" s="22">
        <v>12</v>
      </c>
      <c r="M84" s="49">
        <f t="shared" si="15"/>
        <v>31</v>
      </c>
      <c r="Q84" s="36"/>
      <c r="R84" s="36"/>
      <c r="S84" s="27">
        <v>7</v>
      </c>
      <c r="T84" s="21" t="s">
        <v>416</v>
      </c>
      <c r="Z84" s="22">
        <v>1</v>
      </c>
      <c r="AA84" s="22">
        <v>2</v>
      </c>
      <c r="AB84" s="22">
        <v>0</v>
      </c>
      <c r="AC84" s="22">
        <f t="shared" si="13"/>
        <v>2</v>
      </c>
      <c r="AD84" s="22">
        <v>0</v>
      </c>
      <c r="AF84" s="27">
        <v>9.5</v>
      </c>
      <c r="AG84" s="21" t="s">
        <v>419</v>
      </c>
      <c r="AM84" s="22">
        <v>2</v>
      </c>
      <c r="AN84" s="22">
        <v>5</v>
      </c>
      <c r="AO84" s="22">
        <v>0</v>
      </c>
      <c r="AP84" s="22">
        <f t="shared" si="14"/>
        <v>5</v>
      </c>
      <c r="AQ84" s="22">
        <v>0</v>
      </c>
      <c r="AR84" s="36"/>
    </row>
    <row r="85" spans="1:44" ht="15.75" customHeight="1" x14ac:dyDescent="0.25">
      <c r="A85" s="36"/>
      <c r="E85" s="21" t="s">
        <v>185</v>
      </c>
      <c r="F85" s="21"/>
      <c r="G85" s="21"/>
      <c r="H85" s="21" t="s">
        <v>134</v>
      </c>
      <c r="I85" s="22"/>
      <c r="J85" s="22">
        <v>17</v>
      </c>
      <c r="K85" s="22">
        <v>22</v>
      </c>
      <c r="L85" s="22">
        <v>7</v>
      </c>
      <c r="M85" s="49">
        <f t="shared" si="15"/>
        <v>29</v>
      </c>
      <c r="Q85" s="36"/>
      <c r="R85" s="36"/>
      <c r="S85" s="27">
        <v>7</v>
      </c>
      <c r="T85" s="21" t="s">
        <v>219</v>
      </c>
      <c r="Z85" s="22">
        <v>13</v>
      </c>
      <c r="AA85" s="22">
        <v>1</v>
      </c>
      <c r="AB85" s="22">
        <v>1</v>
      </c>
      <c r="AC85" s="22">
        <f t="shared" si="13"/>
        <v>2</v>
      </c>
      <c r="AD85" s="22">
        <v>0</v>
      </c>
      <c r="AF85" s="27">
        <v>8.5</v>
      </c>
      <c r="AG85" s="21" t="s">
        <v>348</v>
      </c>
      <c r="AM85" s="22">
        <v>2</v>
      </c>
      <c r="AN85" s="22">
        <v>0</v>
      </c>
      <c r="AO85" s="22">
        <v>1</v>
      </c>
      <c r="AP85" s="22">
        <f t="shared" si="14"/>
        <v>1</v>
      </c>
      <c r="AQ85" s="22">
        <v>0</v>
      </c>
      <c r="AR85" s="36"/>
    </row>
    <row r="86" spans="1:44" ht="15.75" customHeight="1" x14ac:dyDescent="0.25">
      <c r="A86" s="36"/>
      <c r="E86" s="21" t="s">
        <v>150</v>
      </c>
      <c r="F86" s="21"/>
      <c r="G86" s="21"/>
      <c r="H86" s="21" t="s">
        <v>97</v>
      </c>
      <c r="I86" s="22"/>
      <c r="J86" s="22">
        <v>15</v>
      </c>
      <c r="K86" s="22">
        <v>12</v>
      </c>
      <c r="L86" s="22">
        <v>16</v>
      </c>
      <c r="M86" s="49">
        <f t="shared" si="15"/>
        <v>28</v>
      </c>
      <c r="Q86" s="36"/>
      <c r="R86" s="36"/>
      <c r="S86" s="27">
        <v>7</v>
      </c>
      <c r="T86" s="21" t="s">
        <v>391</v>
      </c>
      <c r="Z86" s="22">
        <v>5</v>
      </c>
      <c r="AA86" s="22">
        <v>1</v>
      </c>
      <c r="AB86" s="22">
        <v>3</v>
      </c>
      <c r="AC86" s="22">
        <f t="shared" si="13"/>
        <v>4</v>
      </c>
      <c r="AD86" s="22">
        <v>0</v>
      </c>
      <c r="AF86" s="27">
        <v>7.5</v>
      </c>
      <c r="AG86" s="21" t="s">
        <v>279</v>
      </c>
      <c r="AM86" s="22">
        <v>13</v>
      </c>
      <c r="AN86" s="22">
        <v>7</v>
      </c>
      <c r="AO86" s="22">
        <v>16</v>
      </c>
      <c r="AP86" s="22">
        <f t="shared" si="14"/>
        <v>23</v>
      </c>
      <c r="AQ86" s="22">
        <v>0</v>
      </c>
      <c r="AR86" s="40"/>
    </row>
    <row r="87" spans="1:44" ht="15.75" customHeight="1" x14ac:dyDescent="0.25">
      <c r="A87" s="36"/>
      <c r="E87" s="21" t="s">
        <v>79</v>
      </c>
      <c r="F87" s="21"/>
      <c r="G87" s="21"/>
      <c r="H87" s="21" t="s">
        <v>173</v>
      </c>
      <c r="I87" s="22"/>
      <c r="J87" s="22">
        <v>15</v>
      </c>
      <c r="K87" s="22">
        <v>6</v>
      </c>
      <c r="L87" s="22">
        <v>21</v>
      </c>
      <c r="M87" s="49">
        <f t="shared" si="15"/>
        <v>27</v>
      </c>
      <c r="Q87" s="40"/>
      <c r="R87" s="40"/>
      <c r="S87" s="27">
        <v>7.5</v>
      </c>
      <c r="T87" s="21" t="s">
        <v>370</v>
      </c>
      <c r="Z87" s="22">
        <v>11</v>
      </c>
      <c r="AA87" s="22">
        <v>1</v>
      </c>
      <c r="AB87" s="22">
        <v>5</v>
      </c>
      <c r="AC87" s="22">
        <f t="shared" si="13"/>
        <v>6</v>
      </c>
      <c r="AD87" s="22">
        <v>2</v>
      </c>
      <c r="AF87" s="27">
        <v>8.5</v>
      </c>
      <c r="AG87" s="21" t="s">
        <v>418</v>
      </c>
      <c r="AM87" s="22">
        <v>4</v>
      </c>
      <c r="AN87" s="22">
        <v>0</v>
      </c>
      <c r="AO87" s="22">
        <v>10</v>
      </c>
      <c r="AP87" s="22">
        <f t="shared" si="14"/>
        <v>10</v>
      </c>
      <c r="AQ87" s="22">
        <v>0</v>
      </c>
      <c r="AR87" s="40"/>
    </row>
    <row r="88" spans="1:44" ht="15.75" customHeight="1" x14ac:dyDescent="0.25">
      <c r="A88" s="36"/>
      <c r="E88" s="21" t="s">
        <v>118</v>
      </c>
      <c r="G88" s="21"/>
      <c r="H88" s="21" t="s">
        <v>106</v>
      </c>
      <c r="I88" s="22"/>
      <c r="J88" s="22">
        <v>15</v>
      </c>
      <c r="K88" s="22">
        <v>9</v>
      </c>
      <c r="L88" s="22">
        <v>17</v>
      </c>
      <c r="M88" s="49">
        <f t="shared" si="15"/>
        <v>26</v>
      </c>
      <c r="Q88" s="40"/>
      <c r="R88" s="40"/>
      <c r="S88" s="27">
        <v>8</v>
      </c>
      <c r="T88" s="21" t="s">
        <v>417</v>
      </c>
      <c r="Z88" s="22">
        <v>5</v>
      </c>
      <c r="AA88" s="22">
        <v>4</v>
      </c>
      <c r="AB88" s="22">
        <v>5</v>
      </c>
      <c r="AC88" s="22">
        <f t="shared" si="13"/>
        <v>9</v>
      </c>
      <c r="AD88" s="22">
        <v>0</v>
      </c>
      <c r="AF88" s="27">
        <v>7.5</v>
      </c>
      <c r="AG88" s="21" t="s">
        <v>345</v>
      </c>
      <c r="AM88" s="22">
        <v>3</v>
      </c>
      <c r="AN88" s="22">
        <v>2</v>
      </c>
      <c r="AO88" s="22">
        <v>0</v>
      </c>
      <c r="AP88" s="22">
        <f t="shared" si="14"/>
        <v>2</v>
      </c>
      <c r="AQ88" s="22">
        <v>0</v>
      </c>
      <c r="AR88" s="40"/>
    </row>
    <row r="89" spans="1:44" ht="15.75" customHeight="1" x14ac:dyDescent="0.25">
      <c r="A89" s="36"/>
      <c r="E89" s="21" t="s">
        <v>155</v>
      </c>
      <c r="H89" s="21" t="s">
        <v>134</v>
      </c>
      <c r="I89" s="22"/>
      <c r="J89" s="22">
        <v>16</v>
      </c>
      <c r="K89" s="22">
        <v>13</v>
      </c>
      <c r="L89" s="22">
        <v>12</v>
      </c>
      <c r="M89" s="49">
        <f t="shared" si="15"/>
        <v>25</v>
      </c>
      <c r="Q89" s="40"/>
      <c r="R89" s="40"/>
      <c r="S89" s="27">
        <v>8</v>
      </c>
      <c r="T89" s="21" t="s">
        <v>137</v>
      </c>
      <c r="Z89" s="22">
        <v>8</v>
      </c>
      <c r="AA89" s="22">
        <v>7</v>
      </c>
      <c r="AB89" s="22">
        <v>1</v>
      </c>
      <c r="AC89" s="22">
        <f t="shared" si="13"/>
        <v>8</v>
      </c>
      <c r="AD89" s="22">
        <v>0</v>
      </c>
      <c r="AF89" s="27">
        <v>7</v>
      </c>
      <c r="AG89" s="21" t="s">
        <v>346</v>
      </c>
      <c r="AM89" s="22">
        <v>6</v>
      </c>
      <c r="AN89" s="22">
        <v>1</v>
      </c>
      <c r="AO89" s="22">
        <v>1</v>
      </c>
      <c r="AP89" s="22">
        <f t="shared" si="14"/>
        <v>2</v>
      </c>
      <c r="AQ89" s="22">
        <v>0</v>
      </c>
      <c r="AR89" s="41"/>
    </row>
    <row r="90" spans="1:44" ht="15.75" customHeight="1" x14ac:dyDescent="0.25">
      <c r="A90" s="36"/>
      <c r="E90" s="21" t="s">
        <v>138</v>
      </c>
      <c r="F90" s="21"/>
      <c r="G90" s="21"/>
      <c r="H90" s="21" t="s">
        <v>173</v>
      </c>
      <c r="I90" s="22"/>
      <c r="J90" s="22">
        <v>13</v>
      </c>
      <c r="K90" s="22">
        <v>14</v>
      </c>
      <c r="L90" s="22">
        <v>10</v>
      </c>
      <c r="M90" s="49">
        <f t="shared" si="15"/>
        <v>24</v>
      </c>
      <c r="Q90" s="41"/>
      <c r="R90" s="41"/>
      <c r="S90" s="27">
        <v>6.5</v>
      </c>
      <c r="T90" s="21" t="s">
        <v>277</v>
      </c>
      <c r="Z90" s="22">
        <v>10</v>
      </c>
      <c r="AA90" s="22">
        <v>2</v>
      </c>
      <c r="AB90" s="22">
        <v>5</v>
      </c>
      <c r="AC90" s="22">
        <f t="shared" si="13"/>
        <v>7</v>
      </c>
      <c r="AD90" s="22">
        <v>0</v>
      </c>
      <c r="AF90" s="27">
        <v>8</v>
      </c>
      <c r="AG90" s="21" t="s">
        <v>570</v>
      </c>
      <c r="AM90" s="22">
        <v>1</v>
      </c>
      <c r="AN90" s="22">
        <v>1</v>
      </c>
      <c r="AO90" s="22">
        <v>1</v>
      </c>
      <c r="AP90" s="22">
        <f t="shared" si="14"/>
        <v>2</v>
      </c>
      <c r="AQ90" s="22">
        <v>0</v>
      </c>
      <c r="AR90" s="41"/>
    </row>
    <row r="91" spans="1:44" ht="15.75" customHeight="1" x14ac:dyDescent="0.25">
      <c r="A91" s="36"/>
      <c r="E91" s="21" t="s">
        <v>140</v>
      </c>
      <c r="F91" s="21"/>
      <c r="G91" s="21"/>
      <c r="H91" s="21" t="s">
        <v>108</v>
      </c>
      <c r="I91" s="22"/>
      <c r="J91" s="22">
        <v>17</v>
      </c>
      <c r="K91" s="22">
        <v>10</v>
      </c>
      <c r="L91" s="22">
        <v>12</v>
      </c>
      <c r="M91" s="49">
        <f t="shared" si="15"/>
        <v>22</v>
      </c>
      <c r="Q91" s="41"/>
      <c r="R91" s="41"/>
      <c r="S91" s="27">
        <v>7.5</v>
      </c>
      <c r="T91" s="21" t="s">
        <v>160</v>
      </c>
      <c r="Z91" s="22">
        <v>4</v>
      </c>
      <c r="AA91" s="22">
        <v>0</v>
      </c>
      <c r="AB91" s="22">
        <v>1</v>
      </c>
      <c r="AC91" s="22">
        <f t="shared" si="13"/>
        <v>1</v>
      </c>
      <c r="AD91" s="22">
        <v>0</v>
      </c>
      <c r="AF91" s="27">
        <v>6</v>
      </c>
      <c r="AG91" s="21" t="s">
        <v>223</v>
      </c>
      <c r="AM91" s="22">
        <v>3</v>
      </c>
      <c r="AN91" s="22">
        <v>1</v>
      </c>
      <c r="AO91" s="22">
        <v>2</v>
      </c>
      <c r="AP91" s="22">
        <f t="shared" si="14"/>
        <v>3</v>
      </c>
      <c r="AQ91" s="22">
        <v>0</v>
      </c>
      <c r="AR91" s="41"/>
    </row>
    <row r="92" spans="1:44" ht="15.75" customHeight="1" x14ac:dyDescent="0.25">
      <c r="A92" s="36"/>
      <c r="E92" s="21" t="s">
        <v>282</v>
      </c>
      <c r="F92" s="21"/>
      <c r="G92" s="21"/>
      <c r="H92" s="21" t="s">
        <v>106</v>
      </c>
      <c r="I92" s="22"/>
      <c r="J92" s="22">
        <v>16</v>
      </c>
      <c r="K92" s="22">
        <v>9</v>
      </c>
      <c r="L92" s="22">
        <v>13</v>
      </c>
      <c r="M92" s="49">
        <f t="shared" si="15"/>
        <v>22</v>
      </c>
      <c r="Q92" s="41"/>
      <c r="R92" s="41"/>
      <c r="S92" s="27">
        <v>7.5</v>
      </c>
      <c r="T92" s="21" t="s">
        <v>278</v>
      </c>
      <c r="Z92" s="22">
        <v>2</v>
      </c>
      <c r="AA92" s="22">
        <v>0</v>
      </c>
      <c r="AB92" s="22">
        <v>3</v>
      </c>
      <c r="AC92" s="22">
        <f t="shared" si="13"/>
        <v>3</v>
      </c>
      <c r="AD92" s="22">
        <v>0</v>
      </c>
      <c r="AF92" s="27">
        <v>9</v>
      </c>
      <c r="AG92" s="21" t="s">
        <v>421</v>
      </c>
      <c r="AM92" s="22">
        <v>2</v>
      </c>
      <c r="AN92" s="22">
        <v>0</v>
      </c>
      <c r="AO92" s="22">
        <v>1</v>
      </c>
      <c r="AP92" s="22">
        <f t="shared" si="14"/>
        <v>1</v>
      </c>
      <c r="AQ92" s="22">
        <v>0</v>
      </c>
      <c r="AR92" s="41"/>
    </row>
    <row r="93" spans="1:44" ht="15.75" customHeight="1" x14ac:dyDescent="0.25">
      <c r="A93" s="36"/>
      <c r="E93" s="21" t="s">
        <v>42</v>
      </c>
      <c r="F93" s="21"/>
      <c r="G93" s="21"/>
      <c r="H93" s="21" t="s">
        <v>107</v>
      </c>
      <c r="I93" s="22"/>
      <c r="J93" s="22">
        <v>14</v>
      </c>
      <c r="K93" s="22">
        <v>9</v>
      </c>
      <c r="L93" s="22">
        <v>12</v>
      </c>
      <c r="M93" s="49">
        <f t="shared" si="15"/>
        <v>21</v>
      </c>
      <c r="Q93" s="41"/>
      <c r="R93" s="41"/>
      <c r="S93" s="27">
        <v>8</v>
      </c>
      <c r="T93" s="21" t="s">
        <v>438</v>
      </c>
      <c r="Z93" s="22">
        <v>3</v>
      </c>
      <c r="AA93" s="22">
        <v>0</v>
      </c>
      <c r="AB93" s="22">
        <v>2</v>
      </c>
      <c r="AC93" s="22">
        <f t="shared" si="13"/>
        <v>2</v>
      </c>
      <c r="AD93" s="22">
        <v>0</v>
      </c>
      <c r="AF93" s="27">
        <v>6.5</v>
      </c>
      <c r="AG93" s="21" t="s">
        <v>569</v>
      </c>
      <c r="AM93" s="22">
        <v>2</v>
      </c>
      <c r="AN93" s="22">
        <v>0</v>
      </c>
      <c r="AO93" s="22">
        <v>0</v>
      </c>
      <c r="AP93" s="22">
        <f t="shared" si="14"/>
        <v>0</v>
      </c>
      <c r="AQ93" s="22">
        <v>0</v>
      </c>
      <c r="AR93" s="41"/>
    </row>
    <row r="94" spans="1:44" ht="15.75" customHeight="1" thickBot="1" x14ac:dyDescent="0.3">
      <c r="A94" s="36"/>
      <c r="E94" s="21" t="s">
        <v>128</v>
      </c>
      <c r="F94" s="21"/>
      <c r="G94" s="21"/>
      <c r="H94" s="21" t="s">
        <v>106</v>
      </c>
      <c r="I94" s="22"/>
      <c r="J94" s="22">
        <v>16</v>
      </c>
      <c r="K94" s="22">
        <v>10</v>
      </c>
      <c r="L94" s="22">
        <v>10</v>
      </c>
      <c r="M94" s="49">
        <f t="shared" si="15"/>
        <v>20</v>
      </c>
      <c r="Q94" s="41"/>
      <c r="R94" s="41"/>
      <c r="S94" s="27">
        <v>8</v>
      </c>
      <c r="T94" s="21" t="s">
        <v>437</v>
      </c>
      <c r="Z94" s="22">
        <v>3</v>
      </c>
      <c r="AA94" s="22">
        <v>0</v>
      </c>
      <c r="AB94" s="22">
        <v>1</v>
      </c>
      <c r="AC94" s="22">
        <f t="shared" si="13"/>
        <v>1</v>
      </c>
      <c r="AD94" s="22">
        <v>0</v>
      </c>
      <c r="AF94" s="27">
        <v>6.5</v>
      </c>
      <c r="AG94" s="21" t="s">
        <v>316</v>
      </c>
      <c r="AM94" s="22">
        <v>9</v>
      </c>
      <c r="AN94" s="22">
        <v>0</v>
      </c>
      <c r="AO94" s="22">
        <v>4</v>
      </c>
      <c r="AP94" s="22">
        <f t="shared" si="14"/>
        <v>4</v>
      </c>
      <c r="AQ94" s="22">
        <v>0</v>
      </c>
      <c r="AR94" s="41"/>
    </row>
    <row r="95" spans="1:44" ht="15.75" customHeight="1" x14ac:dyDescent="0.25">
      <c r="A95" s="36"/>
      <c r="E95" s="21" t="s">
        <v>164</v>
      </c>
      <c r="F95" s="21"/>
      <c r="G95" s="21"/>
      <c r="H95" s="21" t="s">
        <v>134</v>
      </c>
      <c r="I95" s="22"/>
      <c r="J95" s="22">
        <v>17</v>
      </c>
      <c r="K95" s="22">
        <v>7</v>
      </c>
      <c r="L95" s="22">
        <v>9</v>
      </c>
      <c r="M95" s="49">
        <f t="shared" si="15"/>
        <v>16</v>
      </c>
      <c r="Q95" s="41"/>
      <c r="R95" s="41"/>
      <c r="S95" s="8"/>
      <c r="T95" s="8"/>
      <c r="U95" s="8"/>
      <c r="V95" s="8"/>
      <c r="W95" s="8"/>
      <c r="X95" s="8"/>
      <c r="Y95" s="8"/>
      <c r="Z95" s="8"/>
      <c r="AA95" s="8"/>
      <c r="AB95" s="8"/>
      <c r="AC95" s="8"/>
      <c r="AD95" s="8"/>
      <c r="AF95" s="8"/>
      <c r="AG95" s="31" t="s">
        <v>86</v>
      </c>
      <c r="AH95" s="8"/>
      <c r="AI95" s="8"/>
      <c r="AJ95" s="8"/>
      <c r="AK95" s="8"/>
      <c r="AL95" s="8"/>
      <c r="AM95" s="15">
        <f>SUM(Z77:Z94)+SUM(AM77:AM94)</f>
        <v>152.69999999999999</v>
      </c>
      <c r="AN95" s="15">
        <f>SUM(AA77:AA94)+SUM(AN77:AN94)</f>
        <v>52</v>
      </c>
      <c r="AO95" s="15">
        <f>SUM(AB77:AB94)+SUM(AO77:AO94)</f>
        <v>84</v>
      </c>
      <c r="AP95" s="15">
        <f>SUM(AC77:AC94)+SUM(AP77:AP94)</f>
        <v>136</v>
      </c>
      <c r="AQ95" s="15">
        <f>SUM(AD77:AD94)+SUM(AQ77:AQ94)</f>
        <v>10</v>
      </c>
      <c r="AR95" s="41"/>
    </row>
    <row r="96" spans="1:44" ht="15.75" customHeight="1" x14ac:dyDescent="0.25">
      <c r="A96" s="36"/>
      <c r="E96" s="21" t="s">
        <v>158</v>
      </c>
      <c r="F96" s="21"/>
      <c r="G96" s="21"/>
      <c r="H96" s="16" t="s">
        <v>98</v>
      </c>
      <c r="I96" s="22"/>
      <c r="J96" s="22">
        <v>17</v>
      </c>
      <c r="K96" s="22">
        <v>5</v>
      </c>
      <c r="L96" s="22">
        <v>11</v>
      </c>
      <c r="M96" s="49">
        <f t="shared" si="15"/>
        <v>16</v>
      </c>
      <c r="Q96" s="41"/>
      <c r="R96" s="41"/>
      <c r="AR96" s="41"/>
    </row>
    <row r="97" spans="1:44" ht="15.75" customHeight="1" thickBot="1" x14ac:dyDescent="0.3">
      <c r="A97" s="36"/>
      <c r="E97" s="21" t="s">
        <v>167</v>
      </c>
      <c r="F97" s="21"/>
      <c r="G97" s="21"/>
      <c r="H97" s="21" t="s">
        <v>107</v>
      </c>
      <c r="I97" s="22"/>
      <c r="J97" s="22">
        <v>16</v>
      </c>
      <c r="K97" s="22">
        <v>10</v>
      </c>
      <c r="L97" s="22">
        <v>5</v>
      </c>
      <c r="M97" s="49">
        <f t="shared" si="15"/>
        <v>15</v>
      </c>
      <c r="Q97" s="41"/>
      <c r="R97" s="41"/>
      <c r="S97" s="28" t="s">
        <v>109</v>
      </c>
      <c r="T97" s="28" t="s">
        <v>112</v>
      </c>
      <c r="U97" s="28"/>
      <c r="V97" s="38"/>
      <c r="W97" s="38"/>
      <c r="X97" s="38"/>
      <c r="Y97" s="38"/>
      <c r="Z97" s="38" t="s">
        <v>3</v>
      </c>
      <c r="AA97" s="38" t="s">
        <v>22</v>
      </c>
      <c r="AB97" s="38" t="s">
        <v>23</v>
      </c>
      <c r="AC97" s="38" t="s">
        <v>24</v>
      </c>
      <c r="AD97" s="38" t="s">
        <v>2</v>
      </c>
      <c r="AF97" s="28" t="s">
        <v>109</v>
      </c>
      <c r="AG97" s="28" t="s">
        <v>112</v>
      </c>
      <c r="AH97" s="28"/>
      <c r="AI97" s="38"/>
      <c r="AJ97" s="38"/>
      <c r="AK97" s="38"/>
      <c r="AL97" s="38"/>
      <c r="AM97" s="38" t="s">
        <v>3</v>
      </c>
      <c r="AN97" s="38" t="s">
        <v>22</v>
      </c>
      <c r="AO97" s="38" t="s">
        <v>23</v>
      </c>
      <c r="AP97" s="38" t="s">
        <v>24</v>
      </c>
      <c r="AQ97" s="38" t="s">
        <v>2</v>
      </c>
      <c r="AR97" s="41"/>
    </row>
    <row r="98" spans="1:44" ht="15.75" customHeight="1" x14ac:dyDescent="0.25">
      <c r="A98" s="36"/>
      <c r="E98" s="21" t="s">
        <v>153</v>
      </c>
      <c r="F98" s="21"/>
      <c r="G98" s="21"/>
      <c r="H98" s="21" t="s">
        <v>173</v>
      </c>
      <c r="I98" s="22"/>
      <c r="J98" s="22">
        <v>14</v>
      </c>
      <c r="K98" s="22">
        <v>8</v>
      </c>
      <c r="L98" s="22">
        <v>7</v>
      </c>
      <c r="M98" s="49">
        <f t="shared" si="15"/>
        <v>15</v>
      </c>
      <c r="Q98" s="41"/>
      <c r="R98" s="41"/>
      <c r="S98" s="27">
        <v>7</v>
      </c>
      <c r="T98" s="21" t="s">
        <v>64</v>
      </c>
      <c r="Z98" s="22">
        <v>3</v>
      </c>
      <c r="AA98" s="22">
        <v>0</v>
      </c>
      <c r="AB98" s="22">
        <v>1</v>
      </c>
      <c r="AC98" s="22">
        <f t="shared" ref="AC98:AC105" si="16">+AA98+AB98</f>
        <v>1</v>
      </c>
      <c r="AD98" s="22">
        <v>0</v>
      </c>
      <c r="AF98" s="27">
        <v>7.5</v>
      </c>
      <c r="AG98" s="21" t="s">
        <v>196</v>
      </c>
      <c r="AH98" s="21"/>
      <c r="AM98" s="22">
        <v>1</v>
      </c>
      <c r="AN98" s="22">
        <v>0</v>
      </c>
      <c r="AO98" s="22">
        <v>0</v>
      </c>
      <c r="AP98" s="22">
        <f t="shared" ref="AP98:AP105" si="17">+AN98+AO98</f>
        <v>0</v>
      </c>
      <c r="AQ98" s="22">
        <v>0</v>
      </c>
      <c r="AR98" s="41"/>
    </row>
    <row r="99" spans="1:44" ht="15.75" customHeight="1" x14ac:dyDescent="0.25">
      <c r="A99" s="36"/>
      <c r="E99" s="21" t="s">
        <v>32</v>
      </c>
      <c r="F99" s="21"/>
      <c r="G99" s="21"/>
      <c r="H99" s="21" t="s">
        <v>97</v>
      </c>
      <c r="I99" s="22"/>
      <c r="J99" s="22">
        <v>17</v>
      </c>
      <c r="K99" s="22">
        <v>8</v>
      </c>
      <c r="L99" s="22">
        <v>7</v>
      </c>
      <c r="M99" s="49">
        <f t="shared" si="15"/>
        <v>15</v>
      </c>
      <c r="Q99" s="41"/>
      <c r="R99" s="41"/>
      <c r="S99" s="27">
        <v>7</v>
      </c>
      <c r="T99" s="21" t="s">
        <v>141</v>
      </c>
      <c r="Z99" s="22">
        <v>1</v>
      </c>
      <c r="AA99" s="22">
        <v>1</v>
      </c>
      <c r="AB99" s="22">
        <v>0</v>
      </c>
      <c r="AC99" s="22">
        <f t="shared" si="16"/>
        <v>1</v>
      </c>
      <c r="AD99" s="22">
        <v>0</v>
      </c>
      <c r="AF99" s="27">
        <v>6.5</v>
      </c>
      <c r="AG99" s="21" t="s">
        <v>30</v>
      </c>
      <c r="AH99" s="21"/>
      <c r="AM99" s="22">
        <v>1</v>
      </c>
      <c r="AN99" s="22">
        <v>0</v>
      </c>
      <c r="AO99" s="22">
        <v>1</v>
      </c>
      <c r="AP99" s="22">
        <f t="shared" si="17"/>
        <v>1</v>
      </c>
      <c r="AQ99" s="22">
        <v>0</v>
      </c>
      <c r="AR99" s="41"/>
    </row>
    <row r="100" spans="1:44" ht="15.75" customHeight="1" x14ac:dyDescent="0.25">
      <c r="A100" s="36"/>
      <c r="E100" s="21" t="s">
        <v>239</v>
      </c>
      <c r="F100" s="21"/>
      <c r="G100" s="21"/>
      <c r="H100" s="16" t="s">
        <v>98</v>
      </c>
      <c r="I100" s="22"/>
      <c r="J100" s="22">
        <v>17</v>
      </c>
      <c r="K100" s="22">
        <v>7</v>
      </c>
      <c r="L100" s="22">
        <v>8</v>
      </c>
      <c r="M100" s="49">
        <f t="shared" si="15"/>
        <v>15</v>
      </c>
      <c r="Q100" s="41"/>
      <c r="R100" s="41"/>
      <c r="S100" s="27">
        <v>7.5</v>
      </c>
      <c r="T100" s="21" t="s">
        <v>31</v>
      </c>
      <c r="Z100" s="22">
        <v>2</v>
      </c>
      <c r="AA100" s="22">
        <v>0</v>
      </c>
      <c r="AB100" s="22">
        <v>1</v>
      </c>
      <c r="AC100" s="22">
        <f t="shared" si="16"/>
        <v>1</v>
      </c>
      <c r="AD100" s="22">
        <v>0</v>
      </c>
      <c r="AF100" s="27">
        <v>8.5</v>
      </c>
      <c r="AG100" s="21" t="s">
        <v>28</v>
      </c>
      <c r="AM100" s="22">
        <v>1</v>
      </c>
      <c r="AN100" s="22">
        <v>0</v>
      </c>
      <c r="AO100" s="22">
        <v>1</v>
      </c>
      <c r="AP100" s="22">
        <f t="shared" si="17"/>
        <v>1</v>
      </c>
      <c r="AQ100" s="22">
        <v>0</v>
      </c>
      <c r="AR100" s="41"/>
    </row>
    <row r="101" spans="1:44" ht="15.75" customHeight="1" x14ac:dyDescent="0.25">
      <c r="A101" s="36"/>
      <c r="E101" s="21" t="s">
        <v>139</v>
      </c>
      <c r="F101" s="21"/>
      <c r="G101" s="21"/>
      <c r="H101" s="21" t="s">
        <v>106</v>
      </c>
      <c r="I101" s="22"/>
      <c r="J101" s="22">
        <v>17</v>
      </c>
      <c r="K101" s="22">
        <v>7</v>
      </c>
      <c r="L101" s="22">
        <v>8</v>
      </c>
      <c r="M101" s="49">
        <f t="shared" si="15"/>
        <v>15</v>
      </c>
      <c r="Q101" s="41"/>
      <c r="R101" s="41"/>
      <c r="S101" s="27">
        <v>7.5</v>
      </c>
      <c r="T101" s="21" t="s">
        <v>139</v>
      </c>
      <c r="Z101" s="22">
        <v>1</v>
      </c>
      <c r="AA101" s="22">
        <v>0</v>
      </c>
      <c r="AB101" s="22">
        <v>0</v>
      </c>
      <c r="AC101" s="22">
        <f t="shared" si="16"/>
        <v>0</v>
      </c>
      <c r="AD101" s="22">
        <v>0</v>
      </c>
      <c r="AF101" s="27">
        <v>7.5</v>
      </c>
      <c r="AG101" s="21" t="s">
        <v>32</v>
      </c>
      <c r="AM101" s="22">
        <v>1</v>
      </c>
      <c r="AN101" s="22">
        <v>0</v>
      </c>
      <c r="AO101" s="22">
        <v>0</v>
      </c>
      <c r="AP101" s="22">
        <f t="shared" si="17"/>
        <v>0</v>
      </c>
      <c r="AQ101" s="22">
        <v>0</v>
      </c>
      <c r="AR101" s="41"/>
    </row>
    <row r="102" spans="1:44" ht="15.75" customHeight="1" x14ac:dyDescent="0.25">
      <c r="A102" s="36"/>
      <c r="E102" s="21" t="s">
        <v>37</v>
      </c>
      <c r="H102" s="21" t="s">
        <v>134</v>
      </c>
      <c r="I102" s="22"/>
      <c r="J102" s="22">
        <v>16</v>
      </c>
      <c r="K102" s="22">
        <v>6</v>
      </c>
      <c r="L102" s="22">
        <v>8</v>
      </c>
      <c r="M102" s="49">
        <f t="shared" si="15"/>
        <v>14</v>
      </c>
      <c r="O102" s="22"/>
      <c r="Q102" s="41"/>
      <c r="R102" s="41"/>
      <c r="S102" s="27">
        <v>6.5</v>
      </c>
      <c r="T102" s="21" t="s">
        <v>123</v>
      </c>
      <c r="Z102" s="22">
        <v>7</v>
      </c>
      <c r="AA102" s="22">
        <v>2</v>
      </c>
      <c r="AB102" s="22">
        <v>1</v>
      </c>
      <c r="AC102" s="22">
        <f t="shared" si="16"/>
        <v>3</v>
      </c>
      <c r="AD102" s="22">
        <v>2</v>
      </c>
      <c r="AF102" s="27">
        <v>7.5</v>
      </c>
      <c r="AG102" s="21" t="s">
        <v>104</v>
      </c>
      <c r="AM102" s="22">
        <v>1</v>
      </c>
      <c r="AN102" s="22">
        <v>0</v>
      </c>
      <c r="AO102" s="22">
        <v>1</v>
      </c>
      <c r="AP102" s="22">
        <f t="shared" si="17"/>
        <v>1</v>
      </c>
      <c r="AQ102" s="22">
        <v>0</v>
      </c>
      <c r="AR102" s="41"/>
    </row>
    <row r="103" spans="1:44" ht="15.75" customHeight="1" x14ac:dyDescent="0.25">
      <c r="A103" s="36"/>
      <c r="E103" s="21" t="s">
        <v>133</v>
      </c>
      <c r="F103" s="21"/>
      <c r="G103" s="21"/>
      <c r="H103" s="21" t="s">
        <v>106</v>
      </c>
      <c r="I103" s="22"/>
      <c r="J103" s="22">
        <v>15</v>
      </c>
      <c r="K103" s="22">
        <v>6</v>
      </c>
      <c r="L103" s="22">
        <v>8</v>
      </c>
      <c r="M103" s="49">
        <f t="shared" si="15"/>
        <v>14</v>
      </c>
      <c r="O103" s="22"/>
      <c r="Q103" s="41"/>
      <c r="R103" s="41"/>
      <c r="S103" s="27">
        <v>6</v>
      </c>
      <c r="T103" s="21" t="s">
        <v>103</v>
      </c>
      <c r="Z103" s="22">
        <v>3</v>
      </c>
      <c r="AA103" s="22">
        <v>0</v>
      </c>
      <c r="AB103" s="22">
        <v>0</v>
      </c>
      <c r="AC103" s="22">
        <f t="shared" si="16"/>
        <v>0</v>
      </c>
      <c r="AD103" s="22">
        <v>0</v>
      </c>
      <c r="AF103" s="27">
        <v>7.5</v>
      </c>
      <c r="AG103" s="21" t="s">
        <v>164</v>
      </c>
      <c r="AH103" s="21"/>
      <c r="AM103" s="22">
        <v>4</v>
      </c>
      <c r="AN103" s="22">
        <v>1</v>
      </c>
      <c r="AO103" s="22">
        <v>2</v>
      </c>
      <c r="AP103" s="22">
        <f t="shared" si="17"/>
        <v>3</v>
      </c>
      <c r="AQ103" s="22">
        <v>0</v>
      </c>
      <c r="AR103" s="41"/>
    </row>
    <row r="104" spans="1:44" ht="15.75" customHeight="1" x14ac:dyDescent="0.25">
      <c r="A104" s="36"/>
      <c r="E104" s="21" t="s">
        <v>87</v>
      </c>
      <c r="F104" s="21"/>
      <c r="G104" s="21"/>
      <c r="H104" s="21" t="s">
        <v>108</v>
      </c>
      <c r="I104" s="22"/>
      <c r="J104" s="22">
        <v>16</v>
      </c>
      <c r="K104" s="22">
        <v>3</v>
      </c>
      <c r="L104" s="22">
        <v>11</v>
      </c>
      <c r="M104" s="49">
        <f t="shared" si="15"/>
        <v>14</v>
      </c>
      <c r="O104" s="22"/>
      <c r="Q104" s="41"/>
      <c r="R104" s="41"/>
      <c r="S104" s="27">
        <v>8.5</v>
      </c>
      <c r="T104" s="21" t="s">
        <v>161</v>
      </c>
      <c r="Z104" s="22">
        <v>1</v>
      </c>
      <c r="AA104" s="22">
        <v>1</v>
      </c>
      <c r="AB104" s="22">
        <v>3</v>
      </c>
      <c r="AC104" s="22">
        <f t="shared" si="16"/>
        <v>4</v>
      </c>
      <c r="AD104" s="22">
        <v>0</v>
      </c>
      <c r="AF104" s="27">
        <v>8.5</v>
      </c>
      <c r="AG104" s="21" t="s">
        <v>140</v>
      </c>
      <c r="AM104" s="22">
        <v>2</v>
      </c>
      <c r="AN104" s="22">
        <v>3</v>
      </c>
      <c r="AO104" s="22">
        <v>1</v>
      </c>
      <c r="AP104" s="22">
        <f t="shared" si="17"/>
        <v>4</v>
      </c>
      <c r="AQ104" s="22">
        <v>2</v>
      </c>
      <c r="AR104" s="41"/>
    </row>
    <row r="105" spans="1:44" ht="15.75" customHeight="1" thickBot="1" x14ac:dyDescent="0.3">
      <c r="A105" s="36"/>
      <c r="E105" s="21" t="s">
        <v>119</v>
      </c>
      <c r="F105" s="21"/>
      <c r="G105" s="21"/>
      <c r="H105" s="21" t="s">
        <v>173</v>
      </c>
      <c r="I105" s="22"/>
      <c r="J105" s="22">
        <v>16</v>
      </c>
      <c r="K105" s="22">
        <v>2</v>
      </c>
      <c r="L105" s="22">
        <v>12</v>
      </c>
      <c r="M105" s="49">
        <f t="shared" si="15"/>
        <v>14</v>
      </c>
      <c r="O105" s="22"/>
      <c r="Q105" s="41"/>
      <c r="R105" s="41"/>
      <c r="S105" s="27">
        <v>9.5</v>
      </c>
      <c r="T105" s="21" t="s">
        <v>129</v>
      </c>
      <c r="Z105" s="22">
        <v>1</v>
      </c>
      <c r="AA105" s="22">
        <v>0</v>
      </c>
      <c r="AB105" s="22">
        <v>4</v>
      </c>
      <c r="AC105" s="22">
        <f t="shared" si="16"/>
        <v>4</v>
      </c>
      <c r="AD105" s="22">
        <v>0</v>
      </c>
      <c r="AF105" s="27">
        <v>7.5</v>
      </c>
      <c r="AG105" s="21" t="s">
        <v>44</v>
      </c>
      <c r="AM105" s="22">
        <v>3</v>
      </c>
      <c r="AN105" s="22">
        <v>0</v>
      </c>
      <c r="AO105" s="22">
        <v>3</v>
      </c>
      <c r="AP105" s="22">
        <f t="shared" si="17"/>
        <v>3</v>
      </c>
      <c r="AQ105" s="22">
        <v>0</v>
      </c>
      <c r="AR105" s="41"/>
    </row>
    <row r="106" spans="1:44" ht="15.75" customHeight="1" x14ac:dyDescent="0.25">
      <c r="A106" s="36"/>
      <c r="E106" s="21" t="s">
        <v>74</v>
      </c>
      <c r="F106" s="21"/>
      <c r="G106" s="21"/>
      <c r="H106" s="21" t="s">
        <v>107</v>
      </c>
      <c r="I106" s="22"/>
      <c r="J106" s="22">
        <v>16</v>
      </c>
      <c r="K106" s="22">
        <v>10</v>
      </c>
      <c r="L106" s="22">
        <v>3</v>
      </c>
      <c r="M106" s="49">
        <f t="shared" si="15"/>
        <v>13</v>
      </c>
      <c r="Q106" s="41"/>
      <c r="R106" s="41"/>
      <c r="S106" s="8"/>
      <c r="T106" s="8"/>
      <c r="U106" s="8"/>
      <c r="V106" s="8"/>
      <c r="W106" s="8"/>
      <c r="X106" s="8"/>
      <c r="Y106" s="8"/>
      <c r="Z106" s="8"/>
      <c r="AA106" s="8"/>
      <c r="AB106" s="8"/>
      <c r="AC106" s="8"/>
      <c r="AD106" s="8"/>
      <c r="AF106" s="8"/>
      <c r="AG106" s="31" t="s">
        <v>157</v>
      </c>
      <c r="AH106" s="8"/>
      <c r="AI106" s="8"/>
      <c r="AJ106" s="8"/>
      <c r="AK106" s="8"/>
      <c r="AL106" s="8"/>
      <c r="AM106" s="53">
        <f>SUM(Z97:Z105)+SUM(AM97:AM105)</f>
        <v>33</v>
      </c>
      <c r="AN106" s="53">
        <f>SUM(AA97:AA105)+SUM(AN97:AN105)</f>
        <v>8</v>
      </c>
      <c r="AO106" s="53">
        <f>SUM(AB97:AB105)+SUM(AO97:AO105)</f>
        <v>19</v>
      </c>
      <c r="AP106" s="53">
        <f>SUM(AC97:AC105)+SUM(AP97:AP105)</f>
        <v>27</v>
      </c>
      <c r="AQ106" s="53">
        <f>SUM(AD97:AD105)+SUM(AQ97:AQ105)</f>
        <v>4</v>
      </c>
      <c r="AR106" s="41"/>
    </row>
    <row r="107" spans="1:44" ht="15.75" customHeight="1" x14ac:dyDescent="0.25">
      <c r="A107" s="36"/>
      <c r="E107" s="21"/>
      <c r="F107" s="21"/>
      <c r="G107" s="21"/>
      <c r="H107" s="21"/>
      <c r="I107" s="22"/>
      <c r="J107" s="22"/>
      <c r="K107" s="22"/>
      <c r="L107" s="22"/>
      <c r="M107" s="22"/>
      <c r="O107" s="22"/>
      <c r="Q107" s="41"/>
      <c r="R107" s="41"/>
      <c r="AF107" s="27"/>
      <c r="AG107" s="21" t="s">
        <v>86</v>
      </c>
      <c r="AM107" s="54">
        <f>AM95+AC121+AM106</f>
        <v>207.7</v>
      </c>
      <c r="AN107" s="54">
        <f>AN106+AN95</f>
        <v>60</v>
      </c>
      <c r="AO107" s="54">
        <f>AO106+AO95</f>
        <v>103</v>
      </c>
      <c r="AP107" s="54">
        <f>AP106+AP95</f>
        <v>163</v>
      </c>
      <c r="AQ107" s="54">
        <f>AQ106+AQ95</f>
        <v>14</v>
      </c>
      <c r="AR107" s="41"/>
    </row>
    <row r="108" spans="1:44" ht="15.75" customHeight="1" thickBot="1" x14ac:dyDescent="0.3">
      <c r="A108" s="36"/>
      <c r="E108" s="21"/>
      <c r="F108" s="2" t="s">
        <v>77</v>
      </c>
      <c r="G108" s="2"/>
      <c r="H108" s="2"/>
      <c r="I108" s="4" t="s">
        <v>1</v>
      </c>
      <c r="J108" s="4"/>
      <c r="K108" s="4" t="s">
        <v>3</v>
      </c>
      <c r="L108" s="50" t="s">
        <v>2</v>
      </c>
      <c r="M108" s="22"/>
      <c r="O108" s="22"/>
      <c r="Q108" s="41"/>
      <c r="R108" s="41"/>
      <c r="AF108" s="27"/>
      <c r="AG108" s="21" t="s">
        <v>75</v>
      </c>
      <c r="AM108" s="22">
        <f>+AM41+AM28+Z54+Z41+AM54+AM15+Z28+Z15</f>
        <v>207.7</v>
      </c>
      <c r="AN108" s="22">
        <f>+AN41+AN28+AA54+AA41+AN54+AN15+AA28+AA15</f>
        <v>60</v>
      </c>
      <c r="AO108" s="22">
        <f>+AO41+AO28+AB54+AB41+AO54+AO15+AB28+AB15</f>
        <v>103</v>
      </c>
      <c r="AP108" s="22">
        <f>+AP41+AP28+AC54+AC41+AP54+AP15+AC28+AC15</f>
        <v>163</v>
      </c>
      <c r="AQ108" s="22">
        <f>+AQ41+AQ28+AD54+AD41+AQ54+AQ15+AD28+AD15</f>
        <v>14</v>
      </c>
      <c r="AR108" s="41"/>
    </row>
    <row r="109" spans="1:44" ht="15.75" customHeight="1" x14ac:dyDescent="0.25">
      <c r="A109" s="36"/>
      <c r="E109" s="21"/>
      <c r="F109" s="21" t="s">
        <v>79</v>
      </c>
      <c r="G109" s="21"/>
      <c r="H109" s="21"/>
      <c r="I109" s="21" t="s">
        <v>173</v>
      </c>
      <c r="J109" s="22"/>
      <c r="K109" s="22">
        <v>15</v>
      </c>
      <c r="L109" s="49">
        <v>10</v>
      </c>
      <c r="M109" s="22"/>
      <c r="N109" s="22"/>
      <c r="O109" s="22"/>
      <c r="Q109" s="41"/>
      <c r="R109" s="41"/>
      <c r="AR109" s="41"/>
    </row>
    <row r="110" spans="1:44" ht="15.75" customHeight="1" x14ac:dyDescent="0.25">
      <c r="A110" s="36"/>
      <c r="E110" s="21"/>
      <c r="F110" s="21" t="s">
        <v>37</v>
      </c>
      <c r="I110" s="21" t="s">
        <v>134</v>
      </c>
      <c r="J110" s="22"/>
      <c r="K110" s="22">
        <v>16</v>
      </c>
      <c r="L110" s="49">
        <v>10</v>
      </c>
      <c r="M110" s="22"/>
      <c r="N110" s="22"/>
      <c r="O110" s="22"/>
      <c r="Q110" s="41"/>
      <c r="R110" s="41"/>
      <c r="AR110" s="41"/>
    </row>
    <row r="111" spans="1:44" ht="15.75" customHeight="1" x14ac:dyDescent="0.25">
      <c r="A111" s="36"/>
      <c r="E111" s="21"/>
      <c r="F111" s="21" t="s">
        <v>192</v>
      </c>
      <c r="G111" s="21"/>
      <c r="H111" s="21"/>
      <c r="I111" s="21" t="s">
        <v>173</v>
      </c>
      <c r="J111" s="22"/>
      <c r="K111" s="22">
        <v>17</v>
      </c>
      <c r="L111" s="49">
        <v>10</v>
      </c>
      <c r="M111" s="22"/>
      <c r="N111" s="22"/>
      <c r="O111" s="22"/>
      <c r="Q111" s="41"/>
      <c r="R111" s="41"/>
      <c r="AR111" s="41"/>
    </row>
    <row r="112" spans="1:44" ht="15.75" customHeight="1" thickBot="1" x14ac:dyDescent="0.3">
      <c r="A112" s="36"/>
      <c r="E112" s="21"/>
      <c r="F112" s="21" t="s">
        <v>193</v>
      </c>
      <c r="G112" s="21"/>
      <c r="H112" s="21"/>
      <c r="I112" s="21" t="s">
        <v>97</v>
      </c>
      <c r="J112" s="22"/>
      <c r="K112" s="22">
        <v>13</v>
      </c>
      <c r="L112" s="49">
        <v>6</v>
      </c>
      <c r="M112" s="22"/>
      <c r="N112" s="22"/>
      <c r="O112" s="22"/>
      <c r="Q112" s="41"/>
      <c r="R112" s="41"/>
      <c r="U112" s="37" t="s">
        <v>109</v>
      </c>
      <c r="V112" s="10" t="s">
        <v>117</v>
      </c>
      <c r="W112" s="10"/>
      <c r="X112" s="10"/>
      <c r="Y112" s="10"/>
      <c r="Z112" s="10"/>
      <c r="AA112" s="10"/>
      <c r="AB112" s="10"/>
      <c r="AC112" s="37" t="s">
        <v>3</v>
      </c>
      <c r="AD112" s="37" t="s">
        <v>7</v>
      </c>
      <c r="AE112" s="37" t="s">
        <v>8</v>
      </c>
      <c r="AF112" s="37" t="s">
        <v>9</v>
      </c>
      <c r="AG112" s="37" t="s">
        <v>71</v>
      </c>
      <c r="AH112" s="37"/>
      <c r="AI112" s="37" t="s">
        <v>4</v>
      </c>
      <c r="AJ112" s="37" t="s">
        <v>6</v>
      </c>
      <c r="AK112" s="37" t="s">
        <v>5</v>
      </c>
      <c r="AL112" s="37" t="s">
        <v>72</v>
      </c>
      <c r="AM112" s="37" t="s">
        <v>23</v>
      </c>
      <c r="AN112" s="37" t="s">
        <v>2</v>
      </c>
      <c r="AR112" s="41"/>
    </row>
    <row r="113" spans="1:44" ht="15.75" customHeight="1" x14ac:dyDescent="0.25">
      <c r="A113" s="36"/>
      <c r="E113" s="21"/>
      <c r="F113" s="21" t="s">
        <v>118</v>
      </c>
      <c r="H113" s="21"/>
      <c r="I113" s="21" t="s">
        <v>106</v>
      </c>
      <c r="J113" s="22"/>
      <c r="K113" s="22">
        <v>15</v>
      </c>
      <c r="L113" s="49">
        <v>6</v>
      </c>
      <c r="M113" s="22"/>
      <c r="N113" s="22"/>
      <c r="O113" s="22"/>
      <c r="Q113" s="41"/>
      <c r="R113" s="41"/>
      <c r="U113" s="58">
        <v>8</v>
      </c>
      <c r="V113" s="31" t="s">
        <v>15</v>
      </c>
      <c r="W113" s="8"/>
      <c r="X113" s="31"/>
      <c r="Y113" s="31"/>
      <c r="Z113" s="14"/>
      <c r="AA113" s="8"/>
      <c r="AB113" s="8"/>
      <c r="AC113" s="15">
        <f t="shared" ref="AC113:AC120" si="18">SUM(AD113:AF113)</f>
        <v>1</v>
      </c>
      <c r="AD113" s="15">
        <v>0</v>
      </c>
      <c r="AE113" s="15">
        <v>1</v>
      </c>
      <c r="AF113" s="15">
        <v>0</v>
      </c>
      <c r="AG113" s="98">
        <f t="shared" ref="AG113:AG121" si="19">+(AD113*2+AF113)/(2*AC113)</f>
        <v>0</v>
      </c>
      <c r="AH113" s="98"/>
      <c r="AI113" s="15">
        <v>9</v>
      </c>
      <c r="AJ113" s="15">
        <v>0</v>
      </c>
      <c r="AK113" s="15">
        <v>0</v>
      </c>
      <c r="AL113" s="52">
        <f t="shared" ref="AL113:AL121" si="20">+AI113/AC113</f>
        <v>9</v>
      </c>
      <c r="AM113" s="15">
        <v>0</v>
      </c>
      <c r="AN113" s="15">
        <v>0</v>
      </c>
      <c r="AR113" s="41"/>
    </row>
    <row r="114" spans="1:44" ht="15.75" customHeight="1" x14ac:dyDescent="0.25">
      <c r="A114" s="36"/>
      <c r="E114" s="21"/>
      <c r="F114" s="21" t="s">
        <v>155</v>
      </c>
      <c r="I114" s="21" t="s">
        <v>134</v>
      </c>
      <c r="J114" s="22"/>
      <c r="K114" s="22">
        <v>16</v>
      </c>
      <c r="L114" s="49">
        <v>6</v>
      </c>
      <c r="M114" s="22"/>
      <c r="N114" s="22"/>
      <c r="O114" s="22"/>
      <c r="Q114" s="41"/>
      <c r="R114" s="41"/>
      <c r="U114" s="27">
        <v>7</v>
      </c>
      <c r="V114" s="21" t="s">
        <v>347</v>
      </c>
      <c r="X114" s="21"/>
      <c r="Y114" s="21"/>
      <c r="Z114" s="16"/>
      <c r="AC114" s="22">
        <f t="shared" si="18"/>
        <v>7</v>
      </c>
      <c r="AD114" s="22">
        <v>0</v>
      </c>
      <c r="AE114" s="22">
        <v>7</v>
      </c>
      <c r="AF114" s="22">
        <v>0</v>
      </c>
      <c r="AG114" s="95">
        <f t="shared" si="19"/>
        <v>0</v>
      </c>
      <c r="AH114" s="95"/>
      <c r="AI114" s="22">
        <v>36</v>
      </c>
      <c r="AJ114" s="22">
        <v>0</v>
      </c>
      <c r="AK114" s="22">
        <v>0</v>
      </c>
      <c r="AL114" s="24">
        <f t="shared" si="20"/>
        <v>5.1428571428571432</v>
      </c>
      <c r="AM114" s="22">
        <v>0</v>
      </c>
      <c r="AN114" s="22">
        <v>0</v>
      </c>
      <c r="AR114" s="41"/>
    </row>
    <row r="115" spans="1:44" ht="15.75" customHeight="1" x14ac:dyDescent="0.25">
      <c r="A115" s="36"/>
      <c r="E115" s="21"/>
      <c r="F115" s="21" t="s">
        <v>48</v>
      </c>
      <c r="I115" s="21" t="s">
        <v>97</v>
      </c>
      <c r="J115" s="22"/>
      <c r="K115" s="22">
        <v>16</v>
      </c>
      <c r="L115" s="49">
        <v>6</v>
      </c>
      <c r="M115" s="22"/>
      <c r="N115" s="22"/>
      <c r="O115" s="22"/>
      <c r="Q115" s="41"/>
      <c r="R115" s="41"/>
      <c r="U115" s="27">
        <v>7</v>
      </c>
      <c r="V115" s="21" t="s">
        <v>162</v>
      </c>
      <c r="X115" s="21"/>
      <c r="Y115" s="21"/>
      <c r="Z115" s="16"/>
      <c r="AC115" s="22">
        <f t="shared" si="18"/>
        <v>2</v>
      </c>
      <c r="AD115" s="22">
        <v>2</v>
      </c>
      <c r="AE115" s="22">
        <v>0</v>
      </c>
      <c r="AF115" s="22">
        <v>0</v>
      </c>
      <c r="AG115" s="95">
        <f t="shared" si="19"/>
        <v>1</v>
      </c>
      <c r="AH115" s="95"/>
      <c r="AI115" s="22">
        <v>4</v>
      </c>
      <c r="AJ115" s="22">
        <v>0</v>
      </c>
      <c r="AK115" s="22">
        <v>0</v>
      </c>
      <c r="AL115" s="24">
        <f t="shared" si="20"/>
        <v>2</v>
      </c>
      <c r="AM115" s="22">
        <v>0</v>
      </c>
      <c r="AN115" s="22">
        <v>0</v>
      </c>
      <c r="AR115" s="41"/>
    </row>
    <row r="116" spans="1:44" ht="15.75" customHeight="1" x14ac:dyDescent="0.25">
      <c r="A116" s="36"/>
      <c r="E116" s="21"/>
      <c r="F116" s="21" t="s">
        <v>30</v>
      </c>
      <c r="G116" s="21"/>
      <c r="H116" s="21"/>
      <c r="I116" s="21" t="s">
        <v>106</v>
      </c>
      <c r="J116" s="22"/>
      <c r="K116" s="22">
        <v>17</v>
      </c>
      <c r="L116" s="49">
        <v>6</v>
      </c>
      <c r="M116" s="22"/>
      <c r="N116" s="22"/>
      <c r="O116" s="22"/>
      <c r="Q116" s="41"/>
      <c r="R116" s="41"/>
      <c r="U116" s="27">
        <v>7</v>
      </c>
      <c r="V116" s="21" t="s">
        <v>183</v>
      </c>
      <c r="X116" s="21"/>
      <c r="Y116" s="21"/>
      <c r="Z116" s="16"/>
      <c r="AC116" s="22">
        <f t="shared" si="18"/>
        <v>2</v>
      </c>
      <c r="AD116" s="22">
        <v>1</v>
      </c>
      <c r="AE116" s="22">
        <v>0</v>
      </c>
      <c r="AF116" s="22">
        <v>1</v>
      </c>
      <c r="AG116" s="95">
        <f t="shared" si="19"/>
        <v>0.75</v>
      </c>
      <c r="AH116" s="95"/>
      <c r="AI116" s="22">
        <v>3</v>
      </c>
      <c r="AJ116" s="22">
        <v>0</v>
      </c>
      <c r="AK116" s="22">
        <v>0</v>
      </c>
      <c r="AL116" s="24">
        <f t="shared" si="20"/>
        <v>1.5</v>
      </c>
      <c r="AM116" s="22">
        <v>0</v>
      </c>
      <c r="AN116" s="22">
        <v>0</v>
      </c>
      <c r="AR116" s="41"/>
    </row>
    <row r="117" spans="1:44" ht="15.75" customHeight="1" x14ac:dyDescent="0.25">
      <c r="A117" s="36"/>
      <c r="F117" s="21" t="s">
        <v>197</v>
      </c>
      <c r="G117" s="21"/>
      <c r="H117" s="21"/>
      <c r="I117" s="21" t="s">
        <v>107</v>
      </c>
      <c r="J117" s="22"/>
      <c r="K117" s="22">
        <v>11</v>
      </c>
      <c r="L117" s="49">
        <v>4</v>
      </c>
      <c r="M117" s="22"/>
      <c r="N117" s="22"/>
      <c r="O117" s="22"/>
      <c r="Q117" s="41"/>
      <c r="R117" s="41"/>
      <c r="U117" s="27">
        <v>7</v>
      </c>
      <c r="V117" s="21" t="s">
        <v>315</v>
      </c>
      <c r="X117" s="21"/>
      <c r="Y117" s="21"/>
      <c r="Z117" s="16"/>
      <c r="AC117" s="22">
        <f t="shared" si="18"/>
        <v>1</v>
      </c>
      <c r="AD117" s="22">
        <v>0</v>
      </c>
      <c r="AE117" s="22">
        <v>0</v>
      </c>
      <c r="AF117" s="22">
        <v>1</v>
      </c>
      <c r="AG117" s="95">
        <f t="shared" si="19"/>
        <v>0.5</v>
      </c>
      <c r="AH117" s="95"/>
      <c r="AI117" s="22">
        <v>1</v>
      </c>
      <c r="AJ117" s="22">
        <v>0</v>
      </c>
      <c r="AK117" s="22">
        <v>0</v>
      </c>
      <c r="AL117" s="24">
        <f t="shared" si="20"/>
        <v>1</v>
      </c>
      <c r="AM117" s="22">
        <v>0</v>
      </c>
      <c r="AN117" s="22">
        <v>0</v>
      </c>
      <c r="AR117" s="41"/>
    </row>
    <row r="118" spans="1:44" ht="15.75" customHeight="1" x14ac:dyDescent="0.25">
      <c r="A118" s="36"/>
      <c r="F118" s="21" t="s">
        <v>113</v>
      </c>
      <c r="G118" s="21"/>
      <c r="H118" s="21"/>
      <c r="I118" s="21" t="s">
        <v>97</v>
      </c>
      <c r="J118" s="22"/>
      <c r="K118" s="22">
        <v>11</v>
      </c>
      <c r="L118" s="49">
        <v>4</v>
      </c>
      <c r="M118" s="22"/>
      <c r="N118" s="22"/>
      <c r="O118" s="22"/>
      <c r="Q118" s="41"/>
      <c r="R118" s="41"/>
      <c r="U118" s="27">
        <v>7.5</v>
      </c>
      <c r="V118" s="21" t="s">
        <v>168</v>
      </c>
      <c r="Z118" s="21" t="s">
        <v>136</v>
      </c>
      <c r="AB118" s="22"/>
      <c r="AC118" s="22">
        <f t="shared" si="18"/>
        <v>2</v>
      </c>
      <c r="AD118" s="22">
        <v>1</v>
      </c>
      <c r="AE118" s="22">
        <v>1</v>
      </c>
      <c r="AF118" s="22">
        <v>0</v>
      </c>
      <c r="AG118" s="95">
        <f t="shared" si="19"/>
        <v>0.5</v>
      </c>
      <c r="AH118" s="95"/>
      <c r="AI118" s="22">
        <v>2</v>
      </c>
      <c r="AJ118" s="22">
        <v>0</v>
      </c>
      <c r="AK118" s="22">
        <v>1</v>
      </c>
      <c r="AL118" s="24">
        <f t="shared" si="20"/>
        <v>1</v>
      </c>
      <c r="AM118" s="22">
        <v>0</v>
      </c>
      <c r="AN118" s="22">
        <v>0</v>
      </c>
      <c r="AR118" s="41"/>
    </row>
    <row r="119" spans="1:44" ht="15.75" customHeight="1" x14ac:dyDescent="0.25">
      <c r="A119" s="36"/>
      <c r="F119" s="21" t="s">
        <v>138</v>
      </c>
      <c r="G119" s="21"/>
      <c r="H119" s="21"/>
      <c r="I119" s="21" t="s">
        <v>173</v>
      </c>
      <c r="J119" s="22"/>
      <c r="K119" s="22">
        <v>13</v>
      </c>
      <c r="L119" s="49">
        <v>4</v>
      </c>
      <c r="M119" s="22"/>
      <c r="N119" s="22"/>
      <c r="O119" s="22"/>
      <c r="Q119" s="41"/>
      <c r="R119" s="41"/>
      <c r="U119" s="27">
        <v>7</v>
      </c>
      <c r="V119" s="21" t="s">
        <v>274</v>
      </c>
      <c r="X119" s="21"/>
      <c r="Y119" s="21"/>
      <c r="Z119" s="16"/>
      <c r="AC119" s="22">
        <f t="shared" si="18"/>
        <v>4</v>
      </c>
      <c r="AD119" s="22">
        <v>0</v>
      </c>
      <c r="AE119" s="22">
        <v>3</v>
      </c>
      <c r="AF119" s="22">
        <v>1</v>
      </c>
      <c r="AG119" s="95">
        <f t="shared" si="19"/>
        <v>0.125</v>
      </c>
      <c r="AH119" s="95"/>
      <c r="AI119" s="22">
        <v>13</v>
      </c>
      <c r="AJ119" s="22">
        <v>0</v>
      </c>
      <c r="AK119" s="22">
        <v>0</v>
      </c>
      <c r="AL119" s="24">
        <f t="shared" si="20"/>
        <v>3.25</v>
      </c>
      <c r="AM119" s="22">
        <v>0</v>
      </c>
      <c r="AN119" s="22">
        <v>0</v>
      </c>
      <c r="AR119" s="41"/>
    </row>
    <row r="120" spans="1:44" ht="15.75" customHeight="1" thickBot="1" x14ac:dyDescent="0.3">
      <c r="A120" s="36"/>
      <c r="F120" s="21" t="s">
        <v>42</v>
      </c>
      <c r="G120" s="21"/>
      <c r="H120" s="21"/>
      <c r="I120" s="21" t="s">
        <v>107</v>
      </c>
      <c r="J120" s="22"/>
      <c r="K120" s="22">
        <v>14</v>
      </c>
      <c r="L120" s="49">
        <v>4</v>
      </c>
      <c r="M120" s="22"/>
      <c r="N120" s="22"/>
      <c r="O120" s="22"/>
      <c r="Q120" s="41"/>
      <c r="R120" s="41"/>
      <c r="U120" s="56">
        <v>7</v>
      </c>
      <c r="V120" s="28" t="s">
        <v>222</v>
      </c>
      <c r="W120" s="3"/>
      <c r="X120" s="28"/>
      <c r="Y120" s="28"/>
      <c r="Z120" s="10"/>
      <c r="AA120" s="3"/>
      <c r="AB120" s="3"/>
      <c r="AC120" s="38">
        <f t="shared" si="18"/>
        <v>3</v>
      </c>
      <c r="AD120" s="38">
        <v>0</v>
      </c>
      <c r="AE120" s="38">
        <v>2</v>
      </c>
      <c r="AF120" s="38">
        <v>1</v>
      </c>
      <c r="AG120" s="99">
        <f t="shared" si="19"/>
        <v>0.16666666666666666</v>
      </c>
      <c r="AH120" s="99"/>
      <c r="AI120" s="38">
        <v>14</v>
      </c>
      <c r="AJ120" s="38">
        <v>0</v>
      </c>
      <c r="AK120" s="38">
        <v>0</v>
      </c>
      <c r="AL120" s="57">
        <f t="shared" si="20"/>
        <v>4.666666666666667</v>
      </c>
      <c r="AM120" s="38">
        <v>0</v>
      </c>
      <c r="AN120" s="38">
        <v>0</v>
      </c>
      <c r="AR120" s="41"/>
    </row>
    <row r="121" spans="1:44" ht="15.75" customHeight="1" x14ac:dyDescent="0.25">
      <c r="A121" s="36"/>
      <c r="F121" s="21" t="s">
        <v>169</v>
      </c>
      <c r="G121" s="21"/>
      <c r="H121" s="21"/>
      <c r="I121" s="21" t="s">
        <v>134</v>
      </c>
      <c r="J121" s="22"/>
      <c r="K121" s="22">
        <v>14</v>
      </c>
      <c r="L121" s="49">
        <v>4</v>
      </c>
      <c r="M121" s="22"/>
      <c r="N121" s="22"/>
      <c r="O121" s="22"/>
      <c r="Q121" s="41"/>
      <c r="R121" s="41"/>
      <c r="U121" s="8"/>
      <c r="V121" s="32"/>
      <c r="W121" s="31" t="s">
        <v>20</v>
      </c>
      <c r="X121" s="32"/>
      <c r="Y121" s="32"/>
      <c r="Z121" s="15"/>
      <c r="AA121" s="8"/>
      <c r="AB121" s="8"/>
      <c r="AC121" s="15">
        <f>SUM(AC113:AC120)</f>
        <v>22</v>
      </c>
      <c r="AD121" s="15">
        <f>SUM(AD113:AD120)</f>
        <v>4</v>
      </c>
      <c r="AE121" s="15">
        <f>SUM(AE113:AE120)</f>
        <v>14</v>
      </c>
      <c r="AF121" s="15">
        <f>SUM(AF113:AF120)</f>
        <v>4</v>
      </c>
      <c r="AG121" s="98">
        <f t="shared" si="19"/>
        <v>0.27272727272727271</v>
      </c>
      <c r="AH121" s="98"/>
      <c r="AI121" s="15">
        <f>SUM(AI113:AI120)</f>
        <v>82</v>
      </c>
      <c r="AJ121" s="15">
        <f>SUM(AJ113:AJ120)</f>
        <v>0</v>
      </c>
      <c r="AK121" s="15">
        <f>SUM(AK113:AK120)</f>
        <v>1</v>
      </c>
      <c r="AL121" s="52">
        <f t="shared" si="20"/>
        <v>3.7272727272727271</v>
      </c>
      <c r="AM121" s="15">
        <f>SUM(AM113:AM120)</f>
        <v>0</v>
      </c>
      <c r="AN121" s="15">
        <f>SUM(AN113:AN120)</f>
        <v>0</v>
      </c>
      <c r="AR121" s="41"/>
    </row>
    <row r="122" spans="1:44" ht="15.75" customHeight="1" x14ac:dyDescent="0.25">
      <c r="A122" s="36"/>
      <c r="F122" s="21" t="s">
        <v>143</v>
      </c>
      <c r="G122" s="21"/>
      <c r="H122" s="21"/>
      <c r="I122" s="21" t="s">
        <v>97</v>
      </c>
      <c r="J122" s="22"/>
      <c r="K122" s="22">
        <v>14</v>
      </c>
      <c r="L122" s="49">
        <v>4</v>
      </c>
      <c r="M122" s="22"/>
      <c r="N122" s="22"/>
      <c r="O122" s="22"/>
      <c r="Q122" s="41"/>
      <c r="R122" s="41"/>
      <c r="AR122" s="41"/>
    </row>
    <row r="123" spans="1:44" ht="15.75" customHeight="1" x14ac:dyDescent="0.25">
      <c r="A123" s="36"/>
      <c r="F123" s="21" t="s">
        <v>84</v>
      </c>
      <c r="I123" s="21" t="s">
        <v>17</v>
      </c>
      <c r="J123" s="22"/>
      <c r="K123" s="22">
        <v>14</v>
      </c>
      <c r="L123" s="49">
        <v>4</v>
      </c>
      <c r="M123" s="22"/>
      <c r="N123" s="22"/>
      <c r="O123" s="22"/>
      <c r="Q123" s="41"/>
      <c r="R123" s="41"/>
      <c r="AR123" s="41"/>
    </row>
    <row r="124" spans="1:44" ht="15.75" customHeight="1" x14ac:dyDescent="0.25">
      <c r="A124" s="36"/>
      <c r="D124" s="21"/>
      <c r="E124" s="21"/>
      <c r="F124" s="21" t="s">
        <v>53</v>
      </c>
      <c r="G124" s="21"/>
      <c r="H124" s="21"/>
      <c r="I124" s="21" t="s">
        <v>108</v>
      </c>
      <c r="J124" s="22"/>
      <c r="K124" s="22">
        <v>15</v>
      </c>
      <c r="L124" s="49">
        <v>4</v>
      </c>
      <c r="M124" s="22"/>
      <c r="N124" s="22"/>
      <c r="O124" s="22"/>
      <c r="Q124" s="41"/>
      <c r="R124" s="41"/>
      <c r="AR124" s="41"/>
    </row>
    <row r="125" spans="1:44" ht="15.75" customHeight="1" x14ac:dyDescent="0.25">
      <c r="A125" s="36"/>
      <c r="D125" s="21"/>
      <c r="E125" s="21"/>
      <c r="F125" s="21" t="s">
        <v>126</v>
      </c>
      <c r="G125" s="21"/>
      <c r="H125" s="21"/>
      <c r="I125" s="16" t="s">
        <v>98</v>
      </c>
      <c r="J125" s="22"/>
      <c r="K125" s="22">
        <v>15.3</v>
      </c>
      <c r="L125" s="49">
        <v>4</v>
      </c>
      <c r="M125" s="22"/>
      <c r="N125" s="22"/>
      <c r="O125" s="22"/>
      <c r="Q125" s="41"/>
      <c r="R125" s="41"/>
      <c r="AR125" s="41"/>
    </row>
    <row r="126" spans="1:44" ht="15.75" customHeight="1" x14ac:dyDescent="0.25">
      <c r="A126" s="36"/>
      <c r="F126" s="21" t="s">
        <v>282</v>
      </c>
      <c r="G126" s="21"/>
      <c r="H126" s="21"/>
      <c r="I126" s="21" t="s">
        <v>106</v>
      </c>
      <c r="J126" s="22"/>
      <c r="K126" s="22">
        <v>16</v>
      </c>
      <c r="L126" s="49">
        <v>4</v>
      </c>
      <c r="M126" s="22"/>
      <c r="N126" s="22"/>
      <c r="O126" s="22"/>
      <c r="Q126" s="41"/>
      <c r="R126" s="41"/>
      <c r="AR126" s="41"/>
    </row>
    <row r="127" spans="1:44" ht="15.75" customHeight="1" x14ac:dyDescent="0.25">
      <c r="A127" s="36"/>
      <c r="F127" s="21" t="s">
        <v>129</v>
      </c>
      <c r="G127" s="21"/>
      <c r="H127" s="21"/>
      <c r="I127" s="21" t="s">
        <v>17</v>
      </c>
      <c r="J127" s="22"/>
      <c r="K127" s="22">
        <v>17</v>
      </c>
      <c r="L127" s="49">
        <v>4</v>
      </c>
      <c r="M127" s="22"/>
      <c r="N127" s="22"/>
      <c r="O127" s="22"/>
      <c r="Q127" s="41"/>
      <c r="R127" s="41"/>
      <c r="AR127" s="41"/>
    </row>
    <row r="128" spans="1:44" ht="15.75" customHeight="1" x14ac:dyDescent="0.25">
      <c r="A128" s="36"/>
      <c r="F128" s="21" t="s">
        <v>185</v>
      </c>
      <c r="G128" s="21"/>
      <c r="H128" s="21"/>
      <c r="I128" s="21" t="s">
        <v>134</v>
      </c>
      <c r="J128" s="22"/>
      <c r="K128" s="22">
        <v>17</v>
      </c>
      <c r="L128" s="49">
        <v>4</v>
      </c>
      <c r="M128" s="22"/>
      <c r="N128" s="22"/>
      <c r="O128" s="22"/>
      <c r="Q128" s="41"/>
      <c r="R128" s="41"/>
      <c r="AR128" s="41"/>
    </row>
    <row r="129" spans="1:44" ht="15.75" customHeight="1" x14ac:dyDescent="0.25">
      <c r="A129" s="36"/>
      <c r="F129" s="21" t="s">
        <v>141</v>
      </c>
      <c r="G129" s="21"/>
      <c r="H129" s="21"/>
      <c r="I129" s="21" t="s">
        <v>97</v>
      </c>
      <c r="J129" s="22"/>
      <c r="K129" s="22">
        <v>17</v>
      </c>
      <c r="L129" s="49">
        <v>4</v>
      </c>
      <c r="M129" s="22"/>
      <c r="N129" s="22"/>
      <c r="O129" s="22"/>
      <c r="Q129" s="41"/>
      <c r="R129" s="41"/>
      <c r="AR129" s="41"/>
    </row>
    <row r="130" spans="1:44" ht="15.75" customHeight="1" x14ac:dyDescent="0.25">
      <c r="A130" s="36"/>
      <c r="Q130" s="41"/>
      <c r="R130" s="41"/>
      <c r="AR130" s="41"/>
    </row>
    <row r="131" spans="1:44" ht="15.75" customHeight="1" x14ac:dyDescent="0.25">
      <c r="A131" s="36"/>
      <c r="Q131" s="41"/>
      <c r="R131" s="41"/>
      <c r="AR131" s="41"/>
    </row>
    <row r="132" spans="1:44" ht="15.75" customHeight="1" x14ac:dyDescent="0.25">
      <c r="A132" s="36"/>
      <c r="Q132" s="41"/>
      <c r="R132" s="41"/>
      <c r="AR132" s="41"/>
    </row>
    <row r="133" spans="1:44" ht="15.75" customHeight="1" x14ac:dyDescent="0.25">
      <c r="A133" s="36"/>
      <c r="Q133" s="41"/>
      <c r="R133" s="41"/>
      <c r="AR133" s="41"/>
    </row>
    <row r="134" spans="1:44" ht="15.75" customHeight="1" x14ac:dyDescent="0.25">
      <c r="A134" s="36"/>
      <c r="Q134" s="41"/>
      <c r="R134" s="41"/>
      <c r="U134" s="27"/>
      <c r="V134" s="21"/>
      <c r="W134" s="21"/>
      <c r="X134" s="21"/>
      <c r="Y134" s="21"/>
      <c r="Z134" s="22"/>
      <c r="AC134" s="22"/>
      <c r="AD134" s="22"/>
      <c r="AE134" s="22"/>
      <c r="AF134" s="22"/>
      <c r="AG134" s="95"/>
      <c r="AH134" s="95"/>
      <c r="AI134" s="22"/>
      <c r="AJ134" s="22"/>
      <c r="AK134" s="22"/>
      <c r="AL134" s="24"/>
      <c r="AM134" s="22"/>
      <c r="AN134" s="22"/>
      <c r="AR134" s="41"/>
    </row>
    <row r="135" spans="1:44" ht="15.75" customHeight="1" x14ac:dyDescent="0.25">
      <c r="A135" s="36"/>
      <c r="Q135" s="41"/>
      <c r="R135" s="41"/>
      <c r="U135" s="27"/>
      <c r="V135" s="21"/>
      <c r="W135" s="21"/>
      <c r="X135" s="21"/>
      <c r="Y135" s="21"/>
      <c r="Z135" s="22"/>
      <c r="AC135" s="22"/>
      <c r="AD135" s="22"/>
      <c r="AE135" s="22"/>
      <c r="AF135" s="22"/>
      <c r="AG135" s="95"/>
      <c r="AH135" s="95"/>
      <c r="AI135" s="22"/>
      <c r="AJ135" s="22"/>
      <c r="AK135" s="22"/>
      <c r="AL135" s="24"/>
      <c r="AM135" s="22"/>
      <c r="AN135" s="22"/>
      <c r="AR135" s="41"/>
    </row>
    <row r="136" spans="1:44" ht="15.75" customHeight="1" x14ac:dyDescent="0.25">
      <c r="A136" s="36"/>
      <c r="Q136" s="36"/>
      <c r="R136" s="36"/>
      <c r="U136" s="27"/>
      <c r="V136" s="21"/>
      <c r="W136" s="21"/>
      <c r="X136" s="21"/>
      <c r="Y136" s="21"/>
      <c r="Z136" s="22"/>
      <c r="AC136" s="22"/>
      <c r="AD136" s="22"/>
      <c r="AE136" s="22"/>
      <c r="AF136" s="22"/>
      <c r="AG136" s="95"/>
      <c r="AH136" s="95"/>
      <c r="AI136" s="22"/>
      <c r="AJ136" s="22"/>
      <c r="AK136" s="22"/>
      <c r="AL136" s="24"/>
      <c r="AM136" s="22"/>
      <c r="AN136" s="22"/>
      <c r="AR136" s="36"/>
    </row>
    <row r="137" spans="1:44" ht="15.75" customHeight="1" x14ac:dyDescent="0.25">
      <c r="A137" s="36"/>
      <c r="Q137" s="36"/>
      <c r="R137" s="36"/>
      <c r="U137" s="27"/>
      <c r="V137" s="21"/>
      <c r="W137" s="21"/>
      <c r="X137" s="21"/>
      <c r="Y137" s="21"/>
      <c r="Z137" s="22"/>
      <c r="AC137" s="22"/>
      <c r="AD137" s="22"/>
      <c r="AE137" s="22"/>
      <c r="AF137" s="22"/>
      <c r="AG137" s="95"/>
      <c r="AH137" s="95"/>
      <c r="AI137" s="22"/>
      <c r="AJ137" s="22"/>
      <c r="AK137" s="22"/>
      <c r="AL137" s="24"/>
      <c r="AM137" s="22"/>
      <c r="AN137" s="22"/>
      <c r="AR137" s="36"/>
    </row>
    <row r="138" spans="1:44" ht="15.75" customHeight="1" x14ac:dyDescent="0.25">
      <c r="A138" s="36"/>
      <c r="Q138" s="36"/>
      <c r="R138" s="36"/>
      <c r="AR138" s="36"/>
    </row>
    <row r="139" spans="1:44" ht="15.75" customHeight="1" x14ac:dyDescent="0.25">
      <c r="A139" s="36"/>
      <c r="Q139" s="36"/>
      <c r="R139" s="36"/>
      <c r="S139" s="27"/>
      <c r="T139" s="21"/>
      <c r="AR139" s="36"/>
    </row>
    <row r="140" spans="1:44" ht="15.75" customHeight="1" x14ac:dyDescent="0.25">
      <c r="A140" s="36"/>
      <c r="Q140" s="36"/>
      <c r="R140" s="36"/>
      <c r="S140" s="27"/>
      <c r="T140" s="21"/>
      <c r="AR140" s="36"/>
    </row>
    <row r="141" spans="1:44" ht="15.75" customHeight="1" x14ac:dyDescent="0.25">
      <c r="A141" s="36"/>
      <c r="Q141" s="36"/>
      <c r="R141" s="36"/>
      <c r="S141" s="27"/>
      <c r="T141" s="21"/>
      <c r="AR141" s="36"/>
    </row>
    <row r="142" spans="1:44" ht="15.75" customHeight="1" x14ac:dyDescent="0.25">
      <c r="A142" s="36"/>
      <c r="Q142" s="39"/>
      <c r="R142" s="39"/>
      <c r="AR142" s="39"/>
    </row>
    <row r="143" spans="1:44" ht="15.75" customHeight="1" x14ac:dyDescent="0.25">
      <c r="A143" s="36"/>
      <c r="Q143" s="39"/>
      <c r="R143" s="39"/>
      <c r="AR143" s="39"/>
    </row>
    <row r="144" spans="1:44" ht="15.75" customHeight="1" x14ac:dyDescent="0.25">
      <c r="A144" s="36"/>
      <c r="Q144" s="39"/>
      <c r="R144" s="39"/>
      <c r="AR144" s="39"/>
    </row>
    <row r="145" spans="1:44" ht="15.75" customHeight="1" x14ac:dyDescent="0.25">
      <c r="A145" s="36"/>
      <c r="D145" s="21"/>
      <c r="E145" s="21"/>
      <c r="F145" s="21"/>
      <c r="G145" s="21"/>
      <c r="I145" s="22"/>
      <c r="J145" s="22"/>
      <c r="K145" s="22"/>
      <c r="L145" s="22"/>
      <c r="M145" s="22"/>
      <c r="Q145" s="39"/>
      <c r="R145" s="39"/>
      <c r="AR145" s="39"/>
    </row>
    <row r="146" spans="1:44" ht="15.75" x14ac:dyDescent="0.25">
      <c r="A146" s="36"/>
      <c r="Q146" s="39"/>
      <c r="R146" s="39"/>
      <c r="AR146" s="39"/>
    </row>
    <row r="147" spans="1:44" ht="15" x14ac:dyDescent="0.2">
      <c r="A147" s="39"/>
      <c r="B147" s="39"/>
      <c r="C147" s="39"/>
      <c r="D147" s="39"/>
      <c r="E147" s="39"/>
      <c r="F147" s="39"/>
      <c r="G147" s="39"/>
      <c r="H147" s="39"/>
      <c r="I147" s="39"/>
      <c r="J147" s="39"/>
      <c r="K147" s="39"/>
      <c r="L147" s="39"/>
      <c r="M147" s="39"/>
      <c r="N147" s="39"/>
      <c r="O147" s="39"/>
      <c r="P147" s="39"/>
      <c r="Q147" s="39"/>
      <c r="R147" s="39"/>
      <c r="S147" s="39"/>
      <c r="T147" s="39"/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F147" s="39"/>
      <c r="AG147" s="39"/>
      <c r="AH147" s="39"/>
      <c r="AI147" s="39"/>
      <c r="AJ147" s="39"/>
      <c r="AK147" s="39"/>
      <c r="AL147" s="39"/>
      <c r="AM147" s="39"/>
      <c r="AN147" s="39"/>
      <c r="AO147" s="39"/>
      <c r="AP147" s="39"/>
      <c r="AQ147" s="39"/>
      <c r="AR147" s="43"/>
    </row>
  </sheetData>
  <mergeCells count="31">
    <mergeCell ref="AG137:AH137"/>
    <mergeCell ref="AG119:AH119"/>
    <mergeCell ref="AG120:AH120"/>
    <mergeCell ref="AG121:AH121"/>
    <mergeCell ref="AG134:AH134"/>
    <mergeCell ref="AG135:AH135"/>
    <mergeCell ref="AG136:AH136"/>
    <mergeCell ref="AG118:AH118"/>
    <mergeCell ref="AG11:AH11"/>
    <mergeCell ref="E14:F14"/>
    <mergeCell ref="B74:P74"/>
    <mergeCell ref="S74:AQ74"/>
    <mergeCell ref="G75:M75"/>
    <mergeCell ref="S75:AQ75"/>
    <mergeCell ref="AG113:AH113"/>
    <mergeCell ref="AG114:AH114"/>
    <mergeCell ref="AG115:AH115"/>
    <mergeCell ref="AG116:AH116"/>
    <mergeCell ref="AG117:AH117"/>
    <mergeCell ref="AG10:AH10"/>
    <mergeCell ref="B1:P1"/>
    <mergeCell ref="S1:AQ1"/>
    <mergeCell ref="G2:M2"/>
    <mergeCell ref="AG2:AH2"/>
    <mergeCell ref="AG3:AH3"/>
    <mergeCell ref="AG4:AH4"/>
    <mergeCell ref="AG5:AH5"/>
    <mergeCell ref="AG6:AH6"/>
    <mergeCell ref="AG7:AH7"/>
    <mergeCell ref="AG8:AH8"/>
    <mergeCell ref="AG9:AH9"/>
  </mergeCells>
  <conditionalFormatting sqref="AM108">
    <cfRule type="cellIs" dxfId="84" priority="5" operator="notEqual">
      <formula>$AM$107</formula>
    </cfRule>
  </conditionalFormatting>
  <conditionalFormatting sqref="AN108">
    <cfRule type="cellIs" dxfId="83" priority="4" operator="notEqual">
      <formula>$AN$107</formula>
    </cfRule>
  </conditionalFormatting>
  <conditionalFormatting sqref="AO108">
    <cfRule type="cellIs" dxfId="82" priority="3" operator="notEqual">
      <formula>$AO$107</formula>
    </cfRule>
  </conditionalFormatting>
  <conditionalFormatting sqref="AP108">
    <cfRule type="cellIs" dxfId="81" priority="2" operator="notEqual">
      <formula>$AP$107</formula>
    </cfRule>
  </conditionalFormatting>
  <conditionalFormatting sqref="AQ108">
    <cfRule type="cellIs" dxfId="80" priority="1" operator="notEqual">
      <formula>$AQ$107</formula>
    </cfRule>
  </conditionalFormatting>
  <pageMargins left="0.25" right="0.25" top="0.25" bottom="0.25" header="0.5" footer="0.5"/>
  <pageSetup scale="65" fitToWidth="0" fitToHeight="0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DD0A37-E295-4AD3-9F7D-045745B25B9F}">
  <dimension ref="A1:AR147"/>
  <sheetViews>
    <sheetView topLeftCell="A18" zoomScale="70" zoomScaleNormal="70" zoomScaleSheetLayoutView="78" workbookViewId="0">
      <selection activeCell="C2" sqref="C2"/>
    </sheetView>
  </sheetViews>
  <sheetFormatPr defaultRowHeight="12.75" x14ac:dyDescent="0.2"/>
  <cols>
    <col min="1" max="1" width="2.7109375" customWidth="1"/>
    <col min="2" max="2" width="13.140625" customWidth="1"/>
    <col min="3" max="3" width="8.7109375" customWidth="1"/>
    <col min="4" max="4" width="8.28515625" customWidth="1"/>
    <col min="5" max="5" width="9.7109375" customWidth="1"/>
    <col min="6" max="6" width="5.85546875" customWidth="1"/>
    <col min="7" max="13" width="9.7109375" customWidth="1"/>
    <col min="14" max="15" width="10.7109375" customWidth="1"/>
    <col min="16" max="16" width="18.7109375" customWidth="1"/>
    <col min="17" max="18" width="2.7109375" customWidth="1"/>
    <col min="19" max="19" width="5.85546875" customWidth="1"/>
    <col min="20" max="23" width="6" customWidth="1"/>
    <col min="24" max="24" width="4.7109375" customWidth="1"/>
    <col min="25" max="25" width="10.7109375" customWidth="1"/>
    <col min="26" max="30" width="5.85546875" customWidth="1"/>
    <col min="31" max="31" width="5.28515625" customWidth="1"/>
    <col min="32" max="32" width="5.85546875" customWidth="1"/>
    <col min="33" max="36" width="6" customWidth="1"/>
    <col min="37" max="37" width="4.7109375" customWidth="1"/>
    <col min="38" max="38" width="10.7109375" customWidth="1"/>
    <col min="39" max="43" width="5.85546875" customWidth="1"/>
    <col min="44" max="44" width="2.7109375" customWidth="1"/>
  </cols>
  <sheetData>
    <row r="1" spans="1:44" ht="24" customHeight="1" x14ac:dyDescent="0.3">
      <c r="A1" s="39"/>
      <c r="B1" s="85" t="s">
        <v>127</v>
      </c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39"/>
      <c r="R1" s="39"/>
      <c r="S1" s="85" t="s">
        <v>127</v>
      </c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  <c r="AG1" s="85"/>
      <c r="AH1" s="85"/>
      <c r="AI1" s="85"/>
      <c r="AJ1" s="85"/>
      <c r="AK1" s="85"/>
      <c r="AL1" s="85"/>
      <c r="AM1" s="85"/>
      <c r="AN1" s="85"/>
      <c r="AO1" s="85"/>
      <c r="AP1" s="85"/>
      <c r="AQ1" s="85"/>
      <c r="AR1" s="39"/>
    </row>
    <row r="2" spans="1:44" ht="18.600000000000001" customHeight="1" thickBot="1" x14ac:dyDescent="0.35">
      <c r="A2" s="36"/>
      <c r="B2" s="26" t="s">
        <v>76</v>
      </c>
      <c r="C2" s="26">
        <v>16</v>
      </c>
      <c r="D2" s="25"/>
      <c r="E2" s="25"/>
      <c r="F2" s="25"/>
      <c r="G2" s="86" t="s">
        <v>170</v>
      </c>
      <c r="H2" s="86"/>
      <c r="I2" s="86"/>
      <c r="J2" s="86"/>
      <c r="K2" s="86"/>
      <c r="L2" s="86"/>
      <c r="M2" s="86"/>
      <c r="N2" s="25"/>
      <c r="O2" s="25"/>
      <c r="P2" s="25"/>
      <c r="Q2" s="36"/>
      <c r="R2" s="36"/>
      <c r="U2" s="37" t="s">
        <v>109</v>
      </c>
      <c r="V2" s="10" t="s">
        <v>0</v>
      </c>
      <c r="W2" s="10"/>
      <c r="X2" s="10"/>
      <c r="Y2" s="10"/>
      <c r="Z2" s="10" t="s">
        <v>1</v>
      </c>
      <c r="AA2" s="10"/>
      <c r="AB2" s="10"/>
      <c r="AC2" s="37" t="s">
        <v>3</v>
      </c>
      <c r="AD2" s="37" t="s">
        <v>7</v>
      </c>
      <c r="AE2" s="37" t="s">
        <v>8</v>
      </c>
      <c r="AF2" s="37" t="s">
        <v>9</v>
      </c>
      <c r="AG2" s="97" t="s">
        <v>71</v>
      </c>
      <c r="AH2" s="97"/>
      <c r="AI2" s="37" t="s">
        <v>4</v>
      </c>
      <c r="AJ2" s="37" t="s">
        <v>6</v>
      </c>
      <c r="AK2" s="37" t="s">
        <v>5</v>
      </c>
      <c r="AL2" s="37" t="s">
        <v>72</v>
      </c>
      <c r="AM2" s="21"/>
      <c r="AN2" s="11"/>
      <c r="AO2" s="11"/>
      <c r="AP2" s="22"/>
      <c r="AQ2" s="22"/>
      <c r="AR2" s="39"/>
    </row>
    <row r="3" spans="1:44" ht="18.75" thickBot="1" x14ac:dyDescent="0.3">
      <c r="A3" s="36"/>
      <c r="B3" s="4" t="s">
        <v>110</v>
      </c>
      <c r="C3" s="2" t="s">
        <v>80</v>
      </c>
      <c r="D3" s="2"/>
      <c r="E3" s="3"/>
      <c r="F3" s="2"/>
      <c r="G3" s="4" t="s">
        <v>7</v>
      </c>
      <c r="H3" s="4" t="s">
        <v>8</v>
      </c>
      <c r="I3" s="4" t="s">
        <v>9</v>
      </c>
      <c r="J3" s="4" t="s">
        <v>11</v>
      </c>
      <c r="K3" s="4" t="s">
        <v>12</v>
      </c>
      <c r="L3" s="4" t="s">
        <v>10</v>
      </c>
      <c r="M3" s="4" t="s">
        <v>4</v>
      </c>
      <c r="N3" s="4" t="s">
        <v>13</v>
      </c>
      <c r="O3" s="4" t="s">
        <v>2</v>
      </c>
      <c r="P3" s="4" t="s">
        <v>252</v>
      </c>
      <c r="Q3" s="36"/>
      <c r="R3" s="36"/>
      <c r="U3" s="27">
        <v>8</v>
      </c>
      <c r="V3" s="21" t="s">
        <v>15</v>
      </c>
      <c r="X3" s="21"/>
      <c r="Y3" s="21"/>
      <c r="Z3" s="21" t="s">
        <v>184</v>
      </c>
      <c r="AB3" s="22"/>
      <c r="AC3" s="22">
        <f t="shared" ref="AC3:AC10" si="0">+AD3+AE3+AF3</f>
        <v>16</v>
      </c>
      <c r="AD3" s="22">
        <v>13</v>
      </c>
      <c r="AE3" s="22">
        <v>1</v>
      </c>
      <c r="AF3" s="22">
        <v>2</v>
      </c>
      <c r="AG3" s="95">
        <f t="shared" ref="AG3:AG11" si="1">+(AD3*2+AF3)/(2*AC3)</f>
        <v>0.875</v>
      </c>
      <c r="AH3" s="95"/>
      <c r="AI3" s="22">
        <v>25</v>
      </c>
      <c r="AJ3" s="22">
        <v>0</v>
      </c>
      <c r="AK3" s="22">
        <v>4</v>
      </c>
      <c r="AL3" s="24">
        <f t="shared" ref="AL3:AL12" si="2">+AI3/AC3</f>
        <v>1.5625</v>
      </c>
      <c r="AN3" s="22"/>
      <c r="AQ3" s="22"/>
      <c r="AR3" s="39"/>
    </row>
    <row r="4" spans="1:44" ht="18" x14ac:dyDescent="0.25">
      <c r="A4" s="36"/>
      <c r="B4" s="5">
        <v>5</v>
      </c>
      <c r="C4" s="6" t="s">
        <v>171</v>
      </c>
      <c r="D4" s="11"/>
      <c r="E4" s="11"/>
      <c r="F4" s="11"/>
      <c r="G4" s="5">
        <v>13</v>
      </c>
      <c r="H4" s="5">
        <v>1</v>
      </c>
      <c r="I4" s="5">
        <v>2</v>
      </c>
      <c r="J4" s="5">
        <f t="shared" ref="J4:J11" si="3">2*G4+I4</f>
        <v>28</v>
      </c>
      <c r="K4" s="35">
        <f t="shared" ref="K4:K11" si="4">+J4/((G4+H4+I4)*2)</f>
        <v>0.875</v>
      </c>
      <c r="L4" s="5">
        <f>+$AN$27</f>
        <v>62</v>
      </c>
      <c r="M4" s="5">
        <v>25</v>
      </c>
      <c r="N4" s="5">
        <f>$AO$27</f>
        <v>92</v>
      </c>
      <c r="O4" s="5">
        <f>$AQ$27</f>
        <v>32</v>
      </c>
      <c r="P4" s="5">
        <v>1</v>
      </c>
      <c r="Q4" s="40"/>
      <c r="R4" s="36"/>
      <c r="U4" s="27">
        <v>7.5</v>
      </c>
      <c r="V4" s="21" t="s">
        <v>253</v>
      </c>
      <c r="X4" s="21"/>
      <c r="Y4" s="21"/>
      <c r="Z4" s="16" t="s">
        <v>136</v>
      </c>
      <c r="AC4" s="22">
        <f t="shared" si="0"/>
        <v>13</v>
      </c>
      <c r="AD4" s="22">
        <v>8</v>
      </c>
      <c r="AE4" s="22">
        <v>2</v>
      </c>
      <c r="AF4" s="22">
        <v>3</v>
      </c>
      <c r="AG4" s="95">
        <f t="shared" si="1"/>
        <v>0.73076923076923073</v>
      </c>
      <c r="AH4" s="95"/>
      <c r="AI4" s="22">
        <v>24</v>
      </c>
      <c r="AJ4" s="22">
        <v>0</v>
      </c>
      <c r="AK4" s="22">
        <v>0</v>
      </c>
      <c r="AL4" s="24">
        <f t="shared" si="2"/>
        <v>1.8461538461538463</v>
      </c>
      <c r="AN4" s="22"/>
      <c r="AO4" s="5"/>
      <c r="AQ4" s="22"/>
      <c r="AR4" s="39"/>
    </row>
    <row r="5" spans="1:44" ht="18" x14ac:dyDescent="0.25">
      <c r="A5" s="36"/>
      <c r="B5" s="5">
        <v>4</v>
      </c>
      <c r="C5" s="6" t="s">
        <v>115</v>
      </c>
      <c r="D5" s="11"/>
      <c r="E5" s="11"/>
      <c r="F5" s="11"/>
      <c r="G5" s="5">
        <v>11</v>
      </c>
      <c r="H5" s="5">
        <v>4</v>
      </c>
      <c r="I5" s="5">
        <v>1</v>
      </c>
      <c r="J5" s="5">
        <f t="shared" si="3"/>
        <v>23</v>
      </c>
      <c r="K5" s="35">
        <f t="shared" si="4"/>
        <v>0.71875</v>
      </c>
      <c r="L5" s="5">
        <f>+$AA$66</f>
        <v>59</v>
      </c>
      <c r="M5" s="5">
        <v>42</v>
      </c>
      <c r="N5" s="5">
        <f>+$AB$66</f>
        <v>97</v>
      </c>
      <c r="O5" s="5">
        <f>+$AD$66</f>
        <v>20</v>
      </c>
      <c r="P5" s="5">
        <v>2</v>
      </c>
      <c r="Q5" s="40"/>
      <c r="R5" s="36"/>
      <c r="U5" s="27">
        <v>7.5</v>
      </c>
      <c r="V5" s="21" t="s">
        <v>69</v>
      </c>
      <c r="X5" s="21"/>
      <c r="Z5" s="21" t="s">
        <v>16</v>
      </c>
      <c r="AB5" s="22"/>
      <c r="AC5" s="22">
        <f t="shared" si="0"/>
        <v>16</v>
      </c>
      <c r="AD5" s="22">
        <v>11</v>
      </c>
      <c r="AE5" s="22">
        <v>4</v>
      </c>
      <c r="AF5" s="22">
        <v>1</v>
      </c>
      <c r="AG5" s="95">
        <f t="shared" si="1"/>
        <v>0.71875</v>
      </c>
      <c r="AH5" s="95"/>
      <c r="AI5" s="22">
        <v>40</v>
      </c>
      <c r="AJ5" s="22">
        <v>2</v>
      </c>
      <c r="AK5" s="22">
        <v>1</v>
      </c>
      <c r="AL5" s="24">
        <f t="shared" si="2"/>
        <v>2.5</v>
      </c>
      <c r="AN5" s="22"/>
      <c r="AO5" s="5"/>
      <c r="AQ5" s="22"/>
      <c r="AR5" s="39"/>
    </row>
    <row r="6" spans="1:44" ht="18" x14ac:dyDescent="0.25">
      <c r="A6" s="36"/>
      <c r="B6" s="5">
        <v>1</v>
      </c>
      <c r="C6" s="6" t="s">
        <v>130</v>
      </c>
      <c r="D6" s="11"/>
      <c r="E6" s="6"/>
      <c r="F6" s="11"/>
      <c r="G6" s="5">
        <v>10</v>
      </c>
      <c r="H6" s="5">
        <v>3</v>
      </c>
      <c r="I6" s="5">
        <v>3</v>
      </c>
      <c r="J6" s="5">
        <f t="shared" si="3"/>
        <v>23</v>
      </c>
      <c r="K6" s="35">
        <f t="shared" si="4"/>
        <v>0.71875</v>
      </c>
      <c r="L6" s="5">
        <f>+$AA$27</f>
        <v>56</v>
      </c>
      <c r="M6" s="5">
        <v>29</v>
      </c>
      <c r="N6" s="5">
        <f>$AB$27</f>
        <v>86</v>
      </c>
      <c r="O6" s="5">
        <f>$AD$27</f>
        <v>20</v>
      </c>
      <c r="P6" s="5">
        <v>3</v>
      </c>
      <c r="Q6" s="40"/>
      <c r="R6" s="36"/>
      <c r="U6" s="27">
        <v>7</v>
      </c>
      <c r="V6" s="21" t="s">
        <v>183</v>
      </c>
      <c r="X6" s="21"/>
      <c r="Z6" s="21" t="s">
        <v>97</v>
      </c>
      <c r="AB6" s="22"/>
      <c r="AC6" s="22">
        <f t="shared" si="0"/>
        <v>13</v>
      </c>
      <c r="AD6" s="22">
        <v>6</v>
      </c>
      <c r="AE6" s="22">
        <v>6</v>
      </c>
      <c r="AF6" s="22">
        <v>1</v>
      </c>
      <c r="AG6" s="95">
        <f t="shared" si="1"/>
        <v>0.5</v>
      </c>
      <c r="AH6" s="95"/>
      <c r="AI6" s="22">
        <v>33</v>
      </c>
      <c r="AJ6" s="22">
        <v>2</v>
      </c>
      <c r="AK6" s="22">
        <v>1</v>
      </c>
      <c r="AL6" s="24">
        <f t="shared" si="2"/>
        <v>2.5384615384615383</v>
      </c>
      <c r="AN6" s="22"/>
      <c r="AO6" s="5"/>
      <c r="AQ6" s="22"/>
      <c r="AR6" s="39"/>
    </row>
    <row r="7" spans="1:44" ht="18" x14ac:dyDescent="0.25">
      <c r="A7" s="36"/>
      <c r="B7" s="5">
        <v>7</v>
      </c>
      <c r="C7" s="6" t="s">
        <v>92</v>
      </c>
      <c r="D7" s="11"/>
      <c r="E7" s="6"/>
      <c r="F7" s="11"/>
      <c r="G7" s="5">
        <v>7</v>
      </c>
      <c r="H7" s="5">
        <v>8</v>
      </c>
      <c r="I7" s="5">
        <v>1</v>
      </c>
      <c r="J7" s="5">
        <f t="shared" si="3"/>
        <v>15</v>
      </c>
      <c r="K7" s="35">
        <f t="shared" si="4"/>
        <v>0.46875</v>
      </c>
      <c r="L7" s="5">
        <f>+$AN$53</f>
        <v>45</v>
      </c>
      <c r="M7" s="5">
        <v>44</v>
      </c>
      <c r="N7" s="5">
        <f>+$AO$53</f>
        <v>62</v>
      </c>
      <c r="O7" s="5">
        <f>+$AQ$53</f>
        <v>26</v>
      </c>
      <c r="P7" s="5">
        <v>4</v>
      </c>
      <c r="Q7" s="40"/>
      <c r="R7" s="36"/>
      <c r="U7" s="27">
        <v>8</v>
      </c>
      <c r="V7" s="21" t="s">
        <v>142</v>
      </c>
      <c r="X7" s="21"/>
      <c r="Z7" s="21" t="s">
        <v>14</v>
      </c>
      <c r="AB7" s="22"/>
      <c r="AC7" s="22">
        <f t="shared" si="0"/>
        <v>15</v>
      </c>
      <c r="AD7" s="22">
        <v>5</v>
      </c>
      <c r="AE7" s="22">
        <v>7</v>
      </c>
      <c r="AF7" s="22">
        <v>3</v>
      </c>
      <c r="AG7" s="95">
        <f t="shared" si="1"/>
        <v>0.43333333333333335</v>
      </c>
      <c r="AH7" s="95"/>
      <c r="AI7" s="22">
        <v>48</v>
      </c>
      <c r="AJ7" s="22">
        <v>3</v>
      </c>
      <c r="AK7" s="22">
        <v>0</v>
      </c>
      <c r="AL7" s="24">
        <f t="shared" si="2"/>
        <v>3.2</v>
      </c>
      <c r="AN7" s="22"/>
      <c r="AO7" s="5"/>
      <c r="AQ7" s="22"/>
      <c r="AR7" s="39"/>
    </row>
    <row r="8" spans="1:44" ht="18" x14ac:dyDescent="0.25">
      <c r="A8" s="36"/>
      <c r="B8" s="5">
        <v>8</v>
      </c>
      <c r="C8" s="6" t="s">
        <v>14</v>
      </c>
      <c r="D8" s="11"/>
      <c r="E8" s="6"/>
      <c r="F8" s="11"/>
      <c r="G8" s="5">
        <v>5</v>
      </c>
      <c r="H8" s="5">
        <v>8</v>
      </c>
      <c r="I8" s="5">
        <v>3</v>
      </c>
      <c r="J8" s="5">
        <f t="shared" si="3"/>
        <v>13</v>
      </c>
      <c r="K8" s="35">
        <f t="shared" si="4"/>
        <v>0.40625</v>
      </c>
      <c r="L8" s="5">
        <f>+$AN$66</f>
        <v>42</v>
      </c>
      <c r="M8" s="5">
        <v>60</v>
      </c>
      <c r="N8" s="5">
        <f>$AO$66</f>
        <v>59</v>
      </c>
      <c r="O8" s="5">
        <f>$AQ$66</f>
        <v>20</v>
      </c>
      <c r="P8" s="5">
        <v>5</v>
      </c>
      <c r="Q8" s="40"/>
      <c r="R8" s="36"/>
      <c r="U8" s="27">
        <v>7</v>
      </c>
      <c r="V8" s="21" t="s">
        <v>162</v>
      </c>
      <c r="X8" s="21"/>
      <c r="Z8" s="21" t="s">
        <v>17</v>
      </c>
      <c r="AB8" s="22"/>
      <c r="AC8" s="22">
        <f t="shared" si="0"/>
        <v>15</v>
      </c>
      <c r="AD8" s="22">
        <v>4</v>
      </c>
      <c r="AE8" s="22">
        <v>9</v>
      </c>
      <c r="AF8" s="22">
        <v>2</v>
      </c>
      <c r="AG8" s="95">
        <f t="shared" si="1"/>
        <v>0.33333333333333331</v>
      </c>
      <c r="AH8" s="95"/>
      <c r="AI8" s="22">
        <v>54</v>
      </c>
      <c r="AJ8" s="22">
        <v>4</v>
      </c>
      <c r="AK8" s="22">
        <v>0</v>
      </c>
      <c r="AL8" s="24">
        <f t="shared" si="2"/>
        <v>3.6</v>
      </c>
      <c r="AN8" s="22"/>
      <c r="AO8" s="5"/>
      <c r="AQ8" s="22"/>
      <c r="AR8" s="39"/>
    </row>
    <row r="9" spans="1:44" ht="18" x14ac:dyDescent="0.25">
      <c r="A9" s="36"/>
      <c r="B9" s="5">
        <v>2</v>
      </c>
      <c r="C9" s="6" t="s">
        <v>18</v>
      </c>
      <c r="D9" s="11"/>
      <c r="E9" s="6"/>
      <c r="F9" s="11"/>
      <c r="G9" s="5">
        <v>4</v>
      </c>
      <c r="H9" s="5">
        <v>8</v>
      </c>
      <c r="I9" s="5">
        <v>4</v>
      </c>
      <c r="J9" s="5">
        <f t="shared" si="3"/>
        <v>12</v>
      </c>
      <c r="K9" s="35">
        <f t="shared" si="4"/>
        <v>0.375</v>
      </c>
      <c r="L9" s="5">
        <f>+$AA$40</f>
        <v>49</v>
      </c>
      <c r="M9" s="5">
        <v>65</v>
      </c>
      <c r="N9" s="5">
        <f>$AB$40</f>
        <v>67</v>
      </c>
      <c r="O9" s="5">
        <f>$AD$40</f>
        <v>16</v>
      </c>
      <c r="P9" s="5">
        <v>6</v>
      </c>
      <c r="Q9" s="40"/>
      <c r="R9" s="36"/>
      <c r="U9" s="27">
        <v>7.5</v>
      </c>
      <c r="V9" s="21" t="s">
        <v>78</v>
      </c>
      <c r="X9" s="21"/>
      <c r="Z9" s="21" t="s">
        <v>18</v>
      </c>
      <c r="AB9" s="22"/>
      <c r="AC9" s="22">
        <f t="shared" si="0"/>
        <v>16</v>
      </c>
      <c r="AD9" s="22">
        <v>4</v>
      </c>
      <c r="AE9" s="22">
        <v>8</v>
      </c>
      <c r="AF9" s="22">
        <v>4</v>
      </c>
      <c r="AG9" s="95">
        <f t="shared" si="1"/>
        <v>0.375</v>
      </c>
      <c r="AH9" s="95"/>
      <c r="AI9" s="22">
        <v>64</v>
      </c>
      <c r="AJ9" s="22">
        <v>1</v>
      </c>
      <c r="AK9" s="22">
        <v>0</v>
      </c>
      <c r="AL9" s="24">
        <f t="shared" si="2"/>
        <v>4</v>
      </c>
      <c r="AN9" s="22"/>
      <c r="AO9" s="5"/>
      <c r="AQ9" s="22"/>
      <c r="AR9" s="39"/>
    </row>
    <row r="10" spans="1:44" ht="18" x14ac:dyDescent="0.25">
      <c r="A10" s="40"/>
      <c r="B10" s="5">
        <v>6</v>
      </c>
      <c r="C10" s="6" t="s">
        <v>17</v>
      </c>
      <c r="D10" s="11"/>
      <c r="E10" s="6"/>
      <c r="F10" s="11"/>
      <c r="G10" s="5">
        <v>4</v>
      </c>
      <c r="H10" s="5">
        <v>9</v>
      </c>
      <c r="I10" s="5">
        <v>3</v>
      </c>
      <c r="J10" s="5">
        <f t="shared" si="3"/>
        <v>11</v>
      </c>
      <c r="K10" s="35">
        <f t="shared" si="4"/>
        <v>0.34375</v>
      </c>
      <c r="L10" s="5">
        <f>+$AN$40</f>
        <v>53</v>
      </c>
      <c r="M10" s="5">
        <v>59</v>
      </c>
      <c r="N10" s="5">
        <f>+$AO$40</f>
        <v>78</v>
      </c>
      <c r="O10" s="5">
        <f>+$AQ$40</f>
        <v>12</v>
      </c>
      <c r="P10" s="5">
        <v>7</v>
      </c>
      <c r="Q10" s="40"/>
      <c r="R10" s="40"/>
      <c r="U10" s="27">
        <v>7</v>
      </c>
      <c r="V10" s="21" t="s">
        <v>145</v>
      </c>
      <c r="X10" s="21"/>
      <c r="Z10" s="21" t="s">
        <v>93</v>
      </c>
      <c r="AB10" s="22"/>
      <c r="AC10" s="22">
        <f t="shared" si="0"/>
        <v>4</v>
      </c>
      <c r="AD10" s="22">
        <v>0</v>
      </c>
      <c r="AE10" s="22">
        <v>4</v>
      </c>
      <c r="AF10" s="22">
        <v>0</v>
      </c>
      <c r="AG10" s="95">
        <f t="shared" si="1"/>
        <v>0</v>
      </c>
      <c r="AH10" s="95"/>
      <c r="AI10" s="22">
        <v>25</v>
      </c>
      <c r="AJ10" s="22">
        <v>0</v>
      </c>
      <c r="AK10" s="22">
        <v>0</v>
      </c>
      <c r="AL10" s="24">
        <f t="shared" si="2"/>
        <v>6.25</v>
      </c>
      <c r="AN10" s="22"/>
      <c r="AO10" s="5"/>
      <c r="AQ10" s="22"/>
      <c r="AR10" s="39"/>
    </row>
    <row r="11" spans="1:44" ht="18.75" thickBot="1" x14ac:dyDescent="0.3">
      <c r="A11" s="40"/>
      <c r="B11" s="5">
        <v>3</v>
      </c>
      <c r="C11" s="6" t="s">
        <v>93</v>
      </c>
      <c r="D11" s="11"/>
      <c r="E11" s="11"/>
      <c r="F11" s="11"/>
      <c r="G11" s="5">
        <v>0</v>
      </c>
      <c r="H11" s="5">
        <v>13</v>
      </c>
      <c r="I11" s="5">
        <v>3</v>
      </c>
      <c r="J11" s="5">
        <f t="shared" si="3"/>
        <v>3</v>
      </c>
      <c r="K11" s="35">
        <f t="shared" si="4"/>
        <v>9.375E-2</v>
      </c>
      <c r="L11" s="5">
        <f>+$AA$53</f>
        <v>33</v>
      </c>
      <c r="M11" s="5">
        <v>75</v>
      </c>
      <c r="N11" s="5">
        <f>+$AB$53</f>
        <v>59</v>
      </c>
      <c r="O11" s="5">
        <f>+$AD$53</f>
        <v>14</v>
      </c>
      <c r="P11" s="5">
        <v>8</v>
      </c>
      <c r="Q11" s="40"/>
      <c r="R11" s="40"/>
      <c r="V11" s="21" t="s">
        <v>19</v>
      </c>
      <c r="X11" s="21"/>
      <c r="Y11" s="21"/>
      <c r="Z11" s="11"/>
      <c r="AA11" s="21"/>
      <c r="AB11" s="22"/>
      <c r="AC11" s="22">
        <f>+AC121</f>
        <v>20</v>
      </c>
      <c r="AD11" s="22">
        <f>+AD121</f>
        <v>3</v>
      </c>
      <c r="AE11" s="22">
        <f>+AE121</f>
        <v>13</v>
      </c>
      <c r="AF11" s="22">
        <f>+AF121</f>
        <v>4</v>
      </c>
      <c r="AG11" s="95">
        <f t="shared" si="1"/>
        <v>0.25</v>
      </c>
      <c r="AH11" s="95"/>
      <c r="AI11" s="22">
        <f>+AI121</f>
        <v>74</v>
      </c>
      <c r="AJ11" s="22">
        <f>+AJ121</f>
        <v>0</v>
      </c>
      <c r="AK11" s="22">
        <f>+AK121</f>
        <v>1</v>
      </c>
      <c r="AL11" s="24">
        <f t="shared" si="2"/>
        <v>3.7</v>
      </c>
      <c r="AM11" s="21"/>
      <c r="AN11" s="11"/>
      <c r="AO11" s="5"/>
      <c r="AQ11" s="11"/>
      <c r="AR11" s="39"/>
    </row>
    <row r="12" spans="1:44" ht="18" x14ac:dyDescent="0.25">
      <c r="A12" s="40"/>
      <c r="B12" s="7"/>
      <c r="C12" s="7"/>
      <c r="D12" s="7"/>
      <c r="E12" s="8"/>
      <c r="F12" s="7"/>
      <c r="G12" s="9">
        <f>SUM(G4:G11)</f>
        <v>54</v>
      </c>
      <c r="H12" s="9">
        <f>SUM(H4:H11)</f>
        <v>54</v>
      </c>
      <c r="I12" s="9">
        <f>SUM(I4:I11)</f>
        <v>20</v>
      </c>
      <c r="J12" s="9"/>
      <c r="K12" s="9"/>
      <c r="L12" s="9">
        <f>SUM(L4:L11)</f>
        <v>399</v>
      </c>
      <c r="M12" s="9">
        <f>SUM(M4:M11)</f>
        <v>399</v>
      </c>
      <c r="N12" s="9">
        <f>SUM(N4:N11)</f>
        <v>600</v>
      </c>
      <c r="O12" s="9">
        <f>SUM(O4:O11)</f>
        <v>160</v>
      </c>
      <c r="P12" s="9"/>
      <c r="Q12" s="40"/>
      <c r="R12" s="40"/>
      <c r="U12" s="32"/>
      <c r="V12" s="32"/>
      <c r="W12" s="31" t="s">
        <v>20</v>
      </c>
      <c r="X12" s="32"/>
      <c r="Y12" s="32"/>
      <c r="Z12" s="32"/>
      <c r="AA12" s="31"/>
      <c r="AB12" s="15"/>
      <c r="AC12" s="15">
        <f>SUM(AC3:AC11)</f>
        <v>128</v>
      </c>
      <c r="AD12" s="15">
        <f>SUM(AD3:AD11)</f>
        <v>54</v>
      </c>
      <c r="AE12" s="15">
        <f>SUM(AE3:AE11)</f>
        <v>54</v>
      </c>
      <c r="AF12" s="15">
        <f>SUM(AF3:AF11)</f>
        <v>20</v>
      </c>
      <c r="AG12" s="15"/>
      <c r="AH12" s="15"/>
      <c r="AI12" s="15">
        <f>SUM(AI3:AI11)</f>
        <v>387</v>
      </c>
      <c r="AJ12" s="15">
        <f>SUM(AJ3:AJ11)</f>
        <v>12</v>
      </c>
      <c r="AK12" s="15">
        <f>SUM(AK3:AK11)</f>
        <v>7</v>
      </c>
      <c r="AL12" s="33">
        <f t="shared" si="2"/>
        <v>3.0234375</v>
      </c>
      <c r="AR12" s="39"/>
    </row>
    <row r="13" spans="1:44" ht="15.75" x14ac:dyDescent="0.25">
      <c r="A13" s="41"/>
      <c r="B13" s="1"/>
      <c r="C13" s="1"/>
      <c r="D13" s="1"/>
      <c r="P13" s="1"/>
      <c r="Q13" s="41"/>
      <c r="R13" s="41"/>
      <c r="AR13" s="39"/>
    </row>
    <row r="14" spans="1:44" ht="15.95" customHeight="1" thickBot="1" x14ac:dyDescent="0.3">
      <c r="A14" s="41"/>
      <c r="B14" s="47" t="str">
        <f>"Week "&amp;TEXT(C2,"##")&amp;" Summary:"</f>
        <v>Week 16 Summary:</v>
      </c>
      <c r="C14" s="48"/>
      <c r="D14" s="48"/>
      <c r="E14" s="96">
        <v>45648</v>
      </c>
      <c r="F14" s="96"/>
      <c r="G14" s="36" t="s">
        <v>70</v>
      </c>
      <c r="H14" s="36" t="s">
        <v>25</v>
      </c>
      <c r="I14" s="36" t="s">
        <v>90</v>
      </c>
      <c r="J14" s="39"/>
      <c r="K14" s="39"/>
      <c r="L14" s="36" t="s">
        <v>89</v>
      </c>
      <c r="M14" s="39"/>
      <c r="N14" s="39"/>
      <c r="O14" s="39"/>
      <c r="P14" s="39"/>
      <c r="Q14" s="41"/>
      <c r="R14" s="41"/>
      <c r="S14" s="23" t="s">
        <v>109</v>
      </c>
      <c r="T14" s="51" t="s">
        <v>80</v>
      </c>
      <c r="U14" s="51"/>
      <c r="V14" s="51"/>
      <c r="W14" s="51"/>
      <c r="X14" s="51" t="s">
        <v>110</v>
      </c>
      <c r="Y14" s="17" t="s">
        <v>21</v>
      </c>
      <c r="Z14" s="23" t="s">
        <v>3</v>
      </c>
      <c r="AA14" s="23" t="s">
        <v>22</v>
      </c>
      <c r="AB14" s="23" t="s">
        <v>23</v>
      </c>
      <c r="AC14" s="23" t="s">
        <v>24</v>
      </c>
      <c r="AD14" s="23" t="s">
        <v>2</v>
      </c>
      <c r="AE14" s="45"/>
      <c r="AF14" s="23" t="s">
        <v>109</v>
      </c>
      <c r="AG14" s="51" t="s">
        <v>80</v>
      </c>
      <c r="AH14" s="51"/>
      <c r="AI14" s="51"/>
      <c r="AJ14" s="51"/>
      <c r="AK14" s="51" t="s">
        <v>110</v>
      </c>
      <c r="AL14" s="17" t="s">
        <v>21</v>
      </c>
      <c r="AM14" s="23" t="s">
        <v>3</v>
      </c>
      <c r="AN14" s="23" t="s">
        <v>22</v>
      </c>
      <c r="AO14" s="23" t="s">
        <v>23</v>
      </c>
      <c r="AP14" s="23" t="s">
        <v>24</v>
      </c>
      <c r="AQ14" s="23" t="s">
        <v>2</v>
      </c>
      <c r="AR14" s="39"/>
    </row>
    <row r="15" spans="1:44" ht="15.95" customHeight="1" x14ac:dyDescent="0.25">
      <c r="A15" s="41"/>
      <c r="B15" s="42" t="s">
        <v>146</v>
      </c>
      <c r="C15" s="6" t="s">
        <v>175</v>
      </c>
      <c r="E15" s="21"/>
      <c r="F15" s="21"/>
      <c r="G15" s="5">
        <v>7</v>
      </c>
      <c r="H15" s="22">
        <v>1</v>
      </c>
      <c r="I15" s="21" t="s">
        <v>114</v>
      </c>
      <c r="J15" s="21"/>
      <c r="K15" s="21"/>
      <c r="L15" s="21" t="s">
        <v>406</v>
      </c>
      <c r="M15" s="21"/>
      <c r="N15" s="21"/>
      <c r="O15" s="21"/>
      <c r="P15" s="21"/>
      <c r="Q15" s="41"/>
      <c r="R15" s="41"/>
      <c r="S15" s="18" t="s">
        <v>130</v>
      </c>
      <c r="T15" s="18"/>
      <c r="U15" s="18"/>
      <c r="V15" s="18"/>
      <c r="W15" s="18"/>
      <c r="X15" s="16" t="s">
        <v>135</v>
      </c>
      <c r="Z15" s="22">
        <v>29</v>
      </c>
      <c r="AA15" s="22">
        <v>3</v>
      </c>
      <c r="AB15" s="22">
        <v>20</v>
      </c>
      <c r="AC15" s="22">
        <f t="shared" ref="AC15:AC26" si="5">+AA15+AB15</f>
        <v>23</v>
      </c>
      <c r="AD15" s="22">
        <v>0</v>
      </c>
      <c r="AE15" s="45"/>
      <c r="AF15" s="18" t="s">
        <v>171</v>
      </c>
      <c r="AG15" s="18"/>
      <c r="AH15" s="18"/>
      <c r="AI15" s="18"/>
      <c r="AJ15" s="18"/>
      <c r="AK15" s="16" t="s">
        <v>174</v>
      </c>
      <c r="AM15" s="22">
        <v>19</v>
      </c>
      <c r="AN15" s="22">
        <v>9</v>
      </c>
      <c r="AO15" s="22">
        <v>9</v>
      </c>
      <c r="AP15" s="22">
        <f t="shared" ref="AP15:AP26" si="6">+AN15+AO15</f>
        <v>18</v>
      </c>
      <c r="AQ15" s="22">
        <v>4</v>
      </c>
      <c r="AR15" s="39"/>
    </row>
    <row r="16" spans="1:44" ht="15.95" customHeight="1" x14ac:dyDescent="0.25">
      <c r="A16" s="41"/>
      <c r="B16" s="22" t="s">
        <v>27</v>
      </c>
      <c r="C16" s="21"/>
      <c r="D16" s="21"/>
      <c r="E16" s="21"/>
      <c r="F16" s="21"/>
      <c r="G16" s="21"/>
      <c r="H16" s="22">
        <v>1</v>
      </c>
      <c r="I16" s="21" t="s">
        <v>571</v>
      </c>
      <c r="J16" s="21"/>
      <c r="K16" s="21"/>
      <c r="L16" s="21" t="s">
        <v>555</v>
      </c>
      <c r="M16" s="21"/>
      <c r="N16" s="21"/>
      <c r="O16" s="21"/>
      <c r="P16" s="21"/>
      <c r="Q16" s="41"/>
      <c r="R16" s="41"/>
      <c r="S16" s="27">
        <v>7.5</v>
      </c>
      <c r="T16" s="21" t="s">
        <v>253</v>
      </c>
      <c r="U16" s="21"/>
      <c r="V16" s="21"/>
      <c r="W16" s="21"/>
      <c r="X16" s="22">
        <v>1</v>
      </c>
      <c r="Y16" s="21" t="s">
        <v>134</v>
      </c>
      <c r="Z16" s="22">
        <v>13</v>
      </c>
      <c r="AA16" s="22">
        <v>0</v>
      </c>
      <c r="AB16" s="22">
        <v>0</v>
      </c>
      <c r="AC16" s="22">
        <f t="shared" si="5"/>
        <v>0</v>
      </c>
      <c r="AD16" s="22">
        <v>0</v>
      </c>
      <c r="AE16" s="45"/>
      <c r="AF16" s="27">
        <v>8</v>
      </c>
      <c r="AG16" s="21" t="s">
        <v>15</v>
      </c>
      <c r="AK16" s="22"/>
      <c r="AL16" s="21" t="s">
        <v>173</v>
      </c>
      <c r="AM16" s="22">
        <v>16</v>
      </c>
      <c r="AN16" s="22">
        <v>0</v>
      </c>
      <c r="AO16" s="22">
        <v>2</v>
      </c>
      <c r="AP16" s="22">
        <f t="shared" si="6"/>
        <v>2</v>
      </c>
      <c r="AQ16" s="22">
        <v>0</v>
      </c>
      <c r="AR16" s="39"/>
    </row>
    <row r="17" spans="1:44" ht="15.95" customHeight="1" x14ac:dyDescent="0.25">
      <c r="A17" s="41"/>
      <c r="B17" s="22"/>
      <c r="D17" s="21"/>
      <c r="E17" s="21"/>
      <c r="F17" s="21"/>
      <c r="G17" s="21"/>
      <c r="H17" s="22">
        <v>2</v>
      </c>
      <c r="I17" s="21" t="s">
        <v>155</v>
      </c>
      <c r="J17" s="21"/>
      <c r="K17" s="21"/>
      <c r="L17" s="21" t="s">
        <v>556</v>
      </c>
      <c r="M17" s="21"/>
      <c r="N17" s="21"/>
      <c r="O17" s="21"/>
      <c r="P17" s="21"/>
      <c r="Q17" s="41"/>
      <c r="R17" s="41"/>
      <c r="S17" s="27">
        <v>9.5</v>
      </c>
      <c r="T17" s="21" t="s">
        <v>185</v>
      </c>
      <c r="U17" s="21"/>
      <c r="V17" s="21"/>
      <c r="W17" s="21"/>
      <c r="X17" s="22">
        <v>7</v>
      </c>
      <c r="Y17" s="21" t="s">
        <v>134</v>
      </c>
      <c r="Z17" s="22">
        <v>16</v>
      </c>
      <c r="AA17" s="22">
        <v>21</v>
      </c>
      <c r="AB17" s="22">
        <v>6</v>
      </c>
      <c r="AC17" s="22">
        <f t="shared" si="5"/>
        <v>27</v>
      </c>
      <c r="AD17" s="22">
        <v>2</v>
      </c>
      <c r="AE17" s="45"/>
      <c r="AF17" s="27">
        <v>9.5</v>
      </c>
      <c r="AG17" s="21" t="s">
        <v>192</v>
      </c>
      <c r="AH17" s="21"/>
      <c r="AI17" s="21"/>
      <c r="AJ17" s="21"/>
      <c r="AK17" s="22">
        <v>19</v>
      </c>
      <c r="AL17" s="21" t="s">
        <v>173</v>
      </c>
      <c r="AM17" s="22">
        <v>16</v>
      </c>
      <c r="AN17" s="22">
        <v>16</v>
      </c>
      <c r="AO17" s="22">
        <v>19</v>
      </c>
      <c r="AP17" s="22">
        <f t="shared" si="6"/>
        <v>35</v>
      </c>
      <c r="AQ17" s="22">
        <v>10</v>
      </c>
      <c r="AR17" s="39"/>
    </row>
    <row r="18" spans="1:44" ht="15.95" customHeight="1" x14ac:dyDescent="0.25">
      <c r="A18" s="41"/>
      <c r="H18" s="22">
        <v>2</v>
      </c>
      <c r="I18" s="21" t="s">
        <v>44</v>
      </c>
      <c r="L18" s="21" t="s">
        <v>572</v>
      </c>
      <c r="Q18" s="41"/>
      <c r="R18" s="41"/>
      <c r="S18" s="27">
        <v>8.5</v>
      </c>
      <c r="T18" s="21" t="s">
        <v>28</v>
      </c>
      <c r="W18" s="21"/>
      <c r="X18" s="22">
        <v>10</v>
      </c>
      <c r="Y18" s="21" t="s">
        <v>134</v>
      </c>
      <c r="Z18" s="22">
        <v>13</v>
      </c>
      <c r="AA18" s="22">
        <v>2</v>
      </c>
      <c r="AB18" s="22">
        <v>6</v>
      </c>
      <c r="AC18" s="22">
        <f t="shared" si="5"/>
        <v>8</v>
      </c>
      <c r="AD18" s="22">
        <v>0</v>
      </c>
      <c r="AE18" s="45"/>
      <c r="AF18" s="27">
        <v>9</v>
      </c>
      <c r="AG18" s="21" t="s">
        <v>79</v>
      </c>
      <c r="AH18" s="21"/>
      <c r="AI18" s="21"/>
      <c r="AJ18" s="21"/>
      <c r="AK18" s="22">
        <v>22</v>
      </c>
      <c r="AL18" s="21" t="s">
        <v>173</v>
      </c>
      <c r="AM18" s="22">
        <v>14</v>
      </c>
      <c r="AN18" s="22">
        <v>6</v>
      </c>
      <c r="AO18" s="22">
        <v>20</v>
      </c>
      <c r="AP18" s="22">
        <f t="shared" si="6"/>
        <v>26</v>
      </c>
      <c r="AQ18" s="22">
        <v>10</v>
      </c>
      <c r="AR18" s="39"/>
    </row>
    <row r="19" spans="1:44" ht="15.95" customHeight="1" x14ac:dyDescent="0.25">
      <c r="A19" s="41"/>
      <c r="D19" s="21"/>
      <c r="H19" s="22">
        <v>2</v>
      </c>
      <c r="I19" s="21" t="s">
        <v>155</v>
      </c>
      <c r="L19" s="21" t="s">
        <v>526</v>
      </c>
      <c r="Q19" s="41"/>
      <c r="R19" s="41"/>
      <c r="S19" s="27">
        <v>8</v>
      </c>
      <c r="T19" s="21" t="s">
        <v>155</v>
      </c>
      <c r="X19" s="22">
        <v>8</v>
      </c>
      <c r="Y19" s="21" t="s">
        <v>134</v>
      </c>
      <c r="Z19" s="22">
        <v>15</v>
      </c>
      <c r="AA19" s="22">
        <v>11</v>
      </c>
      <c r="AB19" s="22">
        <v>11</v>
      </c>
      <c r="AC19" s="22">
        <f t="shared" si="5"/>
        <v>22</v>
      </c>
      <c r="AD19" s="22">
        <v>6</v>
      </c>
      <c r="AE19" s="45"/>
      <c r="AF19" s="27">
        <v>8.5</v>
      </c>
      <c r="AG19" s="21" t="s">
        <v>138</v>
      </c>
      <c r="AH19" s="21"/>
      <c r="AI19" s="21"/>
      <c r="AJ19" s="21"/>
      <c r="AK19" s="22">
        <v>77</v>
      </c>
      <c r="AL19" s="21" t="s">
        <v>173</v>
      </c>
      <c r="AM19" s="22">
        <v>12</v>
      </c>
      <c r="AN19" s="22">
        <v>14</v>
      </c>
      <c r="AO19" s="22">
        <v>9</v>
      </c>
      <c r="AP19" s="22">
        <f t="shared" si="6"/>
        <v>23</v>
      </c>
      <c r="AQ19" s="22">
        <v>4</v>
      </c>
      <c r="AR19" s="39"/>
    </row>
    <row r="20" spans="1:44" ht="15.95" customHeight="1" x14ac:dyDescent="0.25">
      <c r="A20" s="41"/>
      <c r="H20" s="22">
        <v>2</v>
      </c>
      <c r="I20" s="21" t="s">
        <v>155</v>
      </c>
      <c r="L20" s="21" t="s">
        <v>44</v>
      </c>
      <c r="Q20" s="41"/>
      <c r="R20" s="41"/>
      <c r="S20" s="27">
        <v>8</v>
      </c>
      <c r="T20" s="21" t="s">
        <v>37</v>
      </c>
      <c r="W20" s="21"/>
      <c r="X20" s="22">
        <v>21</v>
      </c>
      <c r="Y20" s="21" t="s">
        <v>134</v>
      </c>
      <c r="Z20" s="22">
        <v>15</v>
      </c>
      <c r="AA20" s="22">
        <v>6</v>
      </c>
      <c r="AB20" s="22">
        <v>8</v>
      </c>
      <c r="AC20" s="22">
        <f t="shared" si="5"/>
        <v>14</v>
      </c>
      <c r="AD20" s="22">
        <v>6</v>
      </c>
      <c r="AE20" s="45"/>
      <c r="AF20" s="27">
        <v>8</v>
      </c>
      <c r="AG20" s="21" t="s">
        <v>153</v>
      </c>
      <c r="AH20" s="21"/>
      <c r="AI20" s="21"/>
      <c r="AJ20" s="21"/>
      <c r="AK20" s="22">
        <v>14</v>
      </c>
      <c r="AL20" s="21" t="s">
        <v>173</v>
      </c>
      <c r="AM20" s="22">
        <v>13</v>
      </c>
      <c r="AN20" s="22">
        <v>7</v>
      </c>
      <c r="AO20" s="22">
        <v>6</v>
      </c>
      <c r="AP20" s="22">
        <f t="shared" si="6"/>
        <v>13</v>
      </c>
      <c r="AQ20" s="22">
        <v>0</v>
      </c>
      <c r="AR20" s="39"/>
    </row>
    <row r="21" spans="1:44" ht="15.95" customHeight="1" x14ac:dyDescent="0.25">
      <c r="A21" s="41"/>
      <c r="H21" s="22">
        <v>2</v>
      </c>
      <c r="I21" s="21" t="s">
        <v>169</v>
      </c>
      <c r="L21" s="21" t="s">
        <v>557</v>
      </c>
      <c r="Q21" s="41"/>
      <c r="R21" s="41"/>
      <c r="S21" s="27">
        <v>7.5</v>
      </c>
      <c r="T21" s="21" t="s">
        <v>44</v>
      </c>
      <c r="U21" s="21"/>
      <c r="V21" s="21"/>
      <c r="W21" s="21"/>
      <c r="X21" s="22">
        <v>5</v>
      </c>
      <c r="Y21" s="21" t="s">
        <v>134</v>
      </c>
      <c r="Z21" s="22">
        <v>15</v>
      </c>
      <c r="AA21" s="22">
        <v>1</v>
      </c>
      <c r="AB21" s="22">
        <v>9</v>
      </c>
      <c r="AC21" s="22">
        <f t="shared" si="5"/>
        <v>10</v>
      </c>
      <c r="AD21" s="22">
        <v>0</v>
      </c>
      <c r="AE21" s="45"/>
      <c r="AF21" s="27">
        <v>7.5</v>
      </c>
      <c r="AG21" s="21" t="s">
        <v>125</v>
      </c>
      <c r="AH21" s="21"/>
      <c r="AI21" s="21"/>
      <c r="AJ21" s="21"/>
      <c r="AK21" s="22">
        <v>44</v>
      </c>
      <c r="AL21" s="21" t="s">
        <v>173</v>
      </c>
      <c r="AM21" s="22">
        <v>11</v>
      </c>
      <c r="AN21" s="22">
        <v>1</v>
      </c>
      <c r="AO21" s="22">
        <v>3</v>
      </c>
      <c r="AP21" s="22">
        <f t="shared" si="6"/>
        <v>4</v>
      </c>
      <c r="AQ21" s="22">
        <v>0</v>
      </c>
      <c r="AR21" s="39"/>
    </row>
    <row r="22" spans="1:44" ht="15.95" customHeight="1" x14ac:dyDescent="0.25">
      <c r="A22" s="41"/>
      <c r="Q22" s="41"/>
      <c r="R22" s="41"/>
      <c r="S22" s="27">
        <v>7.5</v>
      </c>
      <c r="T22" s="21" t="s">
        <v>164</v>
      </c>
      <c r="U22" s="21"/>
      <c r="V22" s="21"/>
      <c r="X22" s="22">
        <v>9</v>
      </c>
      <c r="Y22" s="21" t="s">
        <v>134</v>
      </c>
      <c r="Z22" s="22">
        <v>16</v>
      </c>
      <c r="AA22" s="22">
        <v>5</v>
      </c>
      <c r="AB22" s="22">
        <v>7</v>
      </c>
      <c r="AC22" s="22">
        <f t="shared" si="5"/>
        <v>12</v>
      </c>
      <c r="AD22" s="22">
        <v>0</v>
      </c>
      <c r="AE22" s="45"/>
      <c r="AF22" s="27">
        <v>7</v>
      </c>
      <c r="AG22" s="21" t="s">
        <v>119</v>
      </c>
      <c r="AH22" s="21"/>
      <c r="AI22" s="21"/>
      <c r="AJ22" s="21"/>
      <c r="AK22" s="22">
        <v>24</v>
      </c>
      <c r="AL22" s="21" t="s">
        <v>173</v>
      </c>
      <c r="AM22" s="22">
        <v>15</v>
      </c>
      <c r="AN22" s="22">
        <v>2</v>
      </c>
      <c r="AO22" s="22">
        <v>11</v>
      </c>
      <c r="AP22" s="22">
        <f t="shared" si="6"/>
        <v>13</v>
      </c>
      <c r="AQ22" s="22">
        <v>2</v>
      </c>
      <c r="AR22" s="39"/>
    </row>
    <row r="23" spans="1:44" ht="15.95" customHeight="1" x14ac:dyDescent="0.25">
      <c r="A23" s="41"/>
      <c r="B23" s="22" t="s">
        <v>38</v>
      </c>
      <c r="C23" s="6" t="s">
        <v>177</v>
      </c>
      <c r="D23" s="11"/>
      <c r="E23" s="21"/>
      <c r="F23" s="21"/>
      <c r="G23" s="5">
        <v>1</v>
      </c>
      <c r="H23" s="22">
        <v>1</v>
      </c>
      <c r="I23" s="21" t="s">
        <v>63</v>
      </c>
      <c r="J23" s="21"/>
      <c r="K23" s="21"/>
      <c r="L23" s="21" t="s">
        <v>554</v>
      </c>
      <c r="M23" s="21"/>
      <c r="N23" s="21"/>
      <c r="O23" s="21"/>
      <c r="P23" s="21"/>
      <c r="Q23" s="41"/>
      <c r="R23" s="41"/>
      <c r="S23" s="27">
        <v>7</v>
      </c>
      <c r="T23" s="21" t="s">
        <v>81</v>
      </c>
      <c r="U23" s="21"/>
      <c r="V23" s="21"/>
      <c r="W23" s="21"/>
      <c r="X23" s="22">
        <v>4</v>
      </c>
      <c r="Y23" s="21" t="s">
        <v>134</v>
      </c>
      <c r="Z23" s="22">
        <v>13</v>
      </c>
      <c r="AA23" s="22">
        <v>2</v>
      </c>
      <c r="AB23" s="22">
        <v>4</v>
      </c>
      <c r="AC23" s="22">
        <f t="shared" si="5"/>
        <v>6</v>
      </c>
      <c r="AD23" s="22">
        <v>2</v>
      </c>
      <c r="AE23" s="45"/>
      <c r="AF23" s="27">
        <v>6.5</v>
      </c>
      <c r="AG23" s="21" t="s">
        <v>99</v>
      </c>
      <c r="AH23" s="21"/>
      <c r="AI23" s="21"/>
      <c r="AJ23" s="21"/>
      <c r="AK23" s="22">
        <v>12</v>
      </c>
      <c r="AL23" s="21" t="s">
        <v>173</v>
      </c>
      <c r="AM23" s="22">
        <v>16</v>
      </c>
      <c r="AN23" s="22">
        <v>5</v>
      </c>
      <c r="AO23" s="22">
        <v>6</v>
      </c>
      <c r="AP23" s="22">
        <f t="shared" si="6"/>
        <v>11</v>
      </c>
      <c r="AQ23" s="22">
        <v>2</v>
      </c>
      <c r="AR23" s="44"/>
    </row>
    <row r="24" spans="1:44" ht="15.95" customHeight="1" x14ac:dyDescent="0.25">
      <c r="A24" s="41"/>
      <c r="B24" s="22" t="s">
        <v>27</v>
      </c>
      <c r="C24" s="21"/>
      <c r="D24" s="16" t="s">
        <v>100</v>
      </c>
      <c r="E24" s="21"/>
      <c r="F24" s="21"/>
      <c r="G24" s="5"/>
      <c r="H24" s="22"/>
      <c r="I24" s="21"/>
      <c r="J24" s="21"/>
      <c r="K24" s="21"/>
      <c r="L24" s="21"/>
      <c r="M24" s="21"/>
      <c r="N24" s="21"/>
      <c r="O24" s="21"/>
      <c r="P24" s="21"/>
      <c r="Q24" s="41"/>
      <c r="R24" s="41"/>
      <c r="S24" s="27">
        <v>6.5</v>
      </c>
      <c r="T24" s="21" t="s">
        <v>169</v>
      </c>
      <c r="U24" s="21"/>
      <c r="V24" s="21"/>
      <c r="W24" s="21"/>
      <c r="X24" s="22">
        <v>14</v>
      </c>
      <c r="Y24" s="21" t="s">
        <v>134</v>
      </c>
      <c r="Z24" s="22">
        <v>13</v>
      </c>
      <c r="AA24" s="22">
        <v>4</v>
      </c>
      <c r="AB24" s="22">
        <v>6</v>
      </c>
      <c r="AC24" s="22">
        <f t="shared" si="5"/>
        <v>10</v>
      </c>
      <c r="AD24" s="22">
        <v>4</v>
      </c>
      <c r="AE24" s="45"/>
      <c r="AF24" s="27">
        <v>6.5</v>
      </c>
      <c r="AG24" s="21" t="s">
        <v>123</v>
      </c>
      <c r="AH24" s="21"/>
      <c r="AI24" s="21"/>
      <c r="AJ24" s="21"/>
      <c r="AK24" s="22">
        <v>8</v>
      </c>
      <c r="AL24" s="21" t="s">
        <v>173</v>
      </c>
      <c r="AM24" s="22">
        <v>16</v>
      </c>
      <c r="AN24" s="22">
        <v>2</v>
      </c>
      <c r="AO24" s="22">
        <v>4</v>
      </c>
      <c r="AP24" s="22">
        <f t="shared" si="6"/>
        <v>6</v>
      </c>
      <c r="AQ24" s="22">
        <v>0</v>
      </c>
      <c r="AR24" s="36"/>
    </row>
    <row r="25" spans="1:44" ht="15.95" customHeight="1" x14ac:dyDescent="0.25">
      <c r="A25" s="41"/>
      <c r="B25" s="36"/>
      <c r="C25" s="46"/>
      <c r="D25" s="46"/>
      <c r="E25" s="46"/>
      <c r="F25" s="46"/>
      <c r="G25" s="42"/>
      <c r="H25" s="45"/>
      <c r="I25" s="46"/>
      <c r="J25" s="46"/>
      <c r="K25" s="45"/>
      <c r="L25" s="45"/>
      <c r="M25" s="45"/>
      <c r="N25" s="45"/>
      <c r="O25" s="45"/>
      <c r="P25" s="45"/>
      <c r="Q25" s="41"/>
      <c r="R25" s="41"/>
      <c r="S25" s="27">
        <v>6.5</v>
      </c>
      <c r="T25" s="21" t="s">
        <v>29</v>
      </c>
      <c r="U25" s="21"/>
      <c r="V25" s="21"/>
      <c r="W25" s="21"/>
      <c r="X25" s="22">
        <v>15</v>
      </c>
      <c r="Y25" s="21" t="s">
        <v>134</v>
      </c>
      <c r="Z25" s="22">
        <v>15</v>
      </c>
      <c r="AA25" s="22">
        <v>1</v>
      </c>
      <c r="AB25" s="22">
        <v>6</v>
      </c>
      <c r="AC25" s="22">
        <f t="shared" si="5"/>
        <v>7</v>
      </c>
      <c r="AD25" s="22">
        <v>0</v>
      </c>
      <c r="AE25" s="45"/>
      <c r="AF25" s="27">
        <v>6</v>
      </c>
      <c r="AG25" s="21" t="s">
        <v>91</v>
      </c>
      <c r="AH25" s="21"/>
      <c r="AI25" s="21"/>
      <c r="AJ25" s="21"/>
      <c r="AK25" s="22">
        <v>23</v>
      </c>
      <c r="AL25" s="21" t="s">
        <v>173</v>
      </c>
      <c r="AM25" s="22">
        <v>12</v>
      </c>
      <c r="AN25" s="22">
        <v>0</v>
      </c>
      <c r="AO25" s="22">
        <v>1</v>
      </c>
      <c r="AP25" s="22">
        <f t="shared" si="6"/>
        <v>1</v>
      </c>
      <c r="AQ25" s="22">
        <v>0</v>
      </c>
      <c r="AR25" s="36"/>
    </row>
    <row r="26" spans="1:44" ht="15.95" customHeight="1" x14ac:dyDescent="0.25">
      <c r="A26" s="41"/>
      <c r="B26" s="42" t="s">
        <v>147</v>
      </c>
      <c r="C26" s="6" t="s">
        <v>176</v>
      </c>
      <c r="F26" s="21"/>
      <c r="G26" s="5">
        <v>3</v>
      </c>
      <c r="H26" s="22">
        <v>1</v>
      </c>
      <c r="I26" s="21" t="s">
        <v>140</v>
      </c>
      <c r="J26" s="21"/>
      <c r="K26" s="21"/>
      <c r="L26" s="21" t="s">
        <v>87</v>
      </c>
      <c r="M26" s="21"/>
      <c r="N26" s="21"/>
      <c r="O26" s="21"/>
      <c r="P26" s="21"/>
      <c r="Q26" s="41"/>
      <c r="R26" s="41"/>
      <c r="S26" s="27">
        <v>6</v>
      </c>
      <c r="T26" s="21" t="s">
        <v>159</v>
      </c>
      <c r="U26" s="21"/>
      <c r="V26" s="21"/>
      <c r="W26" s="21"/>
      <c r="X26" s="22">
        <v>25</v>
      </c>
      <c r="Y26" s="21" t="s">
        <v>134</v>
      </c>
      <c r="Z26" s="22">
        <v>3</v>
      </c>
      <c r="AA26" s="22">
        <v>0</v>
      </c>
      <c r="AB26" s="22">
        <v>3</v>
      </c>
      <c r="AC26" s="22">
        <f t="shared" si="5"/>
        <v>3</v>
      </c>
      <c r="AD26" s="22">
        <v>0</v>
      </c>
      <c r="AE26" s="45"/>
      <c r="AF26" s="27">
        <v>6</v>
      </c>
      <c r="AG26" s="21" t="s">
        <v>68</v>
      </c>
      <c r="AH26" s="21"/>
      <c r="AI26" s="21"/>
      <c r="AJ26" s="21"/>
      <c r="AK26" s="22">
        <v>9</v>
      </c>
      <c r="AL26" s="21" t="s">
        <v>173</v>
      </c>
      <c r="AM26" s="22">
        <v>16</v>
      </c>
      <c r="AN26" s="22">
        <v>0</v>
      </c>
      <c r="AO26" s="22">
        <v>2</v>
      </c>
      <c r="AP26" s="22">
        <f t="shared" si="6"/>
        <v>2</v>
      </c>
      <c r="AQ26" s="22">
        <v>0</v>
      </c>
      <c r="AR26" s="36"/>
    </row>
    <row r="27" spans="1:44" ht="15.95" customHeight="1" thickBot="1" x14ac:dyDescent="0.3">
      <c r="A27" s="41"/>
      <c r="B27" s="22" t="s">
        <v>27</v>
      </c>
      <c r="C27" s="16"/>
      <c r="D27" s="16"/>
      <c r="E27" s="16"/>
      <c r="F27" s="16"/>
      <c r="G27" s="5"/>
      <c r="H27" s="22">
        <v>2</v>
      </c>
      <c r="I27" s="21" t="s">
        <v>53</v>
      </c>
      <c r="J27" s="21"/>
      <c r="K27" s="21"/>
      <c r="L27" s="21" t="s">
        <v>165</v>
      </c>
      <c r="M27" s="21"/>
      <c r="N27" s="21"/>
      <c r="O27" s="21"/>
      <c r="P27" s="21"/>
      <c r="Q27" s="41"/>
      <c r="R27" s="41"/>
      <c r="S27" s="17" t="s">
        <v>132</v>
      </c>
      <c r="T27" s="17"/>
      <c r="U27" s="17"/>
      <c r="V27" s="17"/>
      <c r="W27" s="17"/>
      <c r="X27" s="17"/>
      <c r="Y27" s="17"/>
      <c r="Z27" s="23">
        <f>SUM(Z15:Z26)</f>
        <v>176</v>
      </c>
      <c r="AA27" s="23">
        <f>SUM(AA15:AA26)</f>
        <v>56</v>
      </c>
      <c r="AB27" s="23">
        <f>SUM(AB15:AB26)</f>
        <v>86</v>
      </c>
      <c r="AC27" s="23">
        <f>+AB27+AA27</f>
        <v>142</v>
      </c>
      <c r="AD27" s="23">
        <f>SUM(AD15:AD26)</f>
        <v>20</v>
      </c>
      <c r="AE27" s="45"/>
      <c r="AF27" s="17" t="s">
        <v>172</v>
      </c>
      <c r="AG27" s="17"/>
      <c r="AH27" s="17"/>
      <c r="AI27" s="17"/>
      <c r="AJ27" s="17"/>
      <c r="AK27" s="17"/>
      <c r="AL27" s="17"/>
      <c r="AM27" s="23">
        <f>SUM(AM15:AM26)</f>
        <v>176</v>
      </c>
      <c r="AN27" s="23">
        <f>SUM(AN15:AN26)</f>
        <v>62</v>
      </c>
      <c r="AO27" s="23">
        <f>SUM(AO15:AO26)</f>
        <v>92</v>
      </c>
      <c r="AP27" s="23">
        <f>+AO27+AN27</f>
        <v>154</v>
      </c>
      <c r="AQ27" s="23">
        <f>SUM(AQ15:AQ26)</f>
        <v>32</v>
      </c>
      <c r="AR27" s="36"/>
    </row>
    <row r="28" spans="1:44" ht="15.95" customHeight="1" x14ac:dyDescent="0.25">
      <c r="A28" s="41"/>
      <c r="D28" s="16"/>
      <c r="E28" s="16"/>
      <c r="F28" s="16"/>
      <c r="G28" s="5"/>
      <c r="H28" s="22">
        <v>2</v>
      </c>
      <c r="I28" s="21" t="s">
        <v>236</v>
      </c>
      <c r="J28" s="21"/>
      <c r="K28" s="21"/>
      <c r="L28" s="21" t="s">
        <v>140</v>
      </c>
      <c r="M28" s="21"/>
      <c r="N28" s="21"/>
      <c r="O28" s="21"/>
      <c r="P28" s="21"/>
      <c r="Q28" s="41"/>
      <c r="R28" s="41"/>
      <c r="S28" s="19" t="s">
        <v>18</v>
      </c>
      <c r="T28" s="19"/>
      <c r="U28" s="19"/>
      <c r="V28" s="19"/>
      <c r="W28" s="19"/>
      <c r="X28" s="16" t="s">
        <v>41</v>
      </c>
      <c r="Z28" s="22">
        <v>19</v>
      </c>
      <c r="AA28" s="22">
        <v>6</v>
      </c>
      <c r="AB28" s="22">
        <v>5</v>
      </c>
      <c r="AC28" s="22">
        <f t="shared" ref="AC28:AC39" si="7">+AA28+AB28</f>
        <v>11</v>
      </c>
      <c r="AD28" s="22">
        <v>2</v>
      </c>
      <c r="AE28" s="45"/>
      <c r="AF28" s="19" t="s">
        <v>17</v>
      </c>
      <c r="AG28" s="19"/>
      <c r="AH28" s="19"/>
      <c r="AI28" s="19"/>
      <c r="AJ28" s="19"/>
      <c r="AK28" s="16" t="s">
        <v>51</v>
      </c>
      <c r="AM28" s="22">
        <v>14</v>
      </c>
      <c r="AN28" s="22">
        <v>7</v>
      </c>
      <c r="AO28" s="22">
        <v>7</v>
      </c>
      <c r="AP28" s="22">
        <f t="shared" ref="AP28:AP39" si="8">+AN28+AO28</f>
        <v>14</v>
      </c>
      <c r="AQ28" s="22">
        <v>0</v>
      </c>
      <c r="AR28" s="36"/>
    </row>
    <row r="29" spans="1:44" ht="15.95" customHeight="1" x14ac:dyDescent="0.25">
      <c r="A29" s="41"/>
      <c r="C29" s="16"/>
      <c r="D29" s="16"/>
      <c r="E29" s="16"/>
      <c r="F29" s="16"/>
      <c r="H29" s="22"/>
      <c r="I29" s="21"/>
      <c r="L29" s="21"/>
      <c r="M29" s="21"/>
      <c r="N29" s="21"/>
      <c r="O29" s="21"/>
      <c r="P29" s="21"/>
      <c r="Q29" s="41"/>
      <c r="R29" s="41"/>
      <c r="S29" s="27">
        <v>7.5</v>
      </c>
      <c r="T29" s="21" t="s">
        <v>78</v>
      </c>
      <c r="X29" s="22">
        <v>35</v>
      </c>
      <c r="Y29" s="21" t="s">
        <v>108</v>
      </c>
      <c r="Z29" s="22">
        <v>16</v>
      </c>
      <c r="AA29" s="22">
        <v>0</v>
      </c>
      <c r="AB29" s="22">
        <v>0</v>
      </c>
      <c r="AC29" s="22">
        <f t="shared" si="7"/>
        <v>0</v>
      </c>
      <c r="AD29" s="22">
        <v>2</v>
      </c>
      <c r="AE29" s="45"/>
      <c r="AF29" s="27">
        <v>7</v>
      </c>
      <c r="AG29" s="21" t="s">
        <v>162</v>
      </c>
      <c r="AH29" s="21"/>
      <c r="AI29" s="21"/>
      <c r="AJ29" s="21"/>
      <c r="AK29" s="22">
        <v>30</v>
      </c>
      <c r="AL29" s="21" t="s">
        <v>17</v>
      </c>
      <c r="AM29" s="22">
        <v>15</v>
      </c>
      <c r="AN29" s="22">
        <v>0</v>
      </c>
      <c r="AO29" s="22">
        <v>0</v>
      </c>
      <c r="AP29" s="22">
        <f t="shared" si="8"/>
        <v>0</v>
      </c>
      <c r="AQ29" s="22">
        <v>0</v>
      </c>
      <c r="AR29" s="36"/>
    </row>
    <row r="30" spans="1:44" ht="15.95" customHeight="1" x14ac:dyDescent="0.25">
      <c r="A30" s="41"/>
      <c r="C30" s="6" t="s">
        <v>178</v>
      </c>
      <c r="G30" s="5">
        <v>7</v>
      </c>
      <c r="H30" s="22">
        <v>1</v>
      </c>
      <c r="I30" s="21" t="s">
        <v>85</v>
      </c>
      <c r="J30" s="21"/>
      <c r="K30" s="21"/>
      <c r="L30" s="21" t="s">
        <v>559</v>
      </c>
      <c r="M30" s="21"/>
      <c r="N30" s="21"/>
      <c r="O30" s="21"/>
      <c r="P30" s="21"/>
      <c r="Q30" s="41"/>
      <c r="R30" s="41"/>
      <c r="S30" s="27">
        <v>9.5</v>
      </c>
      <c r="T30" s="21" t="s">
        <v>53</v>
      </c>
      <c r="U30" s="21"/>
      <c r="V30" s="21"/>
      <c r="W30" s="27"/>
      <c r="X30" s="22">
        <v>14</v>
      </c>
      <c r="Y30" s="21" t="s">
        <v>108</v>
      </c>
      <c r="Z30" s="22">
        <v>14</v>
      </c>
      <c r="AA30" s="22">
        <v>19</v>
      </c>
      <c r="AB30" s="22">
        <v>11</v>
      </c>
      <c r="AC30" s="22">
        <f t="shared" si="7"/>
        <v>30</v>
      </c>
      <c r="AD30" s="22">
        <v>4</v>
      </c>
      <c r="AE30" s="45"/>
      <c r="AF30" s="27">
        <v>9.5</v>
      </c>
      <c r="AG30" s="21" t="s">
        <v>129</v>
      </c>
      <c r="AH30" s="21"/>
      <c r="AI30" s="21"/>
      <c r="AJ30" s="21"/>
      <c r="AK30" s="22">
        <v>24</v>
      </c>
      <c r="AL30" s="21" t="s">
        <v>17</v>
      </c>
      <c r="AM30" s="22">
        <v>16</v>
      </c>
      <c r="AN30" s="22">
        <v>18</v>
      </c>
      <c r="AO30" s="22">
        <v>19</v>
      </c>
      <c r="AP30" s="22">
        <f t="shared" si="8"/>
        <v>37</v>
      </c>
      <c r="AQ30" s="22">
        <v>4</v>
      </c>
      <c r="AR30" s="36"/>
    </row>
    <row r="31" spans="1:44" ht="15.95" customHeight="1" x14ac:dyDescent="0.25">
      <c r="A31" s="41"/>
      <c r="B31" s="22" t="s">
        <v>27</v>
      </c>
      <c r="C31" s="21"/>
      <c r="D31" s="21"/>
      <c r="E31" s="21"/>
      <c r="F31" s="21"/>
      <c r="G31" s="5"/>
      <c r="H31" s="22">
        <v>1</v>
      </c>
      <c r="I31" s="21" t="s">
        <v>128</v>
      </c>
      <c r="J31" s="21"/>
      <c r="K31" s="21"/>
      <c r="L31" s="21" t="s">
        <v>568</v>
      </c>
      <c r="M31" s="21"/>
      <c r="N31" s="21"/>
      <c r="O31" s="21"/>
      <c r="P31" s="21"/>
      <c r="Q31" s="41"/>
      <c r="R31" s="41"/>
      <c r="S31" s="27">
        <v>8.5</v>
      </c>
      <c r="T31" s="21" t="s">
        <v>87</v>
      </c>
      <c r="U31" s="21"/>
      <c r="V31" s="21"/>
      <c r="W31" s="27"/>
      <c r="X31" s="22">
        <v>16</v>
      </c>
      <c r="Y31" s="21" t="s">
        <v>108</v>
      </c>
      <c r="Z31" s="22">
        <v>15</v>
      </c>
      <c r="AA31" s="22">
        <v>3</v>
      </c>
      <c r="AB31" s="22">
        <v>10</v>
      </c>
      <c r="AC31" s="22">
        <f t="shared" si="7"/>
        <v>13</v>
      </c>
      <c r="AD31" s="22">
        <v>0</v>
      </c>
      <c r="AE31" s="45"/>
      <c r="AF31" s="27">
        <v>8.5</v>
      </c>
      <c r="AG31" s="21" t="s">
        <v>161</v>
      </c>
      <c r="AH31" s="21"/>
      <c r="AI31" s="21"/>
      <c r="AJ31" s="21"/>
      <c r="AK31" s="22">
        <v>7</v>
      </c>
      <c r="AL31" s="21" t="s">
        <v>17</v>
      </c>
      <c r="AM31" s="22">
        <v>16</v>
      </c>
      <c r="AN31" s="22">
        <v>20</v>
      </c>
      <c r="AO31" s="22">
        <v>17</v>
      </c>
      <c r="AP31" s="22">
        <f t="shared" si="8"/>
        <v>37</v>
      </c>
      <c r="AQ31" s="22">
        <v>0</v>
      </c>
      <c r="AR31" s="36"/>
    </row>
    <row r="32" spans="1:44" ht="15.95" customHeight="1" x14ac:dyDescent="0.25">
      <c r="A32" s="41"/>
      <c r="H32" s="22">
        <v>1</v>
      </c>
      <c r="I32" s="21" t="s">
        <v>85</v>
      </c>
      <c r="L32" s="21" t="s">
        <v>560</v>
      </c>
      <c r="Q32" s="41"/>
      <c r="R32" s="41"/>
      <c r="S32" s="27">
        <v>8.5</v>
      </c>
      <c r="T32" s="21" t="s">
        <v>140</v>
      </c>
      <c r="U32" s="21"/>
      <c r="V32" s="21"/>
      <c r="W32" s="27"/>
      <c r="X32" s="22">
        <v>11</v>
      </c>
      <c r="Y32" s="21" t="s">
        <v>108</v>
      </c>
      <c r="Z32" s="22">
        <v>16</v>
      </c>
      <c r="AA32" s="22">
        <v>9</v>
      </c>
      <c r="AB32" s="22">
        <v>11</v>
      </c>
      <c r="AC32" s="22">
        <f t="shared" si="7"/>
        <v>20</v>
      </c>
      <c r="AD32" s="22">
        <v>0</v>
      </c>
      <c r="AE32" s="45"/>
      <c r="AF32" s="27">
        <v>8.5</v>
      </c>
      <c r="AG32" s="21" t="s">
        <v>120</v>
      </c>
      <c r="AH32" s="21"/>
      <c r="AI32" s="21"/>
      <c r="AJ32" s="21"/>
      <c r="AK32" s="22">
        <v>22</v>
      </c>
      <c r="AL32" s="16" t="s">
        <v>17</v>
      </c>
      <c r="AM32" s="22">
        <v>16</v>
      </c>
      <c r="AN32" s="22">
        <v>4</v>
      </c>
      <c r="AO32" s="22">
        <v>6</v>
      </c>
      <c r="AP32" s="22">
        <f t="shared" si="8"/>
        <v>10</v>
      </c>
      <c r="AQ32" s="22">
        <v>2</v>
      </c>
      <c r="AR32" s="36"/>
    </row>
    <row r="33" spans="1:44" ht="15.95" customHeight="1" x14ac:dyDescent="0.25">
      <c r="A33" s="41"/>
      <c r="H33" s="22">
        <v>1</v>
      </c>
      <c r="I33" s="21" t="s">
        <v>282</v>
      </c>
      <c r="L33" s="21" t="s">
        <v>561</v>
      </c>
      <c r="Q33" s="41"/>
      <c r="R33" s="41"/>
      <c r="S33" s="27">
        <v>7.5</v>
      </c>
      <c r="T33" s="21" t="s">
        <v>45</v>
      </c>
      <c r="X33" s="22">
        <v>72</v>
      </c>
      <c r="Y33" s="21" t="s">
        <v>108</v>
      </c>
      <c r="Z33" s="22">
        <v>8</v>
      </c>
      <c r="AA33" s="22">
        <v>0</v>
      </c>
      <c r="AB33" s="22">
        <v>2</v>
      </c>
      <c r="AC33" s="22">
        <f t="shared" si="7"/>
        <v>2</v>
      </c>
      <c r="AD33" s="22">
        <v>2</v>
      </c>
      <c r="AE33" s="45"/>
      <c r="AF33" s="27">
        <v>7.5</v>
      </c>
      <c r="AG33" s="21" t="s">
        <v>31</v>
      </c>
      <c r="AK33" s="22">
        <v>2</v>
      </c>
      <c r="AL33" s="21" t="s">
        <v>17</v>
      </c>
      <c r="AM33" s="22">
        <v>14</v>
      </c>
      <c r="AN33" s="22">
        <v>0</v>
      </c>
      <c r="AO33" s="22">
        <v>4</v>
      </c>
      <c r="AP33" s="22">
        <f t="shared" si="8"/>
        <v>4</v>
      </c>
      <c r="AQ33" s="22">
        <v>0</v>
      </c>
      <c r="AR33" s="36"/>
    </row>
    <row r="34" spans="1:44" ht="15.95" customHeight="1" x14ac:dyDescent="0.25">
      <c r="A34" s="41"/>
      <c r="H34" s="22">
        <v>2</v>
      </c>
      <c r="I34" s="21" t="s">
        <v>128</v>
      </c>
      <c r="L34" s="21" t="s">
        <v>247</v>
      </c>
      <c r="Q34" s="41"/>
      <c r="R34" s="41"/>
      <c r="S34" s="27">
        <v>7.5</v>
      </c>
      <c r="T34" s="21" t="s">
        <v>104</v>
      </c>
      <c r="U34" s="21"/>
      <c r="V34" s="21"/>
      <c r="W34" s="27"/>
      <c r="X34" s="22">
        <v>4</v>
      </c>
      <c r="Y34" s="21" t="s">
        <v>108</v>
      </c>
      <c r="Z34" s="22">
        <v>15</v>
      </c>
      <c r="AA34" s="22">
        <v>3</v>
      </c>
      <c r="AB34" s="22">
        <v>9</v>
      </c>
      <c r="AC34" s="22">
        <f t="shared" si="7"/>
        <v>12</v>
      </c>
      <c r="AD34" s="22">
        <v>2</v>
      </c>
      <c r="AE34" s="45"/>
      <c r="AF34" s="27">
        <v>7.5</v>
      </c>
      <c r="AG34" s="21" t="s">
        <v>54</v>
      </c>
      <c r="AJ34" s="21"/>
      <c r="AK34" s="22">
        <v>19</v>
      </c>
      <c r="AL34" s="21" t="s">
        <v>17</v>
      </c>
      <c r="AM34" s="22">
        <v>14</v>
      </c>
      <c r="AN34" s="22">
        <v>1</v>
      </c>
      <c r="AO34" s="22">
        <v>2</v>
      </c>
      <c r="AP34" s="22">
        <f t="shared" si="8"/>
        <v>3</v>
      </c>
      <c r="AQ34" s="22">
        <v>2</v>
      </c>
      <c r="AR34" s="36"/>
    </row>
    <row r="35" spans="1:44" ht="15.95" customHeight="1" x14ac:dyDescent="0.25">
      <c r="A35" s="41" t="s">
        <v>43</v>
      </c>
      <c r="H35" s="22">
        <v>2</v>
      </c>
      <c r="I35" s="21" t="s">
        <v>282</v>
      </c>
      <c r="L35" s="21" t="s">
        <v>562</v>
      </c>
      <c r="Q35" s="41"/>
      <c r="R35" s="41"/>
      <c r="S35" s="27">
        <v>6.5</v>
      </c>
      <c r="T35" s="21" t="s">
        <v>46</v>
      </c>
      <c r="U35" s="21"/>
      <c r="V35" s="21"/>
      <c r="W35" s="27"/>
      <c r="X35" s="22">
        <v>24</v>
      </c>
      <c r="Y35" s="21" t="s">
        <v>108</v>
      </c>
      <c r="Z35" s="22">
        <v>12</v>
      </c>
      <c r="AA35" s="22">
        <v>0</v>
      </c>
      <c r="AB35" s="22">
        <v>9</v>
      </c>
      <c r="AC35" s="22">
        <f t="shared" si="7"/>
        <v>9</v>
      </c>
      <c r="AD35" s="22">
        <v>0</v>
      </c>
      <c r="AE35" s="45"/>
      <c r="AF35" s="27">
        <v>7.5</v>
      </c>
      <c r="AG35" s="21" t="s">
        <v>84</v>
      </c>
      <c r="AK35" s="22">
        <v>33</v>
      </c>
      <c r="AL35" s="21" t="s">
        <v>17</v>
      </c>
      <c r="AM35" s="22">
        <v>14</v>
      </c>
      <c r="AN35" s="22">
        <v>0</v>
      </c>
      <c r="AO35" s="22">
        <v>0</v>
      </c>
      <c r="AP35" s="22">
        <f t="shared" si="8"/>
        <v>0</v>
      </c>
      <c r="AQ35" s="22">
        <v>4</v>
      </c>
      <c r="AR35" s="36"/>
    </row>
    <row r="36" spans="1:44" ht="15.95" customHeight="1" x14ac:dyDescent="0.25">
      <c r="A36" s="41"/>
      <c r="H36" s="22">
        <v>2</v>
      </c>
      <c r="I36" s="21" t="s">
        <v>85</v>
      </c>
      <c r="L36" s="21" t="s">
        <v>567</v>
      </c>
      <c r="Q36" s="41"/>
      <c r="R36" s="41"/>
      <c r="S36" s="27">
        <v>7</v>
      </c>
      <c r="T36" s="21" t="s">
        <v>34</v>
      </c>
      <c r="U36" s="21"/>
      <c r="V36" s="21"/>
      <c r="W36" s="27"/>
      <c r="X36" s="22">
        <v>44</v>
      </c>
      <c r="Y36" s="21" t="s">
        <v>108</v>
      </c>
      <c r="Z36" s="22">
        <v>16</v>
      </c>
      <c r="AA36" s="22">
        <v>0</v>
      </c>
      <c r="AB36" s="22">
        <v>0</v>
      </c>
      <c r="AC36" s="22">
        <f t="shared" si="7"/>
        <v>0</v>
      </c>
      <c r="AD36" s="22">
        <v>2</v>
      </c>
      <c r="AE36" s="45"/>
      <c r="AF36" s="27">
        <v>7</v>
      </c>
      <c r="AG36" s="21" t="s">
        <v>64</v>
      </c>
      <c r="AH36" s="21"/>
      <c r="AI36" s="21"/>
      <c r="AJ36" s="21"/>
      <c r="AK36" s="22">
        <v>11</v>
      </c>
      <c r="AL36" s="21" t="s">
        <v>17</v>
      </c>
      <c r="AM36" s="22">
        <v>15</v>
      </c>
      <c r="AN36" s="22">
        <v>0</v>
      </c>
      <c r="AO36" s="22">
        <v>6</v>
      </c>
      <c r="AP36" s="22">
        <f t="shared" si="8"/>
        <v>6</v>
      </c>
      <c r="AQ36" s="22">
        <v>0</v>
      </c>
      <c r="AR36" s="36"/>
    </row>
    <row r="37" spans="1:44" ht="15.95" customHeight="1" x14ac:dyDescent="0.25">
      <c r="A37" s="41"/>
      <c r="B37" s="36"/>
      <c r="C37" s="46"/>
      <c r="D37" s="46"/>
      <c r="E37" s="46"/>
      <c r="F37" s="46"/>
      <c r="G37" s="42"/>
      <c r="H37" s="45"/>
      <c r="I37" s="46"/>
      <c r="J37" s="46"/>
      <c r="K37" s="45"/>
      <c r="L37" s="45"/>
      <c r="M37" s="45"/>
      <c r="N37" s="45"/>
      <c r="O37" s="45"/>
      <c r="P37" s="45"/>
      <c r="Q37" s="41"/>
      <c r="R37" s="41"/>
      <c r="S37" s="27">
        <v>6.5</v>
      </c>
      <c r="T37" s="21" t="s">
        <v>186</v>
      </c>
      <c r="X37" s="22">
        <v>23</v>
      </c>
      <c r="Y37" s="21" t="s">
        <v>108</v>
      </c>
      <c r="Z37" s="22">
        <v>16</v>
      </c>
      <c r="AA37" s="22">
        <v>4</v>
      </c>
      <c r="AB37" s="22">
        <v>5</v>
      </c>
      <c r="AC37" s="22">
        <f t="shared" si="7"/>
        <v>9</v>
      </c>
      <c r="AD37" s="22">
        <v>2</v>
      </c>
      <c r="AE37" s="45"/>
      <c r="AF37" s="27">
        <v>7</v>
      </c>
      <c r="AG37" s="21" t="s">
        <v>55</v>
      </c>
      <c r="AH37" s="21"/>
      <c r="AI37" s="21"/>
      <c r="AJ37" s="21"/>
      <c r="AK37" s="22">
        <v>13</v>
      </c>
      <c r="AL37" s="21" t="s">
        <v>17</v>
      </c>
      <c r="AM37" s="22">
        <v>14</v>
      </c>
      <c r="AN37" s="22">
        <v>0</v>
      </c>
      <c r="AO37" s="22">
        <v>4</v>
      </c>
      <c r="AP37" s="22">
        <f t="shared" si="8"/>
        <v>4</v>
      </c>
      <c r="AQ37" s="22">
        <v>0</v>
      </c>
      <c r="AR37" s="36"/>
    </row>
    <row r="38" spans="1:44" ht="15.95" customHeight="1" x14ac:dyDescent="0.25">
      <c r="A38" s="41"/>
      <c r="B38" s="42" t="s">
        <v>148</v>
      </c>
      <c r="C38" s="6" t="s">
        <v>182</v>
      </c>
      <c r="F38" s="20"/>
      <c r="G38" s="5">
        <v>2</v>
      </c>
      <c r="H38" s="22">
        <v>1</v>
      </c>
      <c r="I38" s="21" t="s">
        <v>167</v>
      </c>
      <c r="J38" s="21"/>
      <c r="K38" s="21"/>
      <c r="L38" s="21" t="s">
        <v>553</v>
      </c>
      <c r="M38" s="21"/>
      <c r="N38" s="21"/>
      <c r="O38" s="21"/>
      <c r="P38" s="21"/>
      <c r="Q38" s="41"/>
      <c r="R38" s="41"/>
      <c r="S38" s="27">
        <v>6.5</v>
      </c>
      <c r="T38" s="21" t="s">
        <v>121</v>
      </c>
      <c r="X38" s="22">
        <v>30</v>
      </c>
      <c r="Y38" s="21" t="s">
        <v>108</v>
      </c>
      <c r="Z38" s="22">
        <v>15</v>
      </c>
      <c r="AA38" s="22">
        <v>2</v>
      </c>
      <c r="AB38" s="22">
        <v>3</v>
      </c>
      <c r="AC38" s="22">
        <f t="shared" si="7"/>
        <v>5</v>
      </c>
      <c r="AD38" s="22">
        <v>0</v>
      </c>
      <c r="AE38" s="45"/>
      <c r="AF38" s="27">
        <v>6.5</v>
      </c>
      <c r="AG38" s="21" t="s">
        <v>40</v>
      </c>
      <c r="AH38" s="21"/>
      <c r="AI38" s="21"/>
      <c r="AJ38" s="21"/>
      <c r="AK38" s="22">
        <v>4</v>
      </c>
      <c r="AL38" s="21" t="s">
        <v>17</v>
      </c>
      <c r="AM38" s="22">
        <v>14</v>
      </c>
      <c r="AN38" s="22">
        <v>0</v>
      </c>
      <c r="AO38" s="22">
        <v>7</v>
      </c>
      <c r="AP38" s="22">
        <f t="shared" si="8"/>
        <v>7</v>
      </c>
      <c r="AQ38" s="22">
        <v>0</v>
      </c>
      <c r="AR38" s="36"/>
    </row>
    <row r="39" spans="1:44" ht="15.95" customHeight="1" x14ac:dyDescent="0.25">
      <c r="A39" s="41"/>
      <c r="B39" s="22" t="s">
        <v>27</v>
      </c>
      <c r="D39" s="21"/>
      <c r="E39" s="21"/>
      <c r="H39" s="22">
        <v>2</v>
      </c>
      <c r="I39" s="21" t="s">
        <v>450</v>
      </c>
      <c r="J39" s="21"/>
      <c r="K39" s="21"/>
      <c r="L39" s="21" t="s">
        <v>323</v>
      </c>
      <c r="M39" s="21"/>
      <c r="N39" s="21"/>
      <c r="O39" s="21"/>
      <c r="P39" s="21"/>
      <c r="Q39" s="41"/>
      <c r="R39" s="41"/>
      <c r="S39" s="27">
        <v>6.5</v>
      </c>
      <c r="T39" s="21" t="s">
        <v>165</v>
      </c>
      <c r="U39" s="21"/>
      <c r="V39" s="21"/>
      <c r="W39" s="27"/>
      <c r="X39" s="22">
        <v>10</v>
      </c>
      <c r="Y39" s="21" t="s">
        <v>108</v>
      </c>
      <c r="Z39" s="22">
        <v>14</v>
      </c>
      <c r="AA39" s="22">
        <v>3</v>
      </c>
      <c r="AB39" s="22">
        <v>2</v>
      </c>
      <c r="AC39" s="22">
        <f t="shared" si="7"/>
        <v>5</v>
      </c>
      <c r="AD39" s="22">
        <v>0</v>
      </c>
      <c r="AE39" s="45"/>
      <c r="AF39" s="27">
        <v>6</v>
      </c>
      <c r="AG39" s="21" t="s">
        <v>103</v>
      </c>
      <c r="AK39" s="22">
        <v>44</v>
      </c>
      <c r="AL39" s="21" t="s">
        <v>17</v>
      </c>
      <c r="AM39" s="22">
        <v>14</v>
      </c>
      <c r="AN39" s="22">
        <v>3</v>
      </c>
      <c r="AO39" s="22">
        <v>6</v>
      </c>
      <c r="AP39" s="22">
        <f t="shared" si="8"/>
        <v>9</v>
      </c>
      <c r="AQ39" s="22">
        <v>0</v>
      </c>
      <c r="AR39" s="36"/>
    </row>
    <row r="40" spans="1:44" ht="15.95" customHeight="1" thickBot="1" x14ac:dyDescent="0.3">
      <c r="A40" s="41"/>
      <c r="H40" s="22"/>
      <c r="I40" s="21"/>
      <c r="J40" s="21"/>
      <c r="K40" s="21"/>
      <c r="L40" s="21"/>
      <c r="M40" s="21"/>
      <c r="N40" s="21"/>
      <c r="O40" s="21"/>
      <c r="P40" s="21"/>
      <c r="Q40" s="41"/>
      <c r="R40" s="41"/>
      <c r="S40" s="17" t="s">
        <v>50</v>
      </c>
      <c r="T40" s="17"/>
      <c r="U40" s="17"/>
      <c r="V40" s="17"/>
      <c r="W40" s="17"/>
      <c r="X40" s="17"/>
      <c r="Y40" s="17"/>
      <c r="Z40" s="23">
        <f>SUM(Z28:Z39)</f>
        <v>176</v>
      </c>
      <c r="AA40" s="23">
        <f>SUM(AA28:AA39)</f>
        <v>49</v>
      </c>
      <c r="AB40" s="23">
        <f>SUM(AB28:AB39)</f>
        <v>67</v>
      </c>
      <c r="AC40" s="23">
        <f>+AB40+AA40</f>
        <v>116</v>
      </c>
      <c r="AD40" s="23">
        <f>SUM(AD28:AD39)</f>
        <v>16</v>
      </c>
      <c r="AE40" s="45"/>
      <c r="AF40" s="17" t="s">
        <v>57</v>
      </c>
      <c r="AG40" s="17"/>
      <c r="AH40" s="17"/>
      <c r="AI40" s="17"/>
      <c r="AJ40" s="17"/>
      <c r="AK40" s="17"/>
      <c r="AL40" s="17"/>
      <c r="AM40" s="23">
        <f>SUM(AM28:AM39)</f>
        <v>176</v>
      </c>
      <c r="AN40" s="23">
        <f>SUM(AN28:AN39)</f>
        <v>53</v>
      </c>
      <c r="AO40" s="23">
        <f>SUM(AO28:AO39)</f>
        <v>78</v>
      </c>
      <c r="AP40" s="23">
        <f>+AO40+AN40</f>
        <v>131</v>
      </c>
      <c r="AQ40" s="23">
        <f>SUM(AQ28:AQ39)</f>
        <v>12</v>
      </c>
      <c r="AR40" s="36"/>
    </row>
    <row r="41" spans="1:44" ht="15.95" customHeight="1" x14ac:dyDescent="0.25">
      <c r="A41" s="41"/>
      <c r="C41" s="6" t="s">
        <v>180</v>
      </c>
      <c r="D41" s="1"/>
      <c r="E41" s="21"/>
      <c r="F41" s="21"/>
      <c r="G41" s="5">
        <v>5</v>
      </c>
      <c r="H41" s="22">
        <v>1</v>
      </c>
      <c r="I41" s="21" t="s">
        <v>466</v>
      </c>
      <c r="J41" s="21"/>
      <c r="K41" s="21"/>
      <c r="L41" s="21" t="s">
        <v>99</v>
      </c>
      <c r="M41" s="21"/>
      <c r="N41" s="21"/>
      <c r="O41" s="21"/>
      <c r="P41" s="21"/>
      <c r="Q41" s="41"/>
      <c r="R41" s="41"/>
      <c r="S41" s="12" t="s">
        <v>93</v>
      </c>
      <c r="T41" s="12"/>
      <c r="U41" s="12"/>
      <c r="V41" s="12"/>
      <c r="W41" s="13"/>
      <c r="X41" s="14" t="s">
        <v>152</v>
      </c>
      <c r="Z41" s="22">
        <v>39.700000000000003</v>
      </c>
      <c r="AA41" s="22">
        <v>7</v>
      </c>
      <c r="AB41" s="22">
        <v>12</v>
      </c>
      <c r="AC41" s="22">
        <f t="shared" ref="AC41:AC52" si="9">+AA41+AB41</f>
        <v>19</v>
      </c>
      <c r="AD41" s="22">
        <v>2</v>
      </c>
      <c r="AE41" s="45"/>
      <c r="AF41" s="12" t="s">
        <v>92</v>
      </c>
      <c r="AG41" s="12"/>
      <c r="AH41" s="12"/>
      <c r="AI41" s="12"/>
      <c r="AJ41" s="13"/>
      <c r="AK41" s="14" t="s">
        <v>96</v>
      </c>
      <c r="AM41" s="22">
        <v>23</v>
      </c>
      <c r="AN41" s="22">
        <v>14</v>
      </c>
      <c r="AO41" s="22">
        <v>3</v>
      </c>
      <c r="AP41" s="22">
        <f t="shared" ref="AP41:AP52" si="10">+AN41+AO41</f>
        <v>17</v>
      </c>
      <c r="AQ41" s="22">
        <v>0</v>
      </c>
      <c r="AR41" s="36"/>
    </row>
    <row r="42" spans="1:44" ht="15.95" customHeight="1" x14ac:dyDescent="0.25">
      <c r="A42" s="41"/>
      <c r="B42" s="22" t="s">
        <v>27</v>
      </c>
      <c r="C42" s="21" t="s">
        <v>551</v>
      </c>
      <c r="D42" s="16"/>
      <c r="H42" s="22">
        <v>1</v>
      </c>
      <c r="I42" s="21" t="s">
        <v>99</v>
      </c>
      <c r="J42" s="21"/>
      <c r="K42" s="21"/>
      <c r="L42" s="21" t="s">
        <v>564</v>
      </c>
      <c r="M42" s="21"/>
      <c r="N42" s="21"/>
      <c r="O42" s="21"/>
      <c r="P42" s="21"/>
      <c r="Q42" s="41"/>
      <c r="R42" s="41"/>
      <c r="S42" s="27">
        <v>7</v>
      </c>
      <c r="T42" s="21" t="s">
        <v>145</v>
      </c>
      <c r="U42" s="21"/>
      <c r="V42" s="21"/>
      <c r="W42" s="27"/>
      <c r="X42" s="22">
        <v>1</v>
      </c>
      <c r="Y42" s="16" t="s">
        <v>98</v>
      </c>
      <c r="Z42" s="22">
        <v>4</v>
      </c>
      <c r="AA42" s="22">
        <v>0</v>
      </c>
      <c r="AB42" s="22">
        <v>0</v>
      </c>
      <c r="AC42" s="22">
        <f t="shared" si="9"/>
        <v>0</v>
      </c>
      <c r="AD42" s="22">
        <v>0</v>
      </c>
      <c r="AE42" s="45"/>
      <c r="AF42" s="27">
        <v>7</v>
      </c>
      <c r="AG42" s="21" t="s">
        <v>183</v>
      </c>
      <c r="AH42" s="21"/>
      <c r="AI42" s="21"/>
      <c r="AJ42" s="27"/>
      <c r="AK42" s="22">
        <v>1</v>
      </c>
      <c r="AL42" s="21" t="s">
        <v>97</v>
      </c>
      <c r="AM42" s="22">
        <v>13</v>
      </c>
      <c r="AN42" s="22">
        <v>0</v>
      </c>
      <c r="AO42" s="22">
        <v>1</v>
      </c>
      <c r="AP42" s="22">
        <f t="shared" si="10"/>
        <v>1</v>
      </c>
      <c r="AQ42" s="22">
        <v>0</v>
      </c>
      <c r="AR42" s="36"/>
    </row>
    <row r="43" spans="1:44" ht="15.95" customHeight="1" x14ac:dyDescent="0.25">
      <c r="A43" s="41"/>
      <c r="C43" s="21" t="s">
        <v>552</v>
      </c>
      <c r="H43" s="22">
        <v>1</v>
      </c>
      <c r="I43" s="21" t="s">
        <v>99</v>
      </c>
      <c r="J43" s="21"/>
      <c r="L43" s="21" t="s">
        <v>565</v>
      </c>
      <c r="M43" s="21"/>
      <c r="N43" s="21"/>
      <c r="O43" s="21"/>
      <c r="P43" s="21"/>
      <c r="Q43" s="41"/>
      <c r="R43" s="41"/>
      <c r="S43" s="27">
        <v>9.5</v>
      </c>
      <c r="T43" s="21" t="s">
        <v>126</v>
      </c>
      <c r="U43" s="21"/>
      <c r="V43" s="21"/>
      <c r="W43" s="27"/>
      <c r="X43" s="22">
        <v>6</v>
      </c>
      <c r="Y43" s="16" t="s">
        <v>98</v>
      </c>
      <c r="Z43" s="22">
        <v>14.3</v>
      </c>
      <c r="AA43" s="22">
        <v>5</v>
      </c>
      <c r="AB43" s="22">
        <v>5</v>
      </c>
      <c r="AC43" s="22">
        <f t="shared" si="9"/>
        <v>10</v>
      </c>
      <c r="AD43" s="22">
        <v>4</v>
      </c>
      <c r="AE43" s="45"/>
      <c r="AF43" s="27">
        <v>9.5</v>
      </c>
      <c r="AG43" s="21" t="s">
        <v>150</v>
      </c>
      <c r="AH43" s="21"/>
      <c r="AI43" s="21"/>
      <c r="AJ43" s="27"/>
      <c r="AK43" s="22">
        <v>5</v>
      </c>
      <c r="AL43" s="21" t="s">
        <v>97</v>
      </c>
      <c r="AM43" s="22">
        <v>14</v>
      </c>
      <c r="AN43" s="22">
        <v>12</v>
      </c>
      <c r="AO43" s="22">
        <v>16</v>
      </c>
      <c r="AP43" s="22">
        <f t="shared" si="10"/>
        <v>28</v>
      </c>
      <c r="AQ43" s="22">
        <v>0</v>
      </c>
      <c r="AR43" s="36"/>
    </row>
    <row r="44" spans="1:44" ht="15.95" customHeight="1" x14ac:dyDescent="0.25">
      <c r="A44" s="41"/>
      <c r="H44" s="22">
        <v>2</v>
      </c>
      <c r="I44" s="21" t="s">
        <v>138</v>
      </c>
      <c r="L44" s="21" t="s">
        <v>192</v>
      </c>
      <c r="M44" s="21"/>
      <c r="N44" s="21"/>
      <c r="O44" s="21"/>
      <c r="P44" s="21"/>
      <c r="Q44" s="41"/>
      <c r="R44" s="41"/>
      <c r="S44" s="27">
        <v>8.5</v>
      </c>
      <c r="T44" s="21" t="s">
        <v>82</v>
      </c>
      <c r="U44" s="21"/>
      <c r="V44" s="21"/>
      <c r="W44" s="27"/>
      <c r="X44" s="22">
        <v>9</v>
      </c>
      <c r="Y44" s="16" t="s">
        <v>98</v>
      </c>
      <c r="Z44" s="22">
        <v>16</v>
      </c>
      <c r="AA44" s="22">
        <v>0</v>
      </c>
      <c r="AB44" s="22">
        <v>5</v>
      </c>
      <c r="AC44" s="22">
        <f t="shared" si="9"/>
        <v>5</v>
      </c>
      <c r="AD44" s="22">
        <v>2</v>
      </c>
      <c r="AE44" s="45"/>
      <c r="AF44" s="27">
        <v>8.5</v>
      </c>
      <c r="AG44" s="21" t="s">
        <v>154</v>
      </c>
      <c r="AH44" s="21"/>
      <c r="AI44" s="21"/>
      <c r="AJ44" s="27"/>
      <c r="AK44" s="22">
        <v>19</v>
      </c>
      <c r="AL44" s="21" t="s">
        <v>97</v>
      </c>
      <c r="AM44" s="22">
        <v>11</v>
      </c>
      <c r="AN44" s="22">
        <v>5</v>
      </c>
      <c r="AO44" s="22">
        <v>6</v>
      </c>
      <c r="AP44" s="22">
        <f t="shared" si="10"/>
        <v>11</v>
      </c>
      <c r="AQ44" s="22">
        <v>0</v>
      </c>
      <c r="AR44" s="36"/>
    </row>
    <row r="45" spans="1:44" ht="15.95" customHeight="1" x14ac:dyDescent="0.25">
      <c r="A45" s="41"/>
      <c r="H45" s="22">
        <v>2</v>
      </c>
      <c r="I45" s="21" t="s">
        <v>192</v>
      </c>
      <c r="L45" s="21" t="s">
        <v>566</v>
      </c>
      <c r="Q45" s="41"/>
      <c r="R45" s="41"/>
      <c r="S45" s="27">
        <v>8</v>
      </c>
      <c r="T45" s="21" t="s">
        <v>187</v>
      </c>
      <c r="U45" s="21"/>
      <c r="V45" s="21"/>
      <c r="W45" s="27"/>
      <c r="X45" s="22">
        <v>10</v>
      </c>
      <c r="Y45" s="16" t="s">
        <v>98</v>
      </c>
      <c r="Z45" s="22">
        <v>12</v>
      </c>
      <c r="AA45" s="22">
        <v>4</v>
      </c>
      <c r="AB45" s="22">
        <v>6</v>
      </c>
      <c r="AC45" s="22">
        <f t="shared" si="9"/>
        <v>10</v>
      </c>
      <c r="AD45" s="22">
        <v>2</v>
      </c>
      <c r="AE45" s="45"/>
      <c r="AF45" s="27">
        <v>8</v>
      </c>
      <c r="AG45" s="21" t="s">
        <v>131</v>
      </c>
      <c r="AH45" s="21"/>
      <c r="AI45" s="21"/>
      <c r="AJ45" s="27"/>
      <c r="AK45" s="22">
        <v>7</v>
      </c>
      <c r="AL45" s="21" t="s">
        <v>97</v>
      </c>
      <c r="AM45" s="22">
        <v>15</v>
      </c>
      <c r="AN45" s="22">
        <v>2</v>
      </c>
      <c r="AO45" s="22">
        <v>4</v>
      </c>
      <c r="AP45" s="22">
        <f t="shared" si="10"/>
        <v>6</v>
      </c>
      <c r="AQ45" s="22">
        <v>2</v>
      </c>
      <c r="AR45" s="36"/>
    </row>
    <row r="46" spans="1:44" ht="15.95" customHeight="1" x14ac:dyDescent="0.25">
      <c r="A46" s="41"/>
      <c r="B46" s="36"/>
      <c r="C46" s="46"/>
      <c r="D46" s="46"/>
      <c r="E46" s="46"/>
      <c r="F46" s="46"/>
      <c r="G46" s="42"/>
      <c r="H46" s="45"/>
      <c r="I46" s="46"/>
      <c r="J46" s="46"/>
      <c r="K46" s="45"/>
      <c r="L46" s="45"/>
      <c r="M46" s="45"/>
      <c r="N46" s="45"/>
      <c r="O46" s="45"/>
      <c r="P46" s="45"/>
      <c r="Q46" s="41"/>
      <c r="R46" s="41"/>
      <c r="S46" s="27">
        <v>7.5</v>
      </c>
      <c r="T46" s="21" t="s">
        <v>62</v>
      </c>
      <c r="U46" s="21"/>
      <c r="V46" s="21"/>
      <c r="W46" s="27"/>
      <c r="X46" s="22">
        <v>4</v>
      </c>
      <c r="Y46" s="16" t="s">
        <v>98</v>
      </c>
      <c r="Z46" s="22">
        <v>5</v>
      </c>
      <c r="AA46" s="22">
        <v>2</v>
      </c>
      <c r="AB46" s="22">
        <v>2</v>
      </c>
      <c r="AC46" s="22">
        <f t="shared" si="9"/>
        <v>4</v>
      </c>
      <c r="AD46" s="22">
        <v>0</v>
      </c>
      <c r="AE46" s="45"/>
      <c r="AF46" s="27">
        <v>8</v>
      </c>
      <c r="AG46" s="21" t="s">
        <v>193</v>
      </c>
      <c r="AH46" s="21"/>
      <c r="AI46" s="21"/>
      <c r="AJ46" s="27"/>
      <c r="AK46" s="22">
        <v>9</v>
      </c>
      <c r="AL46" s="21" t="s">
        <v>97</v>
      </c>
      <c r="AM46" s="22">
        <v>12</v>
      </c>
      <c r="AN46" s="22">
        <v>1</v>
      </c>
      <c r="AO46" s="22">
        <v>3</v>
      </c>
      <c r="AP46" s="22">
        <f t="shared" si="10"/>
        <v>4</v>
      </c>
      <c r="AQ46" s="22">
        <v>6</v>
      </c>
      <c r="AR46" s="36"/>
    </row>
    <row r="47" spans="1:44" ht="15.95" customHeight="1" x14ac:dyDescent="0.25">
      <c r="A47" s="41"/>
      <c r="B47" s="42" t="s">
        <v>149</v>
      </c>
      <c r="C47" s="6" t="s">
        <v>181</v>
      </c>
      <c r="E47" s="11"/>
      <c r="F47" s="11"/>
      <c r="G47" s="5">
        <v>2</v>
      </c>
      <c r="H47" s="22">
        <v>1</v>
      </c>
      <c r="I47" s="21" t="s">
        <v>150</v>
      </c>
      <c r="J47" s="21"/>
      <c r="K47" s="21"/>
      <c r="L47" s="21"/>
      <c r="M47" s="21" t="s">
        <v>122</v>
      </c>
      <c r="N47" s="21"/>
      <c r="O47" s="21"/>
      <c r="P47" s="21"/>
      <c r="Q47" s="41"/>
      <c r="R47" s="41"/>
      <c r="S47" s="27">
        <v>7.5</v>
      </c>
      <c r="T47" s="21" t="s">
        <v>158</v>
      </c>
      <c r="U47" s="21"/>
      <c r="V47" s="21"/>
      <c r="W47" s="27"/>
      <c r="X47" s="22">
        <v>11</v>
      </c>
      <c r="Y47" s="16" t="s">
        <v>98</v>
      </c>
      <c r="Z47" s="22">
        <v>16</v>
      </c>
      <c r="AA47" s="22">
        <v>5</v>
      </c>
      <c r="AB47" s="22">
        <v>9</v>
      </c>
      <c r="AC47" s="22">
        <f t="shared" si="9"/>
        <v>14</v>
      </c>
      <c r="AD47" s="22">
        <v>2</v>
      </c>
      <c r="AE47" s="45"/>
      <c r="AF47" s="27">
        <v>7.5</v>
      </c>
      <c r="AG47" s="21" t="s">
        <v>32</v>
      </c>
      <c r="AH47" s="21"/>
      <c r="AI47" s="21"/>
      <c r="AJ47" s="27"/>
      <c r="AK47" s="22">
        <v>10</v>
      </c>
      <c r="AL47" s="21" t="s">
        <v>97</v>
      </c>
      <c r="AM47" s="22">
        <v>16</v>
      </c>
      <c r="AN47" s="22">
        <v>8</v>
      </c>
      <c r="AO47" s="22">
        <v>7</v>
      </c>
      <c r="AP47" s="22">
        <f t="shared" si="10"/>
        <v>15</v>
      </c>
      <c r="AQ47" s="22">
        <v>0</v>
      </c>
      <c r="AR47" s="36"/>
    </row>
    <row r="48" spans="1:44" ht="15.95" customHeight="1" x14ac:dyDescent="0.25">
      <c r="A48" s="41"/>
      <c r="B48" s="22" t="s">
        <v>27</v>
      </c>
      <c r="C48" s="16" t="s">
        <v>558</v>
      </c>
      <c r="D48" s="16"/>
      <c r="E48" s="16"/>
      <c r="H48" s="22">
        <v>2</v>
      </c>
      <c r="I48" s="21" t="s">
        <v>154</v>
      </c>
      <c r="J48" s="21"/>
      <c r="K48" s="21"/>
      <c r="L48" s="21" t="s">
        <v>563</v>
      </c>
      <c r="M48" s="21"/>
      <c r="N48" s="21"/>
      <c r="O48" s="21"/>
      <c r="P48" s="21"/>
      <c r="Q48" s="41"/>
      <c r="R48" s="41"/>
      <c r="S48" s="27">
        <v>7.5</v>
      </c>
      <c r="T48" s="21" t="s">
        <v>239</v>
      </c>
      <c r="U48" s="21"/>
      <c r="V48" s="21"/>
      <c r="W48" s="27"/>
      <c r="X48" s="22">
        <v>12</v>
      </c>
      <c r="Y48" s="16" t="s">
        <v>98</v>
      </c>
      <c r="Z48" s="22">
        <v>16</v>
      </c>
      <c r="AA48" s="22">
        <v>7</v>
      </c>
      <c r="AB48" s="22">
        <v>6</v>
      </c>
      <c r="AC48" s="22">
        <f t="shared" si="9"/>
        <v>13</v>
      </c>
      <c r="AD48" s="22">
        <v>0</v>
      </c>
      <c r="AE48" s="45"/>
      <c r="AF48" s="27">
        <v>7.5</v>
      </c>
      <c r="AG48" s="21" t="s">
        <v>143</v>
      </c>
      <c r="AH48" s="21"/>
      <c r="AI48" s="21"/>
      <c r="AJ48" s="27"/>
      <c r="AK48" s="22">
        <v>2</v>
      </c>
      <c r="AL48" s="21" t="s">
        <v>97</v>
      </c>
      <c r="AM48" s="22">
        <v>14</v>
      </c>
      <c r="AN48" s="22">
        <v>0</v>
      </c>
      <c r="AO48" s="22">
        <v>5</v>
      </c>
      <c r="AP48" s="22">
        <f t="shared" si="10"/>
        <v>5</v>
      </c>
      <c r="AQ48" s="22">
        <v>4</v>
      </c>
      <c r="AR48" s="36"/>
    </row>
    <row r="49" spans="1:44" ht="15.95" customHeight="1" x14ac:dyDescent="0.25">
      <c r="A49" s="41"/>
      <c r="H49" s="22"/>
      <c r="I49" s="21"/>
      <c r="L49" s="21"/>
      <c r="Q49" s="41"/>
      <c r="R49" s="41"/>
      <c r="S49" s="27">
        <v>7</v>
      </c>
      <c r="T49" s="21" t="s">
        <v>52</v>
      </c>
      <c r="U49" s="21"/>
      <c r="V49" s="21"/>
      <c r="W49" s="27"/>
      <c r="X49" s="22">
        <v>15</v>
      </c>
      <c r="Y49" s="16" t="s">
        <v>98</v>
      </c>
      <c r="Z49" s="22">
        <v>15</v>
      </c>
      <c r="AA49" s="22">
        <v>2</v>
      </c>
      <c r="AB49" s="22">
        <v>6</v>
      </c>
      <c r="AC49" s="22">
        <f t="shared" si="9"/>
        <v>8</v>
      </c>
      <c r="AD49" s="22">
        <v>0</v>
      </c>
      <c r="AE49" s="45"/>
      <c r="AF49" s="27">
        <v>7</v>
      </c>
      <c r="AG49" s="21" t="s">
        <v>141</v>
      </c>
      <c r="AH49" s="21"/>
      <c r="AI49" s="21"/>
      <c r="AJ49" s="27"/>
      <c r="AK49" s="22">
        <v>13</v>
      </c>
      <c r="AL49" s="21" t="s">
        <v>97</v>
      </c>
      <c r="AM49" s="22">
        <v>16</v>
      </c>
      <c r="AN49" s="22">
        <v>0</v>
      </c>
      <c r="AO49" s="22">
        <v>8</v>
      </c>
      <c r="AP49" s="22">
        <f t="shared" si="10"/>
        <v>8</v>
      </c>
      <c r="AQ49" s="22">
        <v>4</v>
      </c>
      <c r="AR49" s="36"/>
    </row>
    <row r="50" spans="1:44" ht="15.95" customHeight="1" x14ac:dyDescent="0.25">
      <c r="A50" s="41"/>
      <c r="C50" s="6" t="s">
        <v>179</v>
      </c>
      <c r="G50" s="5">
        <v>1</v>
      </c>
      <c r="H50" s="22">
        <v>1</v>
      </c>
      <c r="I50" s="21" t="s">
        <v>54</v>
      </c>
      <c r="J50" s="21"/>
      <c r="K50" s="21"/>
      <c r="L50" s="21" t="s">
        <v>232</v>
      </c>
      <c r="M50" s="21"/>
      <c r="N50" s="21"/>
      <c r="O50" s="21"/>
      <c r="P50" s="21"/>
      <c r="Q50" s="41"/>
      <c r="R50" s="41"/>
      <c r="S50" s="27">
        <v>6.5</v>
      </c>
      <c r="T50" s="21" t="s">
        <v>63</v>
      </c>
      <c r="U50" s="21"/>
      <c r="V50" s="21"/>
      <c r="W50" s="27"/>
      <c r="X50" s="22">
        <v>14</v>
      </c>
      <c r="Y50" s="16" t="s">
        <v>98</v>
      </c>
      <c r="Z50" s="22">
        <v>16</v>
      </c>
      <c r="AA50" s="22">
        <v>1</v>
      </c>
      <c r="AB50" s="22">
        <v>6</v>
      </c>
      <c r="AC50" s="22">
        <f t="shared" si="9"/>
        <v>7</v>
      </c>
      <c r="AD50" s="22">
        <v>0</v>
      </c>
      <c r="AE50" s="45"/>
      <c r="AF50" s="27">
        <v>7</v>
      </c>
      <c r="AG50" s="21" t="s">
        <v>39</v>
      </c>
      <c r="AH50" s="21"/>
      <c r="AI50" s="21"/>
      <c r="AJ50" s="27"/>
      <c r="AK50" s="22">
        <v>27</v>
      </c>
      <c r="AL50" s="21" t="s">
        <v>97</v>
      </c>
      <c r="AM50" s="22">
        <v>16</v>
      </c>
      <c r="AN50" s="22">
        <v>2</v>
      </c>
      <c r="AO50" s="22">
        <v>6</v>
      </c>
      <c r="AP50" s="22">
        <f t="shared" si="10"/>
        <v>8</v>
      </c>
      <c r="AQ50" s="22">
        <v>0</v>
      </c>
      <c r="AR50" s="36"/>
    </row>
    <row r="51" spans="1:44" ht="15.95" customHeight="1" x14ac:dyDescent="0.25">
      <c r="A51" s="41"/>
      <c r="B51" s="22" t="s">
        <v>27</v>
      </c>
      <c r="C51" s="21"/>
      <c r="D51" s="21"/>
      <c r="E51" s="21"/>
      <c r="F51" s="21"/>
      <c r="G51" s="21"/>
      <c r="H51" s="22"/>
      <c r="I51" s="21"/>
      <c r="J51" s="21"/>
      <c r="K51" s="21"/>
      <c r="L51" s="21"/>
      <c r="M51" s="21"/>
      <c r="N51" s="21"/>
      <c r="O51" s="21"/>
      <c r="P51" s="21"/>
      <c r="Q51" s="41"/>
      <c r="R51" s="41"/>
      <c r="S51" s="27">
        <v>6</v>
      </c>
      <c r="T51" s="21" t="s">
        <v>47</v>
      </c>
      <c r="X51" s="22">
        <v>3</v>
      </c>
      <c r="Y51" s="16" t="s">
        <v>98</v>
      </c>
      <c r="Z51" s="22">
        <v>16</v>
      </c>
      <c r="AA51" s="22">
        <v>0</v>
      </c>
      <c r="AB51" s="22">
        <v>0</v>
      </c>
      <c r="AC51" s="22">
        <f t="shared" si="9"/>
        <v>0</v>
      </c>
      <c r="AD51" s="22">
        <v>2</v>
      </c>
      <c r="AE51" s="45"/>
      <c r="AF51" s="27">
        <v>6.5</v>
      </c>
      <c r="AG51" s="21" t="s">
        <v>48</v>
      </c>
      <c r="AK51" s="22">
        <v>3</v>
      </c>
      <c r="AL51" s="21" t="s">
        <v>97</v>
      </c>
      <c r="AM51" s="22">
        <v>15</v>
      </c>
      <c r="AN51" s="22">
        <v>0</v>
      </c>
      <c r="AO51" s="22">
        <v>3</v>
      </c>
      <c r="AP51" s="22">
        <f t="shared" si="10"/>
        <v>3</v>
      </c>
      <c r="AQ51" s="22">
        <v>6</v>
      </c>
      <c r="AR51" s="36"/>
    </row>
    <row r="52" spans="1:44" ht="15.95" customHeight="1" x14ac:dyDescent="0.25">
      <c r="A52" s="41"/>
      <c r="B52" s="36"/>
      <c r="C52" s="46"/>
      <c r="D52" s="46"/>
      <c r="E52" s="46"/>
      <c r="F52" s="46"/>
      <c r="G52" s="42"/>
      <c r="H52" s="45"/>
      <c r="I52" s="46"/>
      <c r="J52" s="46"/>
      <c r="K52" s="45"/>
      <c r="L52" s="45"/>
      <c r="M52" s="45"/>
      <c r="N52" s="45"/>
      <c r="O52" s="45"/>
      <c r="P52" s="59"/>
      <c r="Q52" s="41"/>
      <c r="R52" s="41"/>
      <c r="S52" s="27">
        <v>6</v>
      </c>
      <c r="T52" s="21" t="s">
        <v>49</v>
      </c>
      <c r="U52" s="21"/>
      <c r="V52" s="21"/>
      <c r="W52" s="27"/>
      <c r="X52" s="22">
        <v>7</v>
      </c>
      <c r="Y52" s="16" t="s">
        <v>98</v>
      </c>
      <c r="Z52" s="22">
        <v>6</v>
      </c>
      <c r="AA52" s="22">
        <v>0</v>
      </c>
      <c r="AB52" s="22">
        <v>2</v>
      </c>
      <c r="AC52" s="22">
        <f t="shared" si="9"/>
        <v>2</v>
      </c>
      <c r="AD52" s="22">
        <v>0</v>
      </c>
      <c r="AE52" s="45"/>
      <c r="AF52" s="27">
        <v>6</v>
      </c>
      <c r="AG52" s="21" t="s">
        <v>113</v>
      </c>
      <c r="AH52" s="21"/>
      <c r="AI52" s="21"/>
      <c r="AJ52" s="27"/>
      <c r="AK52" s="22">
        <v>6</v>
      </c>
      <c r="AL52" s="21" t="s">
        <v>97</v>
      </c>
      <c r="AM52" s="22">
        <v>11</v>
      </c>
      <c r="AN52" s="22">
        <v>1</v>
      </c>
      <c r="AO52" s="22">
        <v>0</v>
      </c>
      <c r="AP52" s="22">
        <f t="shared" si="10"/>
        <v>1</v>
      </c>
      <c r="AQ52" s="22">
        <v>4</v>
      </c>
      <c r="AR52" s="36"/>
    </row>
    <row r="53" spans="1:44" ht="15.95" customHeight="1" thickBot="1" x14ac:dyDescent="0.3">
      <c r="A53" s="41"/>
      <c r="B53" s="11"/>
      <c r="C53" s="11"/>
      <c r="D53" s="11"/>
      <c r="E53" s="21" t="s">
        <v>102</v>
      </c>
      <c r="F53" s="21"/>
      <c r="G53" s="5">
        <f>SUM(G14:G52)</f>
        <v>28</v>
      </c>
      <c r="H53" s="5"/>
      <c r="I53" s="20"/>
      <c r="J53" s="21" t="s">
        <v>56</v>
      </c>
      <c r="K53" s="20"/>
      <c r="L53" s="5">
        <f>COUNTA(C14:C52)-8</f>
        <v>3</v>
      </c>
      <c r="N53" s="21" t="s">
        <v>73</v>
      </c>
      <c r="O53" s="5">
        <f>+L53*2</f>
        <v>6</v>
      </c>
      <c r="P53" s="11"/>
      <c r="Q53" s="41"/>
      <c r="R53" s="41"/>
      <c r="S53" s="17" t="s">
        <v>95</v>
      </c>
      <c r="T53" s="17"/>
      <c r="U53" s="17"/>
      <c r="V53" s="17"/>
      <c r="W53" s="17"/>
      <c r="X53" s="17"/>
      <c r="Y53" s="17"/>
      <c r="Z53" s="23">
        <f>SUM(Z41:Z52)</f>
        <v>176</v>
      </c>
      <c r="AA53" s="23">
        <f>SUM(AA41:AA52)</f>
        <v>33</v>
      </c>
      <c r="AB53" s="23">
        <f>SUM(AB41:AB52)</f>
        <v>59</v>
      </c>
      <c r="AC53" s="23">
        <f>+AB53+AA53</f>
        <v>92</v>
      </c>
      <c r="AD53" s="23">
        <f>SUM(AD41:AD52)</f>
        <v>14</v>
      </c>
      <c r="AE53" s="45"/>
      <c r="AF53" s="17" t="s">
        <v>94</v>
      </c>
      <c r="AG53" s="17"/>
      <c r="AH53" s="17"/>
      <c r="AI53" s="17"/>
      <c r="AJ53" s="17"/>
      <c r="AK53" s="17"/>
      <c r="AL53" s="17"/>
      <c r="AM53" s="23">
        <f>SUM(AM41:AM52)</f>
        <v>176</v>
      </c>
      <c r="AN53" s="23">
        <f>SUM(AN41:AN52)</f>
        <v>45</v>
      </c>
      <c r="AO53" s="23">
        <f>SUM(AO41:AO52)</f>
        <v>62</v>
      </c>
      <c r="AP53" s="23">
        <f>+AO53+AN53</f>
        <v>107</v>
      </c>
      <c r="AQ53" s="23">
        <f>SUM(AQ41:AQ52)</f>
        <v>26</v>
      </c>
      <c r="AR53" s="36"/>
    </row>
    <row r="54" spans="1:44" ht="15.95" customHeight="1" x14ac:dyDescent="0.25">
      <c r="A54" s="41"/>
      <c r="E54" s="21" t="s">
        <v>101</v>
      </c>
      <c r="F54" s="21"/>
      <c r="G54" s="5">
        <f>COUNTA(L15:L52)+COUNTIF(L15:L52,"*&amp;*")</f>
        <v>46</v>
      </c>
      <c r="O54" t="s">
        <v>144</v>
      </c>
      <c r="Q54" s="41"/>
      <c r="R54" s="41"/>
      <c r="S54" s="12" t="s">
        <v>115</v>
      </c>
      <c r="T54" s="12"/>
      <c r="U54" s="12"/>
      <c r="V54" s="12"/>
      <c r="W54" s="12"/>
      <c r="X54" s="14" t="s">
        <v>36</v>
      </c>
      <c r="Z54" s="22">
        <v>13</v>
      </c>
      <c r="AA54" s="22">
        <v>2</v>
      </c>
      <c r="AB54" s="22">
        <v>8</v>
      </c>
      <c r="AC54" s="22">
        <f t="shared" ref="AC54:AC65" si="11">+AA54+AB54</f>
        <v>10</v>
      </c>
      <c r="AD54" s="22">
        <v>0</v>
      </c>
      <c r="AE54" s="45"/>
      <c r="AF54" s="19" t="s">
        <v>14</v>
      </c>
      <c r="AG54" s="19"/>
      <c r="AH54" s="19"/>
      <c r="AI54" s="19"/>
      <c r="AJ54" s="19"/>
      <c r="AK54" s="16" t="s">
        <v>26</v>
      </c>
      <c r="AM54" s="22">
        <v>35</v>
      </c>
      <c r="AN54" s="22">
        <v>8</v>
      </c>
      <c r="AO54" s="22">
        <v>22</v>
      </c>
      <c r="AP54" s="22">
        <f t="shared" ref="AP54:AP65" si="12">+AN54+AO54</f>
        <v>30</v>
      </c>
      <c r="AQ54" s="22">
        <v>6</v>
      </c>
      <c r="AR54" s="36"/>
    </row>
    <row r="55" spans="1:44" ht="15.95" customHeight="1" x14ac:dyDescent="0.25">
      <c r="A55" s="41"/>
      <c r="Q55" s="41"/>
      <c r="R55" s="41"/>
      <c r="S55" s="27">
        <v>7.5</v>
      </c>
      <c r="T55" s="21" t="s">
        <v>69</v>
      </c>
      <c r="U55" s="21"/>
      <c r="V55" s="21"/>
      <c r="W55" s="21"/>
      <c r="X55" s="22">
        <v>68</v>
      </c>
      <c r="Y55" s="21" t="s">
        <v>106</v>
      </c>
      <c r="Z55" s="22">
        <v>16</v>
      </c>
      <c r="AA55" s="22">
        <v>0</v>
      </c>
      <c r="AB55" s="22">
        <v>1</v>
      </c>
      <c r="AC55" s="22">
        <f t="shared" si="11"/>
        <v>1</v>
      </c>
      <c r="AD55" s="22">
        <v>0</v>
      </c>
      <c r="AE55" s="45"/>
      <c r="AF55" s="27">
        <v>8</v>
      </c>
      <c r="AG55" s="21" t="s">
        <v>142</v>
      </c>
      <c r="AK55" s="22">
        <v>1</v>
      </c>
      <c r="AL55" s="21" t="s">
        <v>107</v>
      </c>
      <c r="AM55" s="22">
        <v>15</v>
      </c>
      <c r="AN55" s="22">
        <v>0</v>
      </c>
      <c r="AO55" s="22">
        <v>0</v>
      </c>
      <c r="AP55" s="22">
        <f t="shared" si="12"/>
        <v>0</v>
      </c>
      <c r="AQ55" s="22">
        <v>0</v>
      </c>
      <c r="AR55" s="36"/>
    </row>
    <row r="56" spans="1:44" ht="15.95" customHeight="1" x14ac:dyDescent="0.25">
      <c r="A56" s="41"/>
      <c r="B56" s="6" t="s">
        <v>83</v>
      </c>
      <c r="C56" s="6"/>
      <c r="N56" s="6"/>
      <c r="O56" s="6"/>
      <c r="Q56" s="41"/>
      <c r="R56" s="41"/>
      <c r="S56" s="27">
        <v>9.5</v>
      </c>
      <c r="T56" s="21" t="s">
        <v>85</v>
      </c>
      <c r="U56" s="21"/>
      <c r="V56" s="21"/>
      <c r="W56" s="21"/>
      <c r="X56" s="22">
        <v>9</v>
      </c>
      <c r="Y56" s="21" t="s">
        <v>106</v>
      </c>
      <c r="Z56" s="22">
        <v>15</v>
      </c>
      <c r="AA56" s="22">
        <v>19</v>
      </c>
      <c r="AB56" s="22">
        <v>16</v>
      </c>
      <c r="AC56" s="22">
        <f t="shared" si="11"/>
        <v>35</v>
      </c>
      <c r="AD56" s="22">
        <v>2</v>
      </c>
      <c r="AE56" s="45"/>
      <c r="AF56" s="27">
        <v>9</v>
      </c>
      <c r="AG56" s="21" t="s">
        <v>167</v>
      </c>
      <c r="AH56" s="21"/>
      <c r="AI56" s="21"/>
      <c r="AJ56" s="21"/>
      <c r="AK56" s="22">
        <v>71</v>
      </c>
      <c r="AL56" s="21" t="s">
        <v>107</v>
      </c>
      <c r="AM56" s="22">
        <v>15</v>
      </c>
      <c r="AN56" s="22">
        <v>9</v>
      </c>
      <c r="AO56" s="22">
        <v>4</v>
      </c>
      <c r="AP56" s="22">
        <f t="shared" si="12"/>
        <v>13</v>
      </c>
      <c r="AQ56" s="22">
        <v>0</v>
      </c>
      <c r="AR56" s="36"/>
    </row>
    <row r="57" spans="1:44" ht="15.95" customHeight="1" x14ac:dyDescent="0.25">
      <c r="A57" s="41"/>
      <c r="Q57" s="41"/>
      <c r="R57" s="41"/>
      <c r="S57" s="27">
        <v>8.5</v>
      </c>
      <c r="T57" s="21" t="s">
        <v>282</v>
      </c>
      <c r="U57" s="21"/>
      <c r="V57" s="21"/>
      <c r="W57" s="21"/>
      <c r="X57" s="22">
        <v>14</v>
      </c>
      <c r="Y57" s="21" t="s">
        <v>106</v>
      </c>
      <c r="Z57" s="22">
        <v>16</v>
      </c>
      <c r="AA57" s="22">
        <v>9</v>
      </c>
      <c r="AB57" s="22">
        <v>13</v>
      </c>
      <c r="AC57" s="22">
        <f t="shared" si="11"/>
        <v>22</v>
      </c>
      <c r="AD57" s="22">
        <v>4</v>
      </c>
      <c r="AE57" s="45"/>
      <c r="AF57" s="27">
        <v>8.5</v>
      </c>
      <c r="AG57" s="21" t="s">
        <v>42</v>
      </c>
      <c r="AH57" s="21"/>
      <c r="AI57" s="21"/>
      <c r="AJ57" s="21"/>
      <c r="AK57" s="22">
        <v>2</v>
      </c>
      <c r="AL57" s="21" t="s">
        <v>107</v>
      </c>
      <c r="AM57" s="22">
        <v>13</v>
      </c>
      <c r="AN57" s="22">
        <v>6</v>
      </c>
      <c r="AO57" s="22">
        <v>12</v>
      </c>
      <c r="AP57" s="22">
        <f t="shared" si="12"/>
        <v>18</v>
      </c>
      <c r="AQ57" s="22">
        <v>4</v>
      </c>
      <c r="AR57" s="36"/>
    </row>
    <row r="58" spans="1:44" ht="15.95" customHeight="1" x14ac:dyDescent="0.25">
      <c r="A58" s="41"/>
      <c r="C58" s="6" t="s">
        <v>58</v>
      </c>
      <c r="H58" s="6" t="s">
        <v>65</v>
      </c>
      <c r="M58" s="6" t="s">
        <v>66</v>
      </c>
      <c r="Q58" s="41"/>
      <c r="R58" s="41"/>
      <c r="S58" s="27">
        <v>8</v>
      </c>
      <c r="T58" s="21" t="s">
        <v>190</v>
      </c>
      <c r="U58" s="21"/>
      <c r="V58" s="21"/>
      <c r="W58" s="21"/>
      <c r="X58" s="22">
        <v>11</v>
      </c>
      <c r="Y58" s="21" t="s">
        <v>106</v>
      </c>
      <c r="Z58" s="22">
        <v>13</v>
      </c>
      <c r="AA58" s="22">
        <v>1</v>
      </c>
      <c r="AB58" s="22">
        <v>4</v>
      </c>
      <c r="AC58" s="22">
        <f t="shared" si="11"/>
        <v>5</v>
      </c>
      <c r="AD58" s="22">
        <v>0</v>
      </c>
      <c r="AE58" s="45"/>
      <c r="AF58" s="27">
        <v>8</v>
      </c>
      <c r="AG58" s="21" t="s">
        <v>74</v>
      </c>
      <c r="AH58" s="21"/>
      <c r="AI58" s="21"/>
      <c r="AJ58" s="21"/>
      <c r="AK58" s="22">
        <v>91</v>
      </c>
      <c r="AL58" s="21" t="s">
        <v>107</v>
      </c>
      <c r="AM58" s="22">
        <v>15</v>
      </c>
      <c r="AN58" s="22">
        <v>10</v>
      </c>
      <c r="AO58" s="22">
        <v>2</v>
      </c>
      <c r="AP58" s="22">
        <f t="shared" si="12"/>
        <v>12</v>
      </c>
      <c r="AQ58" s="22">
        <v>2</v>
      </c>
      <c r="AR58" s="36"/>
    </row>
    <row r="59" spans="1:44" ht="15.95" customHeight="1" x14ac:dyDescent="0.25">
      <c r="A59" s="41"/>
      <c r="C59" s="21"/>
      <c r="H59" s="21" t="s">
        <v>573</v>
      </c>
      <c r="I59" s="21"/>
      <c r="J59" s="21"/>
      <c r="K59" s="21"/>
      <c r="L59" s="21"/>
      <c r="M59" s="21" t="s">
        <v>574</v>
      </c>
      <c r="N59" s="21"/>
      <c r="O59" s="21"/>
      <c r="P59" s="21"/>
      <c r="Q59" s="41"/>
      <c r="R59" s="41"/>
      <c r="S59" s="27">
        <v>7.5</v>
      </c>
      <c r="T59" s="21" t="s">
        <v>139</v>
      </c>
      <c r="U59" s="21"/>
      <c r="V59" s="21"/>
      <c r="W59" s="21"/>
      <c r="X59" s="22">
        <v>6</v>
      </c>
      <c r="Y59" s="21" t="s">
        <v>106</v>
      </c>
      <c r="Z59" s="22">
        <v>16</v>
      </c>
      <c r="AA59" s="22">
        <v>7</v>
      </c>
      <c r="AB59" s="22">
        <v>8</v>
      </c>
      <c r="AC59" s="22">
        <f t="shared" si="11"/>
        <v>15</v>
      </c>
      <c r="AD59" s="22">
        <v>0</v>
      </c>
      <c r="AE59" s="45"/>
      <c r="AF59" s="27">
        <v>8</v>
      </c>
      <c r="AG59" s="21" t="s">
        <v>195</v>
      </c>
      <c r="AH59" s="21"/>
      <c r="AI59" s="21"/>
      <c r="AJ59" s="21"/>
      <c r="AK59" s="22">
        <v>5</v>
      </c>
      <c r="AL59" s="21" t="s">
        <v>107</v>
      </c>
      <c r="AM59" s="22">
        <v>13</v>
      </c>
      <c r="AN59" s="22">
        <v>4</v>
      </c>
      <c r="AO59" s="22">
        <v>3</v>
      </c>
      <c r="AP59" s="22">
        <f t="shared" si="12"/>
        <v>7</v>
      </c>
      <c r="AQ59" s="22">
        <v>2</v>
      </c>
      <c r="AR59" s="36"/>
    </row>
    <row r="60" spans="1:44" ht="15.95" customHeight="1" x14ac:dyDescent="0.25">
      <c r="A60" s="41"/>
      <c r="C60" s="21"/>
      <c r="H60" s="21" t="s">
        <v>258</v>
      </c>
      <c r="I60" s="21"/>
      <c r="J60" s="21"/>
      <c r="K60" s="21"/>
      <c r="L60" s="21"/>
      <c r="M60" s="21" t="s">
        <v>575</v>
      </c>
      <c r="N60" s="21"/>
      <c r="Q60" s="41"/>
      <c r="R60" s="41"/>
      <c r="S60" s="27">
        <v>7.5</v>
      </c>
      <c r="T60" s="21" t="s">
        <v>118</v>
      </c>
      <c r="V60" s="21"/>
      <c r="W60" s="21"/>
      <c r="X60" s="22">
        <v>7</v>
      </c>
      <c r="Y60" s="21" t="s">
        <v>106</v>
      </c>
      <c r="Z60" s="22">
        <v>14</v>
      </c>
      <c r="AA60" s="22">
        <v>8</v>
      </c>
      <c r="AB60" s="22">
        <v>16</v>
      </c>
      <c r="AC60" s="22">
        <f t="shared" si="11"/>
        <v>24</v>
      </c>
      <c r="AD60" s="22">
        <v>6</v>
      </c>
      <c r="AE60" s="45"/>
      <c r="AF60" s="27">
        <v>7.5</v>
      </c>
      <c r="AG60" s="21" t="s">
        <v>450</v>
      </c>
      <c r="AH60" s="21"/>
      <c r="AI60" s="21"/>
      <c r="AJ60" s="21"/>
      <c r="AK60" s="22">
        <v>97</v>
      </c>
      <c r="AL60" s="21" t="s">
        <v>107</v>
      </c>
      <c r="AM60" s="22">
        <v>14</v>
      </c>
      <c r="AN60" s="22">
        <v>2</v>
      </c>
      <c r="AO60" s="22">
        <v>2</v>
      </c>
      <c r="AP60" s="22">
        <f t="shared" si="12"/>
        <v>4</v>
      </c>
      <c r="AQ60" s="22">
        <v>2</v>
      </c>
      <c r="AR60" s="36"/>
    </row>
    <row r="61" spans="1:44" ht="15.95" customHeight="1" x14ac:dyDescent="0.25">
      <c r="A61" s="41"/>
      <c r="H61" s="21"/>
      <c r="I61" s="21"/>
      <c r="J61" s="21"/>
      <c r="K61" s="21"/>
      <c r="L61" s="21"/>
      <c r="M61" s="21" t="s">
        <v>576</v>
      </c>
      <c r="N61" s="21"/>
      <c r="Q61" s="36"/>
      <c r="R61" s="41"/>
      <c r="S61" s="27">
        <v>7.5</v>
      </c>
      <c r="T61" s="21" t="s">
        <v>128</v>
      </c>
      <c r="U61" s="21"/>
      <c r="V61" s="21"/>
      <c r="W61" s="21"/>
      <c r="X61" s="22">
        <v>10</v>
      </c>
      <c r="Y61" s="21" t="s">
        <v>106</v>
      </c>
      <c r="Z61" s="22">
        <v>15</v>
      </c>
      <c r="AA61" s="22">
        <v>9</v>
      </c>
      <c r="AB61" s="22">
        <v>9</v>
      </c>
      <c r="AC61" s="22">
        <f t="shared" si="11"/>
        <v>18</v>
      </c>
      <c r="AD61" s="22">
        <v>0</v>
      </c>
      <c r="AE61" s="45"/>
      <c r="AF61" s="27">
        <v>7.5</v>
      </c>
      <c r="AG61" s="21" t="s">
        <v>60</v>
      </c>
      <c r="AH61" s="21"/>
      <c r="AI61" s="21"/>
      <c r="AJ61" s="21"/>
      <c r="AK61" s="22">
        <v>23</v>
      </c>
      <c r="AL61" s="21" t="s">
        <v>107</v>
      </c>
      <c r="AM61" s="22">
        <v>11</v>
      </c>
      <c r="AN61" s="22">
        <v>2</v>
      </c>
      <c r="AO61" s="22">
        <v>9</v>
      </c>
      <c r="AP61" s="22">
        <f t="shared" si="12"/>
        <v>11</v>
      </c>
      <c r="AQ61" s="22">
        <v>0</v>
      </c>
      <c r="AR61" s="36"/>
    </row>
    <row r="62" spans="1:44" ht="15.95" customHeight="1" x14ac:dyDescent="0.25">
      <c r="A62" s="41"/>
      <c r="Q62" s="41"/>
      <c r="R62" s="41"/>
      <c r="S62" s="27">
        <v>7</v>
      </c>
      <c r="T62" s="21" t="s">
        <v>191</v>
      </c>
      <c r="U62" s="21"/>
      <c r="V62" s="21"/>
      <c r="W62" s="21"/>
      <c r="X62" s="22">
        <v>5</v>
      </c>
      <c r="Y62" s="21" t="s">
        <v>106</v>
      </c>
      <c r="Z62" s="22">
        <v>14</v>
      </c>
      <c r="AA62" s="22">
        <v>1</v>
      </c>
      <c r="AB62" s="22">
        <v>2</v>
      </c>
      <c r="AC62" s="22">
        <f t="shared" si="11"/>
        <v>3</v>
      </c>
      <c r="AD62" s="22">
        <v>2</v>
      </c>
      <c r="AE62" s="45"/>
      <c r="AF62" s="27">
        <v>7</v>
      </c>
      <c r="AG62" s="21" t="s">
        <v>61</v>
      </c>
      <c r="AH62" s="21"/>
      <c r="AI62" s="21"/>
      <c r="AJ62" s="21"/>
      <c r="AK62" s="22">
        <v>7</v>
      </c>
      <c r="AL62" s="21" t="s">
        <v>107</v>
      </c>
      <c r="AM62" s="22">
        <v>15</v>
      </c>
      <c r="AN62" s="22">
        <v>1</v>
      </c>
      <c r="AO62" s="22">
        <v>1</v>
      </c>
      <c r="AP62" s="22">
        <f t="shared" si="12"/>
        <v>2</v>
      </c>
      <c r="AQ62" s="22">
        <v>0</v>
      </c>
      <c r="AR62" s="36"/>
    </row>
    <row r="63" spans="1:44" ht="15.95" customHeight="1" x14ac:dyDescent="0.25">
      <c r="A63" s="36"/>
      <c r="Q63" s="36"/>
      <c r="R63" s="41"/>
      <c r="S63" s="27">
        <v>6.5</v>
      </c>
      <c r="T63" s="21" t="s">
        <v>30</v>
      </c>
      <c r="U63" s="21"/>
      <c r="V63" s="21"/>
      <c r="W63" s="21"/>
      <c r="X63" s="22">
        <v>3</v>
      </c>
      <c r="Y63" s="21" t="s">
        <v>106</v>
      </c>
      <c r="Z63" s="22">
        <v>16</v>
      </c>
      <c r="AA63" s="22">
        <v>0</v>
      </c>
      <c r="AB63" s="22">
        <v>8</v>
      </c>
      <c r="AC63" s="22">
        <f t="shared" si="11"/>
        <v>8</v>
      </c>
      <c r="AD63" s="22">
        <v>6</v>
      </c>
      <c r="AE63" s="45"/>
      <c r="AF63" s="27">
        <v>7</v>
      </c>
      <c r="AG63" s="21" t="s">
        <v>197</v>
      </c>
      <c r="AH63" s="21"/>
      <c r="AI63" s="21"/>
      <c r="AJ63" s="21"/>
      <c r="AK63" s="22">
        <v>10</v>
      </c>
      <c r="AL63" s="21" t="s">
        <v>107</v>
      </c>
      <c r="AM63" s="22">
        <v>10</v>
      </c>
      <c r="AN63" s="22">
        <v>0</v>
      </c>
      <c r="AO63" s="22">
        <v>2</v>
      </c>
      <c r="AP63" s="22">
        <f t="shared" si="12"/>
        <v>2</v>
      </c>
      <c r="AQ63" s="22">
        <v>4</v>
      </c>
      <c r="AR63" s="36"/>
    </row>
    <row r="64" spans="1:44" ht="15.95" customHeight="1" x14ac:dyDescent="0.25">
      <c r="A64" s="41"/>
      <c r="Q64" s="41"/>
      <c r="R64" s="41"/>
      <c r="S64" s="27">
        <v>6</v>
      </c>
      <c r="T64" s="21" t="s">
        <v>105</v>
      </c>
      <c r="U64" s="21"/>
      <c r="V64" s="21"/>
      <c r="W64" s="21"/>
      <c r="X64" s="22">
        <v>4</v>
      </c>
      <c r="Y64" s="21" t="s">
        <v>106</v>
      </c>
      <c r="Z64" s="22">
        <v>14</v>
      </c>
      <c r="AA64" s="22">
        <v>0</v>
      </c>
      <c r="AB64" s="22">
        <v>5</v>
      </c>
      <c r="AC64" s="22">
        <f t="shared" si="11"/>
        <v>5</v>
      </c>
      <c r="AD64" s="22">
        <v>0</v>
      </c>
      <c r="AE64" s="45"/>
      <c r="AF64" s="27">
        <v>6.5</v>
      </c>
      <c r="AG64" s="21" t="s">
        <v>33</v>
      </c>
      <c r="AH64" s="21"/>
      <c r="AI64" s="21"/>
      <c r="AJ64" s="21"/>
      <c r="AK64" s="22">
        <v>66</v>
      </c>
      <c r="AL64" s="21" t="s">
        <v>107</v>
      </c>
      <c r="AM64" s="22">
        <v>8</v>
      </c>
      <c r="AN64" s="22">
        <v>0</v>
      </c>
      <c r="AO64" s="22">
        <v>1</v>
      </c>
      <c r="AP64" s="22">
        <f t="shared" si="12"/>
        <v>1</v>
      </c>
      <c r="AQ64" s="22">
        <v>0</v>
      </c>
      <c r="AR64" s="36"/>
    </row>
    <row r="65" spans="1:44" ht="15.95" customHeight="1" x14ac:dyDescent="0.25">
      <c r="A65" s="36"/>
      <c r="Q65" s="36"/>
      <c r="R65" s="41"/>
      <c r="S65" s="27">
        <v>6.5</v>
      </c>
      <c r="T65" s="21" t="s">
        <v>133</v>
      </c>
      <c r="U65" s="21"/>
      <c r="V65" s="21"/>
      <c r="W65" s="21"/>
      <c r="X65" s="22">
        <v>2</v>
      </c>
      <c r="Y65" s="21" t="s">
        <v>106</v>
      </c>
      <c r="Z65" s="22">
        <v>14</v>
      </c>
      <c r="AA65" s="22">
        <v>3</v>
      </c>
      <c r="AB65" s="22">
        <v>7</v>
      </c>
      <c r="AC65" s="22">
        <f t="shared" si="11"/>
        <v>10</v>
      </c>
      <c r="AD65" s="22">
        <v>0</v>
      </c>
      <c r="AE65" s="45"/>
      <c r="AF65" s="27">
        <v>6</v>
      </c>
      <c r="AG65" s="21" t="s">
        <v>59</v>
      </c>
      <c r="AH65" s="21"/>
      <c r="AI65" s="21"/>
      <c r="AJ65" s="21"/>
      <c r="AK65" s="22">
        <v>75</v>
      </c>
      <c r="AL65" s="21" t="s">
        <v>107</v>
      </c>
      <c r="AM65" s="22">
        <v>12</v>
      </c>
      <c r="AN65" s="22">
        <v>0</v>
      </c>
      <c r="AO65" s="22">
        <v>1</v>
      </c>
      <c r="AP65" s="22">
        <f t="shared" si="12"/>
        <v>1</v>
      </c>
      <c r="AQ65" s="22">
        <v>0</v>
      </c>
      <c r="AR65" s="36"/>
    </row>
    <row r="66" spans="1:44" ht="15.95" customHeight="1" thickBot="1" x14ac:dyDescent="0.3">
      <c r="A66" s="41"/>
      <c r="Q66" s="36"/>
      <c r="R66" s="41"/>
      <c r="S66" s="17" t="s">
        <v>116</v>
      </c>
      <c r="T66" s="17"/>
      <c r="U66" s="17"/>
      <c r="V66" s="17"/>
      <c r="W66" s="17"/>
      <c r="X66" s="17"/>
      <c r="Y66" s="17"/>
      <c r="Z66" s="23">
        <f>SUM(Z54:Z65)</f>
        <v>176</v>
      </c>
      <c r="AA66" s="23">
        <f>SUM(AA54:AA65)</f>
        <v>59</v>
      </c>
      <c r="AB66" s="23">
        <f>SUM(AB54:AB65)</f>
        <v>97</v>
      </c>
      <c r="AC66" s="23">
        <f>+AB66+AA66</f>
        <v>156</v>
      </c>
      <c r="AD66" s="23">
        <f>SUM(AD54:AD65)</f>
        <v>20</v>
      </c>
      <c r="AE66" s="45"/>
      <c r="AF66" s="17" t="s">
        <v>35</v>
      </c>
      <c r="AG66" s="17"/>
      <c r="AH66" s="17"/>
      <c r="AI66" s="17"/>
      <c r="AJ66" s="17"/>
      <c r="AK66" s="17"/>
      <c r="AL66" s="17"/>
      <c r="AM66" s="23">
        <f>SUM(AM54:AM65)</f>
        <v>176</v>
      </c>
      <c r="AN66" s="23">
        <f>SUM(AN54:AN65)</f>
        <v>42</v>
      </c>
      <c r="AO66" s="23">
        <f>SUM(AO54:AO65)</f>
        <v>59</v>
      </c>
      <c r="AP66" s="23">
        <f>+AO66+AN66</f>
        <v>101</v>
      </c>
      <c r="AQ66" s="23">
        <f>SUM(AQ54:AQ65)</f>
        <v>20</v>
      </c>
      <c r="AR66" s="36"/>
    </row>
    <row r="67" spans="1:44" ht="15.95" customHeight="1" x14ac:dyDescent="0.25">
      <c r="A67" s="41"/>
      <c r="Q67" s="36"/>
      <c r="R67" s="36"/>
      <c r="AF67" s="21" t="s">
        <v>124</v>
      </c>
      <c r="AG67" s="11"/>
      <c r="AH67" s="11"/>
      <c r="AI67" s="11"/>
      <c r="AJ67" s="21"/>
      <c r="AK67" s="21"/>
      <c r="AL67" s="11"/>
      <c r="AM67" s="15">
        <f>+Z27+Z40+AM27+AM66+AM53+AM40+Z66+Z53</f>
        <v>1408</v>
      </c>
      <c r="AN67" s="15">
        <f>+AA27+AA40+AN27+AN66+AN53+AN40+AA66+AA53</f>
        <v>399</v>
      </c>
      <c r="AO67" s="15">
        <f>+AB27+AB40+AO27+AO66+AO53+AO40+AB66+AB53</f>
        <v>600</v>
      </c>
      <c r="AP67" s="15">
        <f>+AC27+AC40+AP27+AP66+AP53+AP40+AC66+AC53</f>
        <v>999</v>
      </c>
      <c r="AQ67" s="15">
        <f>+AD27+AD40+AQ27+AQ66+AQ53+AQ40+AD66+AD53</f>
        <v>160</v>
      </c>
      <c r="AR67" s="36"/>
    </row>
    <row r="68" spans="1:44" ht="15.95" customHeight="1" x14ac:dyDescent="0.25">
      <c r="A68" s="41"/>
      <c r="Q68" s="36"/>
      <c r="R68" s="36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J68" s="21"/>
      <c r="AK68" s="21"/>
      <c r="AL68" s="11"/>
      <c r="AM68" s="22"/>
      <c r="AN68" s="22"/>
      <c r="AO68" s="22"/>
      <c r="AP68" s="22"/>
      <c r="AQ68" s="22"/>
      <c r="AR68" s="36"/>
    </row>
    <row r="69" spans="1:44" ht="15.95" customHeight="1" x14ac:dyDescent="0.25">
      <c r="A69" s="41"/>
      <c r="Q69" s="36"/>
      <c r="R69" s="36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21"/>
      <c r="AG69" s="11"/>
      <c r="AH69" s="11"/>
      <c r="AI69" s="11"/>
      <c r="AJ69" s="21"/>
      <c r="AK69" s="21"/>
      <c r="AL69" s="11"/>
      <c r="AM69" s="22"/>
      <c r="AN69" s="22"/>
      <c r="AO69" s="22"/>
      <c r="AP69" s="22"/>
      <c r="AQ69" s="22"/>
      <c r="AR69" s="36"/>
    </row>
    <row r="70" spans="1:44" ht="15.95" customHeight="1" x14ac:dyDescent="0.25">
      <c r="A70" s="41"/>
      <c r="Q70" s="36"/>
      <c r="R70" s="36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21"/>
      <c r="AG70" s="11"/>
      <c r="AH70" s="11"/>
      <c r="AI70" s="11"/>
      <c r="AJ70" s="21"/>
      <c r="AK70" s="21"/>
      <c r="AL70" s="11"/>
      <c r="AM70" s="22"/>
      <c r="AN70" s="22"/>
      <c r="AO70" s="22"/>
      <c r="AP70" s="34"/>
      <c r="AQ70" s="22"/>
      <c r="AR70" s="36"/>
    </row>
    <row r="71" spans="1:44" ht="15.95" customHeight="1" x14ac:dyDescent="0.25">
      <c r="A71" s="41"/>
      <c r="Q71" s="36"/>
      <c r="R71" s="36"/>
      <c r="S71" s="11"/>
      <c r="T71" s="11"/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1"/>
      <c r="AF71" s="21"/>
      <c r="AG71" s="11"/>
      <c r="AH71" s="11"/>
      <c r="AI71" s="11"/>
      <c r="AJ71" s="21"/>
      <c r="AK71" s="21"/>
      <c r="AL71" s="11"/>
      <c r="AM71" s="22"/>
      <c r="AN71" s="22"/>
      <c r="AO71" s="22"/>
      <c r="AP71" s="34"/>
      <c r="AQ71" s="22"/>
      <c r="AR71" s="36"/>
    </row>
    <row r="72" spans="1:44" ht="15.95" customHeight="1" x14ac:dyDescent="0.25">
      <c r="A72" s="41"/>
      <c r="Q72" s="36"/>
      <c r="R72" s="39"/>
      <c r="AR72" s="43"/>
    </row>
    <row r="73" spans="1:44" ht="15" customHeight="1" x14ac:dyDescent="0.2">
      <c r="A73" s="39"/>
      <c r="B73" s="39"/>
      <c r="C73" s="39"/>
      <c r="D73" s="39"/>
      <c r="E73" s="39"/>
      <c r="F73" s="39"/>
      <c r="G73" s="39"/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39"/>
      <c r="U73" s="39"/>
      <c r="V73" s="39"/>
      <c r="W73" s="39"/>
      <c r="X73" s="39"/>
      <c r="Y73" s="39"/>
      <c r="Z73" s="39"/>
      <c r="AA73" s="43"/>
      <c r="AB73" s="39"/>
      <c r="AC73" s="39"/>
      <c r="AD73" s="39"/>
      <c r="AE73" s="39"/>
      <c r="AF73" s="39"/>
      <c r="AG73" s="39"/>
      <c r="AH73" s="39"/>
      <c r="AI73" s="39"/>
      <c r="AJ73" s="39"/>
      <c r="AK73" s="39"/>
      <c r="AL73" s="39"/>
      <c r="AM73" s="39"/>
      <c r="AN73" s="39"/>
      <c r="AO73" s="39"/>
      <c r="AP73" s="39"/>
      <c r="AQ73" s="39"/>
      <c r="AR73" s="43"/>
    </row>
    <row r="74" spans="1:44" ht="24" customHeight="1" x14ac:dyDescent="0.3">
      <c r="A74" s="39"/>
      <c r="B74" s="85" t="s">
        <v>127</v>
      </c>
      <c r="C74" s="85"/>
      <c r="D74" s="85"/>
      <c r="E74" s="85"/>
      <c r="F74" s="85"/>
      <c r="G74" s="85"/>
      <c r="H74" s="85"/>
      <c r="I74" s="85"/>
      <c r="J74" s="85"/>
      <c r="K74" s="85"/>
      <c r="L74" s="85"/>
      <c r="M74" s="85"/>
      <c r="N74" s="85"/>
      <c r="O74" s="85"/>
      <c r="P74" s="85"/>
      <c r="Q74" s="39"/>
      <c r="R74" s="39"/>
      <c r="S74" s="85" t="s">
        <v>127</v>
      </c>
      <c r="T74" s="85"/>
      <c r="U74" s="85"/>
      <c r="V74" s="85"/>
      <c r="W74" s="85"/>
      <c r="X74" s="85"/>
      <c r="Y74" s="85"/>
      <c r="Z74" s="85"/>
      <c r="AA74" s="85"/>
      <c r="AB74" s="85"/>
      <c r="AC74" s="85"/>
      <c r="AD74" s="85"/>
      <c r="AE74" s="85"/>
      <c r="AF74" s="85"/>
      <c r="AG74" s="85"/>
      <c r="AH74" s="85"/>
      <c r="AI74" s="85"/>
      <c r="AJ74" s="85"/>
      <c r="AK74" s="85"/>
      <c r="AL74" s="85"/>
      <c r="AM74" s="85"/>
      <c r="AN74" s="85"/>
      <c r="AO74" s="85"/>
      <c r="AP74" s="85"/>
      <c r="AQ74" s="85"/>
      <c r="AR74" s="43"/>
    </row>
    <row r="75" spans="1:44" ht="20.25" x14ac:dyDescent="0.3">
      <c r="A75" s="39"/>
      <c r="B75" s="26" t="s">
        <v>76</v>
      </c>
      <c r="C75" s="26">
        <f>+C2</f>
        <v>16</v>
      </c>
      <c r="D75" s="25"/>
      <c r="E75" s="25"/>
      <c r="F75" s="25"/>
      <c r="G75" s="86" t="str">
        <f>+G2</f>
        <v>2025/2026 REGULAR SEASON</v>
      </c>
      <c r="H75" s="86"/>
      <c r="I75" s="86"/>
      <c r="J75" s="86"/>
      <c r="K75" s="86"/>
      <c r="L75" s="86"/>
      <c r="M75" s="86"/>
      <c r="N75" s="25"/>
      <c r="O75" s="25"/>
      <c r="P75" s="25"/>
      <c r="Q75" s="39"/>
      <c r="R75" s="39"/>
      <c r="S75" s="86" t="s">
        <v>88</v>
      </c>
      <c r="T75" s="86"/>
      <c r="U75" s="86"/>
      <c r="V75" s="86"/>
      <c r="W75" s="86"/>
      <c r="X75" s="86"/>
      <c r="Y75" s="86"/>
      <c r="Z75" s="86"/>
      <c r="AA75" s="86"/>
      <c r="AB75" s="86"/>
      <c r="AC75" s="86"/>
      <c r="AD75" s="86"/>
      <c r="AE75" s="86"/>
      <c r="AF75" s="86"/>
      <c r="AG75" s="86"/>
      <c r="AH75" s="86"/>
      <c r="AI75" s="86"/>
      <c r="AJ75" s="86"/>
      <c r="AK75" s="86"/>
      <c r="AL75" s="86"/>
      <c r="AM75" s="86"/>
      <c r="AN75" s="86"/>
      <c r="AO75" s="86"/>
      <c r="AP75" s="86"/>
      <c r="AQ75" s="86"/>
      <c r="AR75" s="39"/>
    </row>
    <row r="76" spans="1:44" ht="18.600000000000001" customHeight="1" x14ac:dyDescent="0.3">
      <c r="A76" s="36"/>
      <c r="N76" s="25"/>
      <c r="O76" s="25"/>
      <c r="P76" s="25"/>
      <c r="Q76" s="36"/>
      <c r="R76" s="36"/>
      <c r="T76" s="16"/>
      <c r="U76" s="16"/>
      <c r="V76" s="16"/>
      <c r="W76" s="16"/>
      <c r="X76" s="16"/>
      <c r="Y76" s="16"/>
      <c r="Z76" s="16"/>
      <c r="AA76" s="29"/>
      <c r="AB76" s="29"/>
      <c r="AC76" s="29"/>
      <c r="AD76" s="29"/>
      <c r="AE76" s="30"/>
      <c r="AF76" s="29"/>
      <c r="AG76" s="29"/>
      <c r="AH76" s="29"/>
      <c r="AI76" s="29"/>
      <c r="AJ76" s="29"/>
      <c r="AK76" s="29"/>
      <c r="AL76" s="29"/>
      <c r="AM76" s="21"/>
      <c r="AN76" s="11"/>
      <c r="AO76" s="11"/>
      <c r="AP76" s="22"/>
      <c r="AQ76" s="22"/>
      <c r="AR76" s="36"/>
    </row>
    <row r="77" spans="1:44" ht="16.5" thickBot="1" x14ac:dyDescent="0.3">
      <c r="A77" s="36"/>
      <c r="Q77" s="39"/>
      <c r="R77" s="39"/>
      <c r="S77" s="28" t="s">
        <v>109</v>
      </c>
      <c r="T77" s="28" t="s">
        <v>111</v>
      </c>
      <c r="U77" s="28"/>
      <c r="V77" s="38"/>
      <c r="W77" s="38"/>
      <c r="X77" s="38"/>
      <c r="Y77" s="38"/>
      <c r="Z77" s="38" t="s">
        <v>3</v>
      </c>
      <c r="AA77" s="38" t="s">
        <v>22</v>
      </c>
      <c r="AB77" s="38" t="s">
        <v>23</v>
      </c>
      <c r="AC77" s="38" t="s">
        <v>24</v>
      </c>
      <c r="AD77" s="38" t="s">
        <v>2</v>
      </c>
      <c r="AE77" s="22"/>
      <c r="AF77" s="28" t="s">
        <v>109</v>
      </c>
      <c r="AG77" s="28" t="s">
        <v>111</v>
      </c>
      <c r="AH77" s="28"/>
      <c r="AI77" s="38"/>
      <c r="AJ77" s="38"/>
      <c r="AK77" s="38"/>
      <c r="AL77" s="38"/>
      <c r="AM77" s="38" t="s">
        <v>3</v>
      </c>
      <c r="AN77" s="38" t="s">
        <v>22</v>
      </c>
      <c r="AO77" s="38" t="s">
        <v>23</v>
      </c>
      <c r="AP77" s="38" t="s">
        <v>24</v>
      </c>
      <c r="AQ77" s="38" t="s">
        <v>2</v>
      </c>
      <c r="AR77" s="39"/>
    </row>
    <row r="78" spans="1:44" ht="15.75" customHeight="1" x14ac:dyDescent="0.25">
      <c r="A78" s="36"/>
      <c r="Q78" s="39"/>
      <c r="R78" s="39"/>
      <c r="S78" s="27">
        <v>8.5</v>
      </c>
      <c r="T78" s="21" t="s">
        <v>276</v>
      </c>
      <c r="Z78" s="22">
        <v>2</v>
      </c>
      <c r="AA78" s="22">
        <v>5</v>
      </c>
      <c r="AB78" s="22">
        <v>1</v>
      </c>
      <c r="AC78" s="22">
        <f t="shared" ref="AC78:AC94" si="13">+AA78+AB78</f>
        <v>6</v>
      </c>
      <c r="AD78" s="22">
        <v>0</v>
      </c>
      <c r="AF78" s="27">
        <v>7</v>
      </c>
      <c r="AG78" s="21" t="s">
        <v>393</v>
      </c>
      <c r="AM78" s="22">
        <v>8</v>
      </c>
      <c r="AN78" s="22">
        <v>3</v>
      </c>
      <c r="AO78" s="22">
        <v>2</v>
      </c>
      <c r="AP78" s="22">
        <f t="shared" ref="AP78:AP94" si="14">+AN78+AO78</f>
        <v>5</v>
      </c>
      <c r="AQ78" s="22">
        <v>2</v>
      </c>
      <c r="AR78" s="39"/>
    </row>
    <row r="79" spans="1:44" ht="15.75" customHeight="1" thickBot="1" x14ac:dyDescent="0.3">
      <c r="A79" s="36"/>
      <c r="E79" s="2" t="s">
        <v>67</v>
      </c>
      <c r="F79" s="2"/>
      <c r="G79" s="2"/>
      <c r="H79" s="4" t="s">
        <v>1</v>
      </c>
      <c r="I79" s="4"/>
      <c r="J79" s="4" t="s">
        <v>3</v>
      </c>
      <c r="K79" s="4" t="s">
        <v>22</v>
      </c>
      <c r="L79" s="4" t="s">
        <v>23</v>
      </c>
      <c r="M79" s="50" t="s">
        <v>24</v>
      </c>
      <c r="Q79" s="36"/>
      <c r="R79" s="36"/>
      <c r="S79" s="27">
        <v>9</v>
      </c>
      <c r="T79" s="21" t="s">
        <v>484</v>
      </c>
      <c r="Z79" s="22">
        <v>3</v>
      </c>
      <c r="AA79" s="22">
        <v>3</v>
      </c>
      <c r="AB79" s="22">
        <v>5</v>
      </c>
      <c r="AC79" s="22">
        <f t="shared" si="13"/>
        <v>8</v>
      </c>
      <c r="AD79" s="22">
        <v>0</v>
      </c>
      <c r="AF79" s="27">
        <v>7.5</v>
      </c>
      <c r="AG79" s="21" t="s">
        <v>297</v>
      </c>
      <c r="AM79" s="22">
        <v>2</v>
      </c>
      <c r="AN79" s="22">
        <v>0</v>
      </c>
      <c r="AO79" s="22">
        <v>1</v>
      </c>
      <c r="AP79" s="22">
        <f t="shared" si="14"/>
        <v>1</v>
      </c>
      <c r="AQ79" s="22">
        <v>0</v>
      </c>
      <c r="AR79" s="36"/>
    </row>
    <row r="80" spans="1:44" ht="15.75" customHeight="1" x14ac:dyDescent="0.25">
      <c r="A80" s="36"/>
      <c r="E80" s="21" t="s">
        <v>161</v>
      </c>
      <c r="F80" s="21"/>
      <c r="G80" s="21"/>
      <c r="H80" s="21" t="s">
        <v>17</v>
      </c>
      <c r="I80" s="22"/>
      <c r="J80" s="22">
        <v>16</v>
      </c>
      <c r="K80" s="22">
        <v>20</v>
      </c>
      <c r="L80" s="22">
        <v>17</v>
      </c>
      <c r="M80" s="49">
        <f t="shared" ref="M80:M106" si="15">+K80+L80</f>
        <v>37</v>
      </c>
      <c r="Q80" s="36"/>
      <c r="R80" s="36"/>
      <c r="S80" s="27">
        <v>8.5</v>
      </c>
      <c r="T80" s="21" t="s">
        <v>394</v>
      </c>
      <c r="Z80" s="22">
        <v>2.7</v>
      </c>
      <c r="AA80" s="22">
        <v>1</v>
      </c>
      <c r="AB80" s="22">
        <v>6</v>
      </c>
      <c r="AC80" s="22">
        <f t="shared" si="13"/>
        <v>7</v>
      </c>
      <c r="AD80" s="22">
        <v>0</v>
      </c>
      <c r="AF80" s="27">
        <v>9</v>
      </c>
      <c r="AG80" s="21" t="s">
        <v>372</v>
      </c>
      <c r="AM80" s="22">
        <v>2</v>
      </c>
      <c r="AN80" s="22">
        <v>5</v>
      </c>
      <c r="AO80" s="22">
        <v>0</v>
      </c>
      <c r="AP80" s="22">
        <f t="shared" si="14"/>
        <v>5</v>
      </c>
      <c r="AQ80" s="22">
        <v>0</v>
      </c>
      <c r="AR80" s="36"/>
    </row>
    <row r="81" spans="1:44" ht="15.75" customHeight="1" x14ac:dyDescent="0.25">
      <c r="A81" s="36"/>
      <c r="E81" s="21" t="s">
        <v>129</v>
      </c>
      <c r="F81" s="21"/>
      <c r="G81" s="21"/>
      <c r="H81" s="21" t="s">
        <v>17</v>
      </c>
      <c r="I81" s="22"/>
      <c r="J81" s="22">
        <v>16</v>
      </c>
      <c r="K81" s="22">
        <v>18</v>
      </c>
      <c r="L81" s="22">
        <v>19</v>
      </c>
      <c r="M81" s="49">
        <f t="shared" si="15"/>
        <v>37</v>
      </c>
      <c r="Q81" s="36"/>
      <c r="R81" s="36"/>
      <c r="S81" s="27">
        <v>8</v>
      </c>
      <c r="T81" s="21" t="s">
        <v>298</v>
      </c>
      <c r="Z81" s="22">
        <v>3</v>
      </c>
      <c r="AA81" s="22">
        <v>0</v>
      </c>
      <c r="AB81" s="22">
        <v>3</v>
      </c>
      <c r="AC81" s="22">
        <f t="shared" si="13"/>
        <v>3</v>
      </c>
      <c r="AD81" s="22">
        <v>0</v>
      </c>
      <c r="AF81" s="27">
        <v>6.5</v>
      </c>
      <c r="AG81" s="21" t="s">
        <v>392</v>
      </c>
      <c r="AM81" s="22">
        <v>1</v>
      </c>
      <c r="AN81" s="22">
        <v>0</v>
      </c>
      <c r="AO81" s="22">
        <v>2</v>
      </c>
      <c r="AP81" s="22">
        <f t="shared" si="14"/>
        <v>2</v>
      </c>
      <c r="AQ81" s="22">
        <v>0</v>
      </c>
      <c r="AR81" s="36"/>
    </row>
    <row r="82" spans="1:44" ht="15.75" customHeight="1" x14ac:dyDescent="0.25">
      <c r="A82" s="36"/>
      <c r="E82" s="21" t="s">
        <v>85</v>
      </c>
      <c r="F82" s="21"/>
      <c r="G82" s="21"/>
      <c r="H82" s="21" t="s">
        <v>106</v>
      </c>
      <c r="I82" s="22"/>
      <c r="J82" s="22">
        <v>15</v>
      </c>
      <c r="K82" s="22">
        <v>19</v>
      </c>
      <c r="L82" s="22">
        <v>16</v>
      </c>
      <c r="M82" s="49">
        <f t="shared" si="15"/>
        <v>35</v>
      </c>
      <c r="Q82" s="36"/>
      <c r="R82" s="36"/>
      <c r="S82" s="27">
        <v>7.5</v>
      </c>
      <c r="T82" s="21" t="s">
        <v>371</v>
      </c>
      <c r="Z82" s="22">
        <v>2</v>
      </c>
      <c r="AA82" s="22">
        <v>0</v>
      </c>
      <c r="AB82" s="22">
        <v>0</v>
      </c>
      <c r="AC82" s="22">
        <f t="shared" si="13"/>
        <v>0</v>
      </c>
      <c r="AD82" s="22">
        <v>0</v>
      </c>
      <c r="AF82" s="27">
        <v>8.5</v>
      </c>
      <c r="AG82" s="21" t="s">
        <v>254</v>
      </c>
      <c r="AM82" s="22">
        <v>3</v>
      </c>
      <c r="AN82" s="22">
        <v>0</v>
      </c>
      <c r="AO82" s="22">
        <v>0</v>
      </c>
      <c r="AP82" s="22">
        <f t="shared" si="14"/>
        <v>0</v>
      </c>
      <c r="AQ82" s="22">
        <v>2</v>
      </c>
      <c r="AR82" s="36"/>
    </row>
    <row r="83" spans="1:44" ht="15.75" customHeight="1" x14ac:dyDescent="0.25">
      <c r="A83" s="36"/>
      <c r="E83" s="21" t="s">
        <v>192</v>
      </c>
      <c r="F83" s="21"/>
      <c r="G83" s="21"/>
      <c r="H83" s="21" t="s">
        <v>173</v>
      </c>
      <c r="I83" s="22"/>
      <c r="J83" s="22">
        <v>16</v>
      </c>
      <c r="K83" s="22">
        <v>16</v>
      </c>
      <c r="L83" s="22">
        <v>19</v>
      </c>
      <c r="M83" s="49">
        <f t="shared" si="15"/>
        <v>35</v>
      </c>
      <c r="Q83" s="36"/>
      <c r="R83" s="36"/>
      <c r="S83" s="27">
        <v>7.5</v>
      </c>
      <c r="T83" s="21" t="s">
        <v>420</v>
      </c>
      <c r="Z83" s="22">
        <v>2</v>
      </c>
      <c r="AA83" s="22">
        <v>0</v>
      </c>
      <c r="AB83" s="22">
        <v>0</v>
      </c>
      <c r="AC83" s="22">
        <f t="shared" si="13"/>
        <v>0</v>
      </c>
      <c r="AD83" s="22">
        <v>2</v>
      </c>
      <c r="AF83" s="27">
        <v>6</v>
      </c>
      <c r="AG83" s="21" t="s">
        <v>156</v>
      </c>
      <c r="AM83" s="22">
        <v>7</v>
      </c>
      <c r="AN83" s="22">
        <v>0</v>
      </c>
      <c r="AO83" s="22">
        <v>0</v>
      </c>
      <c r="AP83" s="22">
        <f t="shared" si="14"/>
        <v>0</v>
      </c>
      <c r="AQ83" s="22">
        <v>2</v>
      </c>
      <c r="AR83" s="36"/>
    </row>
    <row r="84" spans="1:44" ht="15.75" customHeight="1" x14ac:dyDescent="0.25">
      <c r="A84" s="36"/>
      <c r="E84" s="21" t="s">
        <v>53</v>
      </c>
      <c r="F84" s="21"/>
      <c r="G84" s="21"/>
      <c r="H84" s="21" t="s">
        <v>108</v>
      </c>
      <c r="I84" s="22"/>
      <c r="J84" s="22">
        <v>14</v>
      </c>
      <c r="K84" s="22">
        <v>19</v>
      </c>
      <c r="L84" s="22">
        <v>11</v>
      </c>
      <c r="M84" s="49">
        <f t="shared" si="15"/>
        <v>30</v>
      </c>
      <c r="Q84" s="36"/>
      <c r="R84" s="36"/>
      <c r="S84" s="27">
        <v>7</v>
      </c>
      <c r="T84" s="21" t="s">
        <v>416</v>
      </c>
      <c r="Z84" s="22">
        <v>1</v>
      </c>
      <c r="AA84" s="22">
        <v>2</v>
      </c>
      <c r="AB84" s="22">
        <v>0</v>
      </c>
      <c r="AC84" s="22">
        <f t="shared" si="13"/>
        <v>2</v>
      </c>
      <c r="AD84" s="22">
        <v>0</v>
      </c>
      <c r="AF84" s="27">
        <v>9.5</v>
      </c>
      <c r="AG84" s="21" t="s">
        <v>419</v>
      </c>
      <c r="AM84" s="22">
        <v>2</v>
      </c>
      <c r="AN84" s="22">
        <v>5</v>
      </c>
      <c r="AO84" s="22">
        <v>0</v>
      </c>
      <c r="AP84" s="22">
        <f t="shared" si="14"/>
        <v>5</v>
      </c>
      <c r="AQ84" s="22">
        <v>0</v>
      </c>
      <c r="AR84" s="36"/>
    </row>
    <row r="85" spans="1:44" ht="15.75" customHeight="1" x14ac:dyDescent="0.25">
      <c r="A85" s="36"/>
      <c r="E85" s="21" t="s">
        <v>150</v>
      </c>
      <c r="F85" s="21"/>
      <c r="G85" s="21"/>
      <c r="H85" s="21" t="s">
        <v>97</v>
      </c>
      <c r="I85" s="22"/>
      <c r="J85" s="22">
        <v>14</v>
      </c>
      <c r="K85" s="22">
        <v>12</v>
      </c>
      <c r="L85" s="22">
        <v>16</v>
      </c>
      <c r="M85" s="49">
        <f t="shared" si="15"/>
        <v>28</v>
      </c>
      <c r="Q85" s="36"/>
      <c r="R85" s="36"/>
      <c r="S85" s="27">
        <v>7</v>
      </c>
      <c r="T85" s="21" t="s">
        <v>219</v>
      </c>
      <c r="Z85" s="22">
        <v>13</v>
      </c>
      <c r="AA85" s="22">
        <v>1</v>
      </c>
      <c r="AB85" s="22">
        <v>1</v>
      </c>
      <c r="AC85" s="22">
        <f t="shared" si="13"/>
        <v>2</v>
      </c>
      <c r="AD85" s="22">
        <v>0</v>
      </c>
      <c r="AF85" s="27">
        <v>8.5</v>
      </c>
      <c r="AG85" s="21" t="s">
        <v>348</v>
      </c>
      <c r="AM85" s="22">
        <v>2</v>
      </c>
      <c r="AN85" s="22">
        <v>0</v>
      </c>
      <c r="AO85" s="22">
        <v>1</v>
      </c>
      <c r="AP85" s="22">
        <f t="shared" si="14"/>
        <v>1</v>
      </c>
      <c r="AQ85" s="22">
        <v>0</v>
      </c>
      <c r="AR85" s="36"/>
    </row>
    <row r="86" spans="1:44" ht="15.75" customHeight="1" x14ac:dyDescent="0.25">
      <c r="A86" s="36"/>
      <c r="E86" s="21" t="s">
        <v>185</v>
      </c>
      <c r="F86" s="21"/>
      <c r="G86" s="21"/>
      <c r="H86" s="21" t="s">
        <v>134</v>
      </c>
      <c r="I86" s="22"/>
      <c r="J86" s="22">
        <v>16</v>
      </c>
      <c r="K86" s="22">
        <v>21</v>
      </c>
      <c r="L86" s="22">
        <v>6</v>
      </c>
      <c r="M86" s="49">
        <f t="shared" si="15"/>
        <v>27</v>
      </c>
      <c r="Q86" s="36"/>
      <c r="R86" s="36"/>
      <c r="S86" s="27">
        <v>7</v>
      </c>
      <c r="T86" s="21" t="s">
        <v>391</v>
      </c>
      <c r="Z86" s="22">
        <v>5</v>
      </c>
      <c r="AA86" s="22">
        <v>1</v>
      </c>
      <c r="AB86" s="22">
        <v>3</v>
      </c>
      <c r="AC86" s="22">
        <f t="shared" si="13"/>
        <v>4</v>
      </c>
      <c r="AD86" s="22">
        <v>0</v>
      </c>
      <c r="AF86" s="27">
        <v>7.5</v>
      </c>
      <c r="AG86" s="21" t="s">
        <v>279</v>
      </c>
      <c r="AM86" s="22">
        <v>12</v>
      </c>
      <c r="AN86" s="22">
        <v>7</v>
      </c>
      <c r="AO86" s="22">
        <v>13</v>
      </c>
      <c r="AP86" s="22">
        <f t="shared" si="14"/>
        <v>20</v>
      </c>
      <c r="AQ86" s="22">
        <v>0</v>
      </c>
      <c r="AR86" s="40"/>
    </row>
    <row r="87" spans="1:44" ht="15.75" customHeight="1" x14ac:dyDescent="0.25">
      <c r="A87" s="36"/>
      <c r="E87" s="21" t="s">
        <v>79</v>
      </c>
      <c r="F87" s="21"/>
      <c r="G87" s="21"/>
      <c r="H87" s="21" t="s">
        <v>173</v>
      </c>
      <c r="I87" s="22"/>
      <c r="J87" s="22">
        <v>14</v>
      </c>
      <c r="K87" s="22">
        <v>6</v>
      </c>
      <c r="L87" s="22">
        <v>20</v>
      </c>
      <c r="M87" s="49">
        <f t="shared" si="15"/>
        <v>26</v>
      </c>
      <c r="Q87" s="40"/>
      <c r="R87" s="40"/>
      <c r="S87" s="27">
        <v>7.5</v>
      </c>
      <c r="T87" s="21" t="s">
        <v>370</v>
      </c>
      <c r="Z87" s="22">
        <v>10</v>
      </c>
      <c r="AA87" s="22">
        <v>1</v>
      </c>
      <c r="AB87" s="22">
        <v>4</v>
      </c>
      <c r="AC87" s="22">
        <f t="shared" si="13"/>
        <v>5</v>
      </c>
      <c r="AD87" s="22">
        <v>2</v>
      </c>
      <c r="AF87" s="27">
        <v>8.5</v>
      </c>
      <c r="AG87" s="21" t="s">
        <v>418</v>
      </c>
      <c r="AM87" s="22">
        <v>3</v>
      </c>
      <c r="AN87" s="22">
        <v>0</v>
      </c>
      <c r="AO87" s="22">
        <v>7</v>
      </c>
      <c r="AP87" s="22">
        <f t="shared" si="14"/>
        <v>7</v>
      </c>
      <c r="AQ87" s="22">
        <v>0</v>
      </c>
      <c r="AR87" s="40"/>
    </row>
    <row r="88" spans="1:44" ht="15.75" customHeight="1" x14ac:dyDescent="0.25">
      <c r="A88" s="36"/>
      <c r="E88" s="21" t="s">
        <v>118</v>
      </c>
      <c r="G88" s="21"/>
      <c r="H88" s="21" t="s">
        <v>106</v>
      </c>
      <c r="I88" s="22"/>
      <c r="J88" s="22">
        <v>14</v>
      </c>
      <c r="K88" s="22">
        <v>8</v>
      </c>
      <c r="L88" s="22">
        <v>16</v>
      </c>
      <c r="M88" s="49">
        <f t="shared" si="15"/>
        <v>24</v>
      </c>
      <c r="Q88" s="40"/>
      <c r="R88" s="40"/>
      <c r="S88" s="27">
        <v>8</v>
      </c>
      <c r="T88" s="21" t="s">
        <v>417</v>
      </c>
      <c r="Z88" s="22">
        <v>4</v>
      </c>
      <c r="AA88" s="22">
        <v>2</v>
      </c>
      <c r="AB88" s="22">
        <v>3</v>
      </c>
      <c r="AC88" s="22">
        <f t="shared" si="13"/>
        <v>5</v>
      </c>
      <c r="AD88" s="22">
        <v>0</v>
      </c>
      <c r="AF88" s="27">
        <v>7.5</v>
      </c>
      <c r="AG88" s="21" t="s">
        <v>345</v>
      </c>
      <c r="AM88" s="22">
        <v>2</v>
      </c>
      <c r="AN88" s="22">
        <v>2</v>
      </c>
      <c r="AO88" s="22">
        <v>0</v>
      </c>
      <c r="AP88" s="22">
        <f t="shared" si="14"/>
        <v>2</v>
      </c>
      <c r="AQ88" s="22">
        <v>0</v>
      </c>
      <c r="AR88" s="40"/>
    </row>
    <row r="89" spans="1:44" ht="15.75" customHeight="1" x14ac:dyDescent="0.25">
      <c r="A89" s="36"/>
      <c r="E89" s="21" t="s">
        <v>138</v>
      </c>
      <c r="F89" s="21"/>
      <c r="G89" s="21"/>
      <c r="H89" s="21" t="s">
        <v>173</v>
      </c>
      <c r="I89" s="22"/>
      <c r="J89" s="22">
        <v>12</v>
      </c>
      <c r="K89" s="22">
        <v>14</v>
      </c>
      <c r="L89" s="22">
        <v>9</v>
      </c>
      <c r="M89" s="49">
        <f t="shared" si="15"/>
        <v>23</v>
      </c>
      <c r="Q89" s="40"/>
      <c r="R89" s="40"/>
      <c r="S89" s="27">
        <v>8</v>
      </c>
      <c r="T89" s="21" t="s">
        <v>137</v>
      </c>
      <c r="Z89" s="22">
        <v>8</v>
      </c>
      <c r="AA89" s="22">
        <v>7</v>
      </c>
      <c r="AB89" s="22">
        <v>1</v>
      </c>
      <c r="AC89" s="22">
        <f t="shared" si="13"/>
        <v>8</v>
      </c>
      <c r="AD89" s="22">
        <v>0</v>
      </c>
      <c r="AF89" s="27">
        <v>7</v>
      </c>
      <c r="AG89" s="21" t="s">
        <v>346</v>
      </c>
      <c r="AM89" s="22">
        <v>6</v>
      </c>
      <c r="AN89" s="22">
        <v>1</v>
      </c>
      <c r="AO89" s="22">
        <v>1</v>
      </c>
      <c r="AP89" s="22">
        <f t="shared" si="14"/>
        <v>2</v>
      </c>
      <c r="AQ89" s="22">
        <v>0</v>
      </c>
      <c r="AR89" s="41"/>
    </row>
    <row r="90" spans="1:44" ht="15.75" customHeight="1" x14ac:dyDescent="0.25">
      <c r="A90" s="36"/>
      <c r="E90" s="21" t="s">
        <v>155</v>
      </c>
      <c r="H90" s="21" t="s">
        <v>134</v>
      </c>
      <c r="I90" s="22"/>
      <c r="J90" s="22">
        <v>15</v>
      </c>
      <c r="K90" s="22">
        <v>11</v>
      </c>
      <c r="L90" s="22">
        <v>11</v>
      </c>
      <c r="M90" s="49">
        <f t="shared" si="15"/>
        <v>22</v>
      </c>
      <c r="Q90" s="41"/>
      <c r="R90" s="41"/>
      <c r="S90" s="27">
        <v>6.5</v>
      </c>
      <c r="T90" s="21" t="s">
        <v>277</v>
      </c>
      <c r="Z90" s="22">
        <v>10</v>
      </c>
      <c r="AA90" s="22">
        <v>2</v>
      </c>
      <c r="AB90" s="22">
        <v>5</v>
      </c>
      <c r="AC90" s="22">
        <f t="shared" si="13"/>
        <v>7</v>
      </c>
      <c r="AD90" s="22">
        <v>0</v>
      </c>
      <c r="AF90" s="27">
        <v>8</v>
      </c>
      <c r="AG90" s="21" t="s">
        <v>570</v>
      </c>
      <c r="AM90" s="22">
        <v>1</v>
      </c>
      <c r="AN90" s="22">
        <v>1</v>
      </c>
      <c r="AO90" s="22">
        <v>1</v>
      </c>
      <c r="AP90" s="22">
        <f t="shared" si="14"/>
        <v>2</v>
      </c>
      <c r="AQ90" s="22">
        <v>0</v>
      </c>
      <c r="AR90" s="41"/>
    </row>
    <row r="91" spans="1:44" ht="15.75" customHeight="1" x14ac:dyDescent="0.25">
      <c r="A91" s="36"/>
      <c r="E91" s="21" t="s">
        <v>282</v>
      </c>
      <c r="F91" s="21"/>
      <c r="G91" s="21"/>
      <c r="H91" s="21" t="s">
        <v>106</v>
      </c>
      <c r="I91" s="22"/>
      <c r="J91" s="22">
        <v>16</v>
      </c>
      <c r="K91" s="22">
        <v>9</v>
      </c>
      <c r="L91" s="22">
        <v>13</v>
      </c>
      <c r="M91" s="49">
        <f t="shared" si="15"/>
        <v>22</v>
      </c>
      <c r="Q91" s="41"/>
      <c r="R91" s="41"/>
      <c r="S91" s="27">
        <v>7.5</v>
      </c>
      <c r="T91" s="21" t="s">
        <v>160</v>
      </c>
      <c r="Z91" s="22">
        <v>4</v>
      </c>
      <c r="AA91" s="22">
        <v>0</v>
      </c>
      <c r="AB91" s="22">
        <v>1</v>
      </c>
      <c r="AC91" s="22">
        <f t="shared" si="13"/>
        <v>1</v>
      </c>
      <c r="AD91" s="22">
        <v>0</v>
      </c>
      <c r="AF91" s="27">
        <v>6</v>
      </c>
      <c r="AG91" s="21" t="s">
        <v>223</v>
      </c>
      <c r="AM91" s="22">
        <v>3</v>
      </c>
      <c r="AN91" s="22">
        <v>1</v>
      </c>
      <c r="AO91" s="22">
        <v>2</v>
      </c>
      <c r="AP91" s="22">
        <f t="shared" si="14"/>
        <v>3</v>
      </c>
      <c r="AQ91" s="22">
        <v>0</v>
      </c>
      <c r="AR91" s="41"/>
    </row>
    <row r="92" spans="1:44" ht="15.75" customHeight="1" x14ac:dyDescent="0.25">
      <c r="A92" s="36"/>
      <c r="E92" s="21" t="s">
        <v>140</v>
      </c>
      <c r="F92" s="21"/>
      <c r="G92" s="21"/>
      <c r="H92" s="21" t="s">
        <v>108</v>
      </c>
      <c r="I92" s="22"/>
      <c r="J92" s="22">
        <v>16</v>
      </c>
      <c r="K92" s="22">
        <v>9</v>
      </c>
      <c r="L92" s="22">
        <v>11</v>
      </c>
      <c r="M92" s="49">
        <f t="shared" si="15"/>
        <v>20</v>
      </c>
      <c r="Q92" s="41"/>
      <c r="R92" s="41"/>
      <c r="S92" s="27">
        <v>7.5</v>
      </c>
      <c r="T92" s="21" t="s">
        <v>278</v>
      </c>
      <c r="Z92" s="22">
        <v>2</v>
      </c>
      <c r="AA92" s="22">
        <v>0</v>
      </c>
      <c r="AB92" s="22">
        <v>3</v>
      </c>
      <c r="AC92" s="22">
        <f t="shared" si="13"/>
        <v>3</v>
      </c>
      <c r="AD92" s="22">
        <v>0</v>
      </c>
      <c r="AF92" s="27">
        <v>9</v>
      </c>
      <c r="AG92" s="21" t="s">
        <v>421</v>
      </c>
      <c r="AM92" s="22">
        <v>2</v>
      </c>
      <c r="AN92" s="22">
        <v>0</v>
      </c>
      <c r="AO92" s="22">
        <v>1</v>
      </c>
      <c r="AP92" s="22">
        <f t="shared" si="14"/>
        <v>1</v>
      </c>
      <c r="AQ92" s="22">
        <v>0</v>
      </c>
      <c r="AR92" s="41"/>
    </row>
    <row r="93" spans="1:44" ht="15.75" customHeight="1" x14ac:dyDescent="0.25">
      <c r="A93" s="36"/>
      <c r="E93" s="21" t="s">
        <v>128</v>
      </c>
      <c r="F93" s="21"/>
      <c r="G93" s="21"/>
      <c r="H93" s="21" t="s">
        <v>106</v>
      </c>
      <c r="I93" s="22"/>
      <c r="J93" s="22">
        <v>15</v>
      </c>
      <c r="K93" s="22">
        <v>9</v>
      </c>
      <c r="L93" s="22">
        <v>9</v>
      </c>
      <c r="M93" s="49">
        <f t="shared" si="15"/>
        <v>18</v>
      </c>
      <c r="Q93" s="41"/>
      <c r="R93" s="41"/>
      <c r="S93" s="27">
        <v>8</v>
      </c>
      <c r="T93" s="21" t="s">
        <v>438</v>
      </c>
      <c r="Z93" s="22">
        <v>3</v>
      </c>
      <c r="AA93" s="22">
        <v>0</v>
      </c>
      <c r="AB93" s="22">
        <v>2</v>
      </c>
      <c r="AC93" s="22">
        <f t="shared" si="13"/>
        <v>2</v>
      </c>
      <c r="AD93" s="22">
        <v>0</v>
      </c>
      <c r="AF93" s="27">
        <v>6.5</v>
      </c>
      <c r="AG93" s="21" t="s">
        <v>569</v>
      </c>
      <c r="AM93" s="22">
        <v>1</v>
      </c>
      <c r="AN93" s="22">
        <v>0</v>
      </c>
      <c r="AO93" s="22">
        <v>0</v>
      </c>
      <c r="AP93" s="22">
        <f t="shared" si="14"/>
        <v>0</v>
      </c>
      <c r="AQ93" s="22">
        <v>0</v>
      </c>
      <c r="AR93" s="41"/>
    </row>
    <row r="94" spans="1:44" ht="15.75" customHeight="1" thickBot="1" x14ac:dyDescent="0.3">
      <c r="A94" s="36"/>
      <c r="E94" s="21" t="s">
        <v>42</v>
      </c>
      <c r="F94" s="21"/>
      <c r="G94" s="21"/>
      <c r="H94" s="21" t="s">
        <v>107</v>
      </c>
      <c r="I94" s="22"/>
      <c r="J94" s="22">
        <v>13</v>
      </c>
      <c r="K94" s="22">
        <v>6</v>
      </c>
      <c r="L94" s="22">
        <v>12</v>
      </c>
      <c r="M94" s="49">
        <f t="shared" si="15"/>
        <v>18</v>
      </c>
      <c r="Q94" s="41"/>
      <c r="R94" s="41"/>
      <c r="S94" s="27">
        <v>8</v>
      </c>
      <c r="T94" s="21" t="s">
        <v>437</v>
      </c>
      <c r="Z94" s="22">
        <v>3</v>
      </c>
      <c r="AA94" s="22">
        <v>0</v>
      </c>
      <c r="AB94" s="22">
        <v>1</v>
      </c>
      <c r="AC94" s="22">
        <f t="shared" si="13"/>
        <v>1</v>
      </c>
      <c r="AD94" s="22">
        <v>0</v>
      </c>
      <c r="AF94" s="27">
        <v>6.5</v>
      </c>
      <c r="AG94" s="21" t="s">
        <v>316</v>
      </c>
      <c r="AM94" s="22">
        <v>9</v>
      </c>
      <c r="AN94" s="22">
        <v>0</v>
      </c>
      <c r="AO94" s="22">
        <v>4</v>
      </c>
      <c r="AP94" s="22">
        <f t="shared" si="14"/>
        <v>4</v>
      </c>
      <c r="AQ94" s="22">
        <v>0</v>
      </c>
      <c r="AR94" s="41"/>
    </row>
    <row r="95" spans="1:44" ht="15.75" customHeight="1" x14ac:dyDescent="0.25">
      <c r="A95" s="36"/>
      <c r="E95" s="21" t="s">
        <v>32</v>
      </c>
      <c r="F95" s="21"/>
      <c r="G95" s="21"/>
      <c r="H95" s="21" t="s">
        <v>97</v>
      </c>
      <c r="I95" s="22"/>
      <c r="J95" s="22">
        <v>16</v>
      </c>
      <c r="K95" s="22">
        <v>8</v>
      </c>
      <c r="L95" s="22">
        <v>7</v>
      </c>
      <c r="M95" s="49">
        <f t="shared" si="15"/>
        <v>15</v>
      </c>
      <c r="Q95" s="41"/>
      <c r="R95" s="41"/>
      <c r="S95" s="8"/>
      <c r="T95" s="8"/>
      <c r="U95" s="8"/>
      <c r="V95" s="8"/>
      <c r="W95" s="8"/>
      <c r="X95" s="8"/>
      <c r="Y95" s="8"/>
      <c r="Z95" s="8"/>
      <c r="AA95" s="8"/>
      <c r="AB95" s="8"/>
      <c r="AC95" s="8"/>
      <c r="AD95" s="8"/>
      <c r="AF95" s="8"/>
      <c r="AG95" s="31" t="s">
        <v>86</v>
      </c>
      <c r="AH95" s="8"/>
      <c r="AI95" s="8"/>
      <c r="AJ95" s="8"/>
      <c r="AK95" s="8"/>
      <c r="AL95" s="8"/>
      <c r="AM95" s="15">
        <f>SUM(Z77:Z94)+SUM(AM77:AM94)</f>
        <v>143.69999999999999</v>
      </c>
      <c r="AN95" s="15">
        <f>SUM(AA77:AA94)+SUM(AN77:AN94)</f>
        <v>50</v>
      </c>
      <c r="AO95" s="15">
        <f>SUM(AB77:AB94)+SUM(AO77:AO94)</f>
        <v>74</v>
      </c>
      <c r="AP95" s="15">
        <f>SUM(AC77:AC94)+SUM(AP77:AP94)</f>
        <v>124</v>
      </c>
      <c r="AQ95" s="15">
        <f>SUM(AD77:AD94)+SUM(AQ77:AQ94)</f>
        <v>10</v>
      </c>
      <c r="AR95" s="41"/>
    </row>
    <row r="96" spans="1:44" ht="15.75" customHeight="1" x14ac:dyDescent="0.25">
      <c r="A96" s="36"/>
      <c r="E96" s="21" t="s">
        <v>139</v>
      </c>
      <c r="F96" s="21"/>
      <c r="G96" s="21"/>
      <c r="H96" s="21" t="s">
        <v>106</v>
      </c>
      <c r="I96" s="22"/>
      <c r="J96" s="22">
        <v>16</v>
      </c>
      <c r="K96" s="22">
        <v>7</v>
      </c>
      <c r="L96" s="22">
        <v>8</v>
      </c>
      <c r="M96" s="49">
        <f t="shared" si="15"/>
        <v>15</v>
      </c>
      <c r="Q96" s="41"/>
      <c r="R96" s="41"/>
      <c r="AR96" s="41"/>
    </row>
    <row r="97" spans="1:44" ht="15.75" customHeight="1" thickBot="1" x14ac:dyDescent="0.3">
      <c r="A97" s="36"/>
      <c r="E97" s="21" t="s">
        <v>37</v>
      </c>
      <c r="H97" s="21" t="s">
        <v>134</v>
      </c>
      <c r="I97" s="22"/>
      <c r="J97" s="22">
        <v>15</v>
      </c>
      <c r="K97" s="22">
        <v>6</v>
      </c>
      <c r="L97" s="22">
        <v>8</v>
      </c>
      <c r="M97" s="49">
        <f t="shared" si="15"/>
        <v>14</v>
      </c>
      <c r="Q97" s="41"/>
      <c r="R97" s="41"/>
      <c r="S97" s="28" t="s">
        <v>109</v>
      </c>
      <c r="T97" s="28" t="s">
        <v>112</v>
      </c>
      <c r="U97" s="28"/>
      <c r="V97" s="38"/>
      <c r="W97" s="38"/>
      <c r="X97" s="38"/>
      <c r="Y97" s="38"/>
      <c r="Z97" s="38" t="s">
        <v>3</v>
      </c>
      <c r="AA97" s="38" t="s">
        <v>22</v>
      </c>
      <c r="AB97" s="38" t="s">
        <v>23</v>
      </c>
      <c r="AC97" s="38" t="s">
        <v>24</v>
      </c>
      <c r="AD97" s="38" t="s">
        <v>2</v>
      </c>
      <c r="AF97" s="28" t="s">
        <v>109</v>
      </c>
      <c r="AG97" s="28" t="s">
        <v>112</v>
      </c>
      <c r="AH97" s="28"/>
      <c r="AI97" s="38"/>
      <c r="AJ97" s="38"/>
      <c r="AK97" s="38"/>
      <c r="AL97" s="38"/>
      <c r="AM97" s="38" t="s">
        <v>3</v>
      </c>
      <c r="AN97" s="38" t="s">
        <v>22</v>
      </c>
      <c r="AO97" s="38" t="s">
        <v>23</v>
      </c>
      <c r="AP97" s="38" t="s">
        <v>24</v>
      </c>
      <c r="AQ97" s="38" t="s">
        <v>2</v>
      </c>
      <c r="AR97" s="41"/>
    </row>
    <row r="98" spans="1:44" ht="15.75" customHeight="1" x14ac:dyDescent="0.25">
      <c r="A98" s="36"/>
      <c r="E98" s="21" t="s">
        <v>158</v>
      </c>
      <c r="F98" s="21"/>
      <c r="G98" s="21"/>
      <c r="H98" s="16" t="s">
        <v>98</v>
      </c>
      <c r="I98" s="22"/>
      <c r="J98" s="22">
        <v>16</v>
      </c>
      <c r="K98" s="22">
        <v>5</v>
      </c>
      <c r="L98" s="22">
        <v>9</v>
      </c>
      <c r="M98" s="49">
        <f t="shared" si="15"/>
        <v>14</v>
      </c>
      <c r="Q98" s="41"/>
      <c r="R98" s="41"/>
      <c r="S98" s="27">
        <v>7</v>
      </c>
      <c r="T98" s="21" t="s">
        <v>64</v>
      </c>
      <c r="Z98" s="22">
        <v>2</v>
      </c>
      <c r="AA98" s="22">
        <v>0</v>
      </c>
      <c r="AB98" s="22">
        <v>1</v>
      </c>
      <c r="AC98" s="22">
        <f t="shared" ref="AC98:AC103" si="16">+AA98+AB98</f>
        <v>1</v>
      </c>
      <c r="AD98" s="22">
        <v>0</v>
      </c>
      <c r="AF98" s="27">
        <v>7.5</v>
      </c>
      <c r="AG98" s="21" t="s">
        <v>196</v>
      </c>
      <c r="AH98" s="21"/>
      <c r="AM98" s="22">
        <v>1</v>
      </c>
      <c r="AN98" s="22">
        <v>0</v>
      </c>
      <c r="AO98" s="22">
        <v>0</v>
      </c>
      <c r="AP98" s="22">
        <f t="shared" ref="AP98:AP105" si="17">+AN98+AO98</f>
        <v>0</v>
      </c>
      <c r="AQ98" s="22">
        <v>0</v>
      </c>
      <c r="AR98" s="41"/>
    </row>
    <row r="99" spans="1:44" ht="15.75" customHeight="1" x14ac:dyDescent="0.25">
      <c r="A99" s="36"/>
      <c r="E99" s="21" t="s">
        <v>167</v>
      </c>
      <c r="F99" s="21"/>
      <c r="G99" s="21"/>
      <c r="H99" s="21" t="s">
        <v>107</v>
      </c>
      <c r="I99" s="22"/>
      <c r="J99" s="22">
        <v>15</v>
      </c>
      <c r="K99" s="22">
        <v>9</v>
      </c>
      <c r="L99" s="22">
        <v>4</v>
      </c>
      <c r="M99" s="49">
        <f t="shared" si="15"/>
        <v>13</v>
      </c>
      <c r="Q99" s="41"/>
      <c r="R99" s="41"/>
      <c r="S99" s="27">
        <v>7</v>
      </c>
      <c r="T99" s="21" t="s">
        <v>141</v>
      </c>
      <c r="Z99" s="22">
        <v>1</v>
      </c>
      <c r="AA99" s="22">
        <v>1</v>
      </c>
      <c r="AB99" s="22">
        <v>0</v>
      </c>
      <c r="AC99" s="22">
        <f t="shared" si="16"/>
        <v>1</v>
      </c>
      <c r="AD99" s="22">
        <v>0</v>
      </c>
      <c r="AF99" s="27">
        <v>6.5</v>
      </c>
      <c r="AG99" s="21" t="s">
        <v>30</v>
      </c>
      <c r="AH99" s="21"/>
      <c r="AM99" s="22">
        <v>1</v>
      </c>
      <c r="AN99" s="22">
        <v>0</v>
      </c>
      <c r="AO99" s="22">
        <v>1</v>
      </c>
      <c r="AP99" s="22">
        <f t="shared" si="17"/>
        <v>1</v>
      </c>
      <c r="AQ99" s="22">
        <v>0</v>
      </c>
      <c r="AR99" s="41"/>
    </row>
    <row r="100" spans="1:44" ht="15.75" customHeight="1" x14ac:dyDescent="0.25">
      <c r="A100" s="36"/>
      <c r="E100" s="21" t="s">
        <v>239</v>
      </c>
      <c r="F100" s="21"/>
      <c r="G100" s="21"/>
      <c r="H100" s="16" t="s">
        <v>98</v>
      </c>
      <c r="I100" s="22"/>
      <c r="J100" s="22">
        <v>16</v>
      </c>
      <c r="K100" s="22">
        <v>7</v>
      </c>
      <c r="L100" s="22">
        <v>6</v>
      </c>
      <c r="M100" s="49">
        <f t="shared" si="15"/>
        <v>13</v>
      </c>
      <c r="Q100" s="41"/>
      <c r="R100" s="41"/>
      <c r="S100" s="27">
        <v>7.5</v>
      </c>
      <c r="T100" s="21" t="s">
        <v>31</v>
      </c>
      <c r="Z100" s="22">
        <v>2</v>
      </c>
      <c r="AA100" s="22">
        <v>0</v>
      </c>
      <c r="AB100" s="22">
        <v>1</v>
      </c>
      <c r="AC100" s="22">
        <f t="shared" si="16"/>
        <v>1</v>
      </c>
      <c r="AD100" s="22">
        <v>0</v>
      </c>
      <c r="AF100" s="27">
        <v>8.5</v>
      </c>
      <c r="AG100" s="21" t="s">
        <v>28</v>
      </c>
      <c r="AM100" s="22">
        <v>1</v>
      </c>
      <c r="AN100" s="22">
        <v>0</v>
      </c>
      <c r="AO100" s="22">
        <v>1</v>
      </c>
      <c r="AP100" s="22">
        <f t="shared" si="17"/>
        <v>1</v>
      </c>
      <c r="AQ100" s="22">
        <v>0</v>
      </c>
      <c r="AR100" s="41"/>
    </row>
    <row r="101" spans="1:44" ht="15.75" customHeight="1" x14ac:dyDescent="0.25">
      <c r="A101" s="36"/>
      <c r="E101" s="21" t="s">
        <v>153</v>
      </c>
      <c r="F101" s="21"/>
      <c r="G101" s="21"/>
      <c r="H101" s="21" t="s">
        <v>173</v>
      </c>
      <c r="I101" s="22"/>
      <c r="J101" s="22">
        <v>13</v>
      </c>
      <c r="K101" s="22">
        <v>7</v>
      </c>
      <c r="L101" s="22">
        <v>6</v>
      </c>
      <c r="M101" s="49">
        <f t="shared" si="15"/>
        <v>13</v>
      </c>
      <c r="Q101" s="41"/>
      <c r="R101" s="41"/>
      <c r="S101" s="27">
        <v>7.5</v>
      </c>
      <c r="T101" s="21" t="s">
        <v>139</v>
      </c>
      <c r="Z101" s="22">
        <v>1</v>
      </c>
      <c r="AA101" s="22">
        <v>0</v>
      </c>
      <c r="AB101" s="22">
        <v>0</v>
      </c>
      <c r="AC101" s="22">
        <f t="shared" si="16"/>
        <v>0</v>
      </c>
      <c r="AD101" s="22">
        <v>0</v>
      </c>
      <c r="AF101" s="27">
        <v>7.5</v>
      </c>
      <c r="AG101" s="21" t="s">
        <v>32</v>
      </c>
      <c r="AM101" s="22">
        <v>1</v>
      </c>
      <c r="AN101" s="22">
        <v>0</v>
      </c>
      <c r="AO101" s="22">
        <v>0</v>
      </c>
      <c r="AP101" s="22">
        <f t="shared" si="17"/>
        <v>0</v>
      </c>
      <c r="AQ101" s="22">
        <v>0</v>
      </c>
      <c r="AR101" s="41"/>
    </row>
    <row r="102" spans="1:44" ht="15.75" customHeight="1" x14ac:dyDescent="0.25">
      <c r="A102" s="36"/>
      <c r="E102" s="21" t="s">
        <v>87</v>
      </c>
      <c r="F102" s="21"/>
      <c r="G102" s="21"/>
      <c r="H102" s="21" t="s">
        <v>108</v>
      </c>
      <c r="I102" s="22"/>
      <c r="J102" s="22">
        <v>15</v>
      </c>
      <c r="K102" s="22">
        <v>3</v>
      </c>
      <c r="L102" s="22">
        <v>10</v>
      </c>
      <c r="M102" s="49">
        <f t="shared" si="15"/>
        <v>13</v>
      </c>
      <c r="O102" s="22"/>
      <c r="Q102" s="41"/>
      <c r="R102" s="41"/>
      <c r="S102" s="27">
        <v>6.5</v>
      </c>
      <c r="T102" s="21" t="s">
        <v>123</v>
      </c>
      <c r="Z102" s="22">
        <v>6</v>
      </c>
      <c r="AA102" s="22">
        <v>2</v>
      </c>
      <c r="AB102" s="22">
        <v>1</v>
      </c>
      <c r="AC102" s="22">
        <f t="shared" si="16"/>
        <v>3</v>
      </c>
      <c r="AD102" s="22">
        <v>2</v>
      </c>
      <c r="AF102" s="27">
        <v>7.5</v>
      </c>
      <c r="AG102" s="21" t="s">
        <v>104</v>
      </c>
      <c r="AM102" s="22">
        <v>1</v>
      </c>
      <c r="AN102" s="22">
        <v>0</v>
      </c>
      <c r="AO102" s="22">
        <v>1</v>
      </c>
      <c r="AP102" s="22">
        <f t="shared" si="17"/>
        <v>1</v>
      </c>
      <c r="AQ102" s="22">
        <v>0</v>
      </c>
      <c r="AR102" s="41"/>
    </row>
    <row r="103" spans="1:44" ht="15.75" customHeight="1" thickBot="1" x14ac:dyDescent="0.3">
      <c r="A103" s="36"/>
      <c r="E103" s="21" t="s">
        <v>119</v>
      </c>
      <c r="F103" s="21"/>
      <c r="G103" s="21"/>
      <c r="H103" s="21" t="s">
        <v>173</v>
      </c>
      <c r="I103" s="22"/>
      <c r="J103" s="22">
        <v>15</v>
      </c>
      <c r="K103" s="22">
        <v>2</v>
      </c>
      <c r="L103" s="22">
        <v>11</v>
      </c>
      <c r="M103" s="49">
        <f t="shared" si="15"/>
        <v>13</v>
      </c>
      <c r="O103" s="22"/>
      <c r="Q103" s="41"/>
      <c r="R103" s="41"/>
      <c r="S103" s="27">
        <v>6</v>
      </c>
      <c r="T103" s="21" t="s">
        <v>103</v>
      </c>
      <c r="Z103" s="22">
        <v>3</v>
      </c>
      <c r="AA103" s="22">
        <v>0</v>
      </c>
      <c r="AB103" s="22">
        <v>0</v>
      </c>
      <c r="AC103" s="22">
        <f t="shared" si="16"/>
        <v>0</v>
      </c>
      <c r="AD103" s="22">
        <v>0</v>
      </c>
      <c r="AF103" s="27">
        <v>7.5</v>
      </c>
      <c r="AG103" s="21" t="s">
        <v>164</v>
      </c>
      <c r="AH103" s="21"/>
      <c r="AM103" s="22">
        <v>3</v>
      </c>
      <c r="AN103" s="22">
        <v>0</v>
      </c>
      <c r="AO103" s="22">
        <v>2</v>
      </c>
      <c r="AP103" s="22">
        <f t="shared" si="17"/>
        <v>2</v>
      </c>
      <c r="AQ103" s="22">
        <v>0</v>
      </c>
      <c r="AR103" s="41"/>
    </row>
    <row r="104" spans="1:44" ht="15.75" customHeight="1" x14ac:dyDescent="0.25">
      <c r="A104" s="36"/>
      <c r="E104" s="21" t="s">
        <v>74</v>
      </c>
      <c r="F104" s="21"/>
      <c r="G104" s="21"/>
      <c r="H104" s="21" t="s">
        <v>107</v>
      </c>
      <c r="I104" s="22"/>
      <c r="J104" s="22">
        <v>15</v>
      </c>
      <c r="K104" s="22">
        <v>10</v>
      </c>
      <c r="L104" s="22">
        <v>2</v>
      </c>
      <c r="M104" s="49">
        <f t="shared" si="15"/>
        <v>12</v>
      </c>
      <c r="O104" s="22"/>
      <c r="Q104" s="41"/>
      <c r="R104" s="41"/>
      <c r="S104" s="8"/>
      <c r="T104" s="31"/>
      <c r="U104" s="8"/>
      <c r="V104" s="8"/>
      <c r="W104" s="8"/>
      <c r="X104" s="8"/>
      <c r="Y104" s="8"/>
      <c r="Z104" s="53"/>
      <c r="AA104" s="53"/>
      <c r="AB104" s="53"/>
      <c r="AC104" s="53"/>
      <c r="AD104" s="53"/>
      <c r="AF104" s="27">
        <v>8.5</v>
      </c>
      <c r="AG104" s="21" t="s">
        <v>140</v>
      </c>
      <c r="AM104" s="22">
        <v>2</v>
      </c>
      <c r="AN104" s="22">
        <v>3</v>
      </c>
      <c r="AO104" s="22">
        <v>1</v>
      </c>
      <c r="AP104" s="22">
        <f t="shared" si="17"/>
        <v>4</v>
      </c>
      <c r="AQ104" s="22">
        <v>2</v>
      </c>
      <c r="AR104" s="41"/>
    </row>
    <row r="105" spans="1:44" ht="15.75" customHeight="1" thickBot="1" x14ac:dyDescent="0.3">
      <c r="A105" s="36"/>
      <c r="E105" s="21" t="s">
        <v>164</v>
      </c>
      <c r="F105" s="21"/>
      <c r="G105" s="21"/>
      <c r="H105" s="21" t="s">
        <v>134</v>
      </c>
      <c r="I105" s="22"/>
      <c r="J105" s="22">
        <v>16</v>
      </c>
      <c r="K105" s="22">
        <v>5</v>
      </c>
      <c r="L105" s="22">
        <v>7</v>
      </c>
      <c r="M105" s="49">
        <f t="shared" si="15"/>
        <v>12</v>
      </c>
      <c r="O105" s="22"/>
      <c r="Q105" s="41"/>
      <c r="R105" s="41"/>
      <c r="AF105" s="27">
        <v>7.5</v>
      </c>
      <c r="AG105" s="21" t="s">
        <v>44</v>
      </c>
      <c r="AM105" s="22">
        <v>3</v>
      </c>
      <c r="AN105" s="22">
        <v>0</v>
      </c>
      <c r="AO105" s="22">
        <v>3</v>
      </c>
      <c r="AP105" s="22">
        <f t="shared" si="17"/>
        <v>3</v>
      </c>
      <c r="AQ105" s="22">
        <v>0</v>
      </c>
      <c r="AR105" s="41"/>
    </row>
    <row r="106" spans="1:44" ht="15.75" customHeight="1" x14ac:dyDescent="0.25">
      <c r="A106" s="36"/>
      <c r="E106" s="21" t="s">
        <v>104</v>
      </c>
      <c r="F106" s="21"/>
      <c r="G106" s="21"/>
      <c r="H106" s="21" t="s">
        <v>108</v>
      </c>
      <c r="I106" s="22"/>
      <c r="J106" s="22">
        <v>15</v>
      </c>
      <c r="K106" s="22">
        <v>3</v>
      </c>
      <c r="L106" s="22">
        <v>9</v>
      </c>
      <c r="M106" s="49">
        <f t="shared" si="15"/>
        <v>12</v>
      </c>
      <c r="Q106" s="41"/>
      <c r="R106" s="41"/>
      <c r="AF106" s="8"/>
      <c r="AG106" s="31" t="s">
        <v>157</v>
      </c>
      <c r="AH106" s="8"/>
      <c r="AI106" s="8"/>
      <c r="AJ106" s="8"/>
      <c r="AK106" s="8"/>
      <c r="AL106" s="8"/>
      <c r="AM106" s="53">
        <f>SUM(Z97:Z104)+SUM(AM97:AM105)</f>
        <v>28</v>
      </c>
      <c r="AN106" s="53">
        <f>SUM(AA97:AA104)+SUM(AN97:AN105)</f>
        <v>6</v>
      </c>
      <c r="AO106" s="53">
        <f>SUM(AB97:AB104)+SUM(AO97:AO105)</f>
        <v>12</v>
      </c>
      <c r="AP106" s="53">
        <f>SUM(AC97:AC104)+SUM(AP97:AP105)</f>
        <v>18</v>
      </c>
      <c r="AQ106" s="53">
        <f>SUM(AD97:AD104)+SUM(AQ97:AQ105)</f>
        <v>4</v>
      </c>
      <c r="AR106" s="41"/>
    </row>
    <row r="107" spans="1:44" ht="15.75" customHeight="1" x14ac:dyDescent="0.25">
      <c r="A107" s="36"/>
      <c r="E107" s="21"/>
      <c r="F107" s="21"/>
      <c r="G107" s="21"/>
      <c r="H107" s="21"/>
      <c r="I107" s="22"/>
      <c r="J107" s="22"/>
      <c r="K107" s="22"/>
      <c r="L107" s="22"/>
      <c r="M107" s="22"/>
      <c r="O107" s="22"/>
      <c r="Q107" s="41"/>
      <c r="R107" s="41"/>
      <c r="AF107" s="27"/>
      <c r="AG107" s="21" t="s">
        <v>86</v>
      </c>
      <c r="AM107" s="54">
        <f>AM95+AC121+AM106</f>
        <v>191.7</v>
      </c>
      <c r="AN107" s="54">
        <f>AN106+AN95</f>
        <v>56</v>
      </c>
      <c r="AO107" s="54">
        <f>AO106+AO95</f>
        <v>86</v>
      </c>
      <c r="AP107" s="54">
        <f>AP106+AP95</f>
        <v>142</v>
      </c>
      <c r="AQ107" s="54">
        <f>AQ106+AQ95</f>
        <v>14</v>
      </c>
      <c r="AR107" s="41"/>
    </row>
    <row r="108" spans="1:44" ht="15.75" customHeight="1" thickBot="1" x14ac:dyDescent="0.3">
      <c r="A108" s="36"/>
      <c r="E108" s="21"/>
      <c r="F108" s="2" t="s">
        <v>77</v>
      </c>
      <c r="G108" s="2"/>
      <c r="H108" s="2"/>
      <c r="I108" s="4" t="s">
        <v>1</v>
      </c>
      <c r="J108" s="4"/>
      <c r="K108" s="4" t="s">
        <v>3</v>
      </c>
      <c r="L108" s="50" t="s">
        <v>2</v>
      </c>
      <c r="M108" s="22"/>
      <c r="O108" s="22"/>
      <c r="Q108" s="41"/>
      <c r="R108" s="41"/>
      <c r="AF108" s="27"/>
      <c r="AG108" s="21" t="s">
        <v>75</v>
      </c>
      <c r="AM108" s="22">
        <f>+AM41+AM28+Z54+Z41+AM54+AM15+Z28+Z15</f>
        <v>191.7</v>
      </c>
      <c r="AN108" s="22">
        <f>+AN41+AN28+AA54+AA41+AN54+AN15+AA28+AA15</f>
        <v>56</v>
      </c>
      <c r="AO108" s="22">
        <f>+AO41+AO28+AB54+AB41+AO54+AO15+AB28+AB15</f>
        <v>86</v>
      </c>
      <c r="AP108" s="22">
        <f>+AP41+AP28+AC54+AC41+AP54+AP15+AC28+AC15</f>
        <v>142</v>
      </c>
      <c r="AQ108" s="22">
        <f>+AQ41+AQ28+AD54+AD41+AQ54+AQ15+AD28+AD15</f>
        <v>14</v>
      </c>
      <c r="AR108" s="41"/>
    </row>
    <row r="109" spans="1:44" ht="15.75" customHeight="1" x14ac:dyDescent="0.25">
      <c r="A109" s="36"/>
      <c r="E109" s="21"/>
      <c r="F109" s="21" t="s">
        <v>79</v>
      </c>
      <c r="G109" s="21"/>
      <c r="H109" s="21"/>
      <c r="I109" s="21" t="s">
        <v>173</v>
      </c>
      <c r="K109" s="22">
        <v>14</v>
      </c>
      <c r="L109" s="49">
        <v>10</v>
      </c>
      <c r="M109" s="22"/>
      <c r="N109" s="22"/>
      <c r="O109" s="22"/>
      <c r="Q109" s="41"/>
      <c r="R109" s="41"/>
      <c r="AR109" s="41"/>
    </row>
    <row r="110" spans="1:44" ht="15.75" customHeight="1" x14ac:dyDescent="0.25">
      <c r="A110" s="36"/>
      <c r="E110" s="21"/>
      <c r="F110" s="21" t="s">
        <v>192</v>
      </c>
      <c r="G110" s="21"/>
      <c r="H110" s="21"/>
      <c r="I110" s="21" t="s">
        <v>173</v>
      </c>
      <c r="K110" s="22">
        <v>16</v>
      </c>
      <c r="L110" s="49">
        <v>10</v>
      </c>
      <c r="M110" s="22"/>
      <c r="N110" s="22"/>
      <c r="O110" s="22"/>
      <c r="Q110" s="41"/>
      <c r="R110" s="41"/>
      <c r="AR110" s="41"/>
    </row>
    <row r="111" spans="1:44" ht="15.75" customHeight="1" x14ac:dyDescent="0.25">
      <c r="A111" s="36"/>
      <c r="E111" s="21"/>
      <c r="F111" s="21" t="s">
        <v>193</v>
      </c>
      <c r="G111" s="21"/>
      <c r="H111" s="21"/>
      <c r="I111" s="21" t="s">
        <v>97</v>
      </c>
      <c r="K111" s="22">
        <v>12</v>
      </c>
      <c r="L111" s="49">
        <v>6</v>
      </c>
      <c r="M111" s="22"/>
      <c r="N111" s="22"/>
      <c r="O111" s="22"/>
      <c r="Q111" s="41"/>
      <c r="R111" s="41"/>
      <c r="AR111" s="41"/>
    </row>
    <row r="112" spans="1:44" ht="15.75" customHeight="1" thickBot="1" x14ac:dyDescent="0.3">
      <c r="A112" s="36"/>
      <c r="E112" s="21"/>
      <c r="F112" s="21" t="s">
        <v>118</v>
      </c>
      <c r="H112" s="21"/>
      <c r="I112" s="21" t="s">
        <v>106</v>
      </c>
      <c r="K112" s="22">
        <v>14</v>
      </c>
      <c r="L112" s="49">
        <v>6</v>
      </c>
      <c r="M112" s="22"/>
      <c r="N112" s="22"/>
      <c r="O112" s="22"/>
      <c r="Q112" s="41"/>
      <c r="R112" s="41"/>
      <c r="U112" s="37" t="s">
        <v>109</v>
      </c>
      <c r="V112" s="10" t="s">
        <v>117</v>
      </c>
      <c r="W112" s="10"/>
      <c r="X112" s="10"/>
      <c r="Y112" s="10"/>
      <c r="Z112" s="10"/>
      <c r="AA112" s="10"/>
      <c r="AB112" s="10"/>
      <c r="AC112" s="37" t="s">
        <v>3</v>
      </c>
      <c r="AD112" s="37" t="s">
        <v>7</v>
      </c>
      <c r="AE112" s="37" t="s">
        <v>8</v>
      </c>
      <c r="AF112" s="37" t="s">
        <v>9</v>
      </c>
      <c r="AG112" s="37" t="s">
        <v>71</v>
      </c>
      <c r="AH112" s="37"/>
      <c r="AI112" s="37" t="s">
        <v>4</v>
      </c>
      <c r="AJ112" s="37" t="s">
        <v>6</v>
      </c>
      <c r="AK112" s="37" t="s">
        <v>5</v>
      </c>
      <c r="AL112" s="37" t="s">
        <v>72</v>
      </c>
      <c r="AM112" s="37" t="s">
        <v>23</v>
      </c>
      <c r="AN112" s="37" t="s">
        <v>2</v>
      </c>
      <c r="AR112" s="41"/>
    </row>
    <row r="113" spans="1:44" ht="15.75" customHeight="1" x14ac:dyDescent="0.25">
      <c r="A113" s="36"/>
      <c r="E113" s="21"/>
      <c r="F113" s="21" t="s">
        <v>155</v>
      </c>
      <c r="I113" s="21" t="s">
        <v>134</v>
      </c>
      <c r="K113" s="22">
        <v>15</v>
      </c>
      <c r="L113" s="49">
        <v>6</v>
      </c>
      <c r="M113" s="22"/>
      <c r="N113" s="22"/>
      <c r="O113" s="22"/>
      <c r="Q113" s="41"/>
      <c r="R113" s="41"/>
      <c r="U113" s="58">
        <v>8</v>
      </c>
      <c r="V113" s="31" t="s">
        <v>15</v>
      </c>
      <c r="W113" s="8"/>
      <c r="X113" s="31"/>
      <c r="Y113" s="31"/>
      <c r="Z113" s="14"/>
      <c r="AA113" s="8"/>
      <c r="AB113" s="8"/>
      <c r="AC113" s="15">
        <f t="shared" ref="AC113:AC120" si="18">SUM(AD113:AF113)</f>
        <v>1</v>
      </c>
      <c r="AD113" s="15">
        <v>0</v>
      </c>
      <c r="AE113" s="15">
        <v>1</v>
      </c>
      <c r="AF113" s="15">
        <v>0</v>
      </c>
      <c r="AG113" s="98">
        <f t="shared" ref="AG113:AG121" si="19">+(AD113*2+AF113)/(2*AC113)</f>
        <v>0</v>
      </c>
      <c r="AH113" s="98"/>
      <c r="AI113" s="15">
        <v>9</v>
      </c>
      <c r="AJ113" s="15">
        <v>0</v>
      </c>
      <c r="AK113" s="15">
        <v>0</v>
      </c>
      <c r="AL113" s="52">
        <f t="shared" ref="AL113:AL121" si="20">+AI113/AC113</f>
        <v>9</v>
      </c>
      <c r="AM113" s="15">
        <v>0</v>
      </c>
      <c r="AN113" s="15">
        <v>0</v>
      </c>
      <c r="AR113" s="41"/>
    </row>
    <row r="114" spans="1:44" ht="15.75" customHeight="1" x14ac:dyDescent="0.25">
      <c r="A114" s="36"/>
      <c r="E114" s="21"/>
      <c r="F114" s="21" t="s">
        <v>37</v>
      </c>
      <c r="I114" s="21" t="s">
        <v>134</v>
      </c>
      <c r="K114" s="22">
        <v>15</v>
      </c>
      <c r="L114" s="49">
        <v>6</v>
      </c>
      <c r="M114" s="22"/>
      <c r="N114" s="22"/>
      <c r="O114" s="22"/>
      <c r="Q114" s="41"/>
      <c r="R114" s="41"/>
      <c r="U114" s="27">
        <v>7</v>
      </c>
      <c r="V114" s="21" t="s">
        <v>347</v>
      </c>
      <c r="X114" s="21"/>
      <c r="Y114" s="21"/>
      <c r="Z114" s="16"/>
      <c r="AC114" s="22">
        <f t="shared" si="18"/>
        <v>7</v>
      </c>
      <c r="AD114" s="22">
        <v>0</v>
      </c>
      <c r="AE114" s="22">
        <v>7</v>
      </c>
      <c r="AF114" s="22">
        <v>0</v>
      </c>
      <c r="AG114" s="95">
        <f t="shared" si="19"/>
        <v>0</v>
      </c>
      <c r="AH114" s="95"/>
      <c r="AI114" s="22">
        <v>36</v>
      </c>
      <c r="AJ114" s="22">
        <v>0</v>
      </c>
      <c r="AK114" s="22">
        <v>0</v>
      </c>
      <c r="AL114" s="24">
        <f t="shared" si="20"/>
        <v>5.1428571428571432</v>
      </c>
      <c r="AM114" s="22">
        <v>0</v>
      </c>
      <c r="AN114" s="22">
        <v>0</v>
      </c>
      <c r="AR114" s="41"/>
    </row>
    <row r="115" spans="1:44" ht="15.75" customHeight="1" x14ac:dyDescent="0.25">
      <c r="A115" s="36"/>
      <c r="E115" s="21"/>
      <c r="F115" s="21" t="s">
        <v>48</v>
      </c>
      <c r="I115" s="21" t="s">
        <v>97</v>
      </c>
      <c r="K115" s="22">
        <v>15</v>
      </c>
      <c r="L115" s="49">
        <v>6</v>
      </c>
      <c r="M115" s="22"/>
      <c r="N115" s="22"/>
      <c r="O115" s="22"/>
      <c r="Q115" s="41"/>
      <c r="R115" s="41"/>
      <c r="U115" s="27">
        <v>7</v>
      </c>
      <c r="V115" s="21" t="s">
        <v>162</v>
      </c>
      <c r="X115" s="21"/>
      <c r="Y115" s="21"/>
      <c r="Z115" s="16"/>
      <c r="AC115" s="22">
        <f t="shared" si="18"/>
        <v>2</v>
      </c>
      <c r="AD115" s="22">
        <v>2</v>
      </c>
      <c r="AE115" s="22">
        <v>0</v>
      </c>
      <c r="AF115" s="22">
        <v>0</v>
      </c>
      <c r="AG115" s="95">
        <f t="shared" si="19"/>
        <v>1</v>
      </c>
      <c r="AH115" s="95"/>
      <c r="AI115" s="22">
        <v>4</v>
      </c>
      <c r="AJ115" s="22">
        <v>0</v>
      </c>
      <c r="AK115" s="22">
        <v>0</v>
      </c>
      <c r="AL115" s="24">
        <f t="shared" si="20"/>
        <v>2</v>
      </c>
      <c r="AM115" s="22">
        <v>0</v>
      </c>
      <c r="AN115" s="22">
        <v>0</v>
      </c>
      <c r="AR115" s="41"/>
    </row>
    <row r="116" spans="1:44" ht="15.75" customHeight="1" x14ac:dyDescent="0.25">
      <c r="A116" s="36"/>
      <c r="E116" s="21"/>
      <c r="F116" s="21" t="s">
        <v>30</v>
      </c>
      <c r="G116" s="21"/>
      <c r="H116" s="21"/>
      <c r="I116" s="21" t="s">
        <v>106</v>
      </c>
      <c r="K116" s="22">
        <v>16</v>
      </c>
      <c r="L116" s="49">
        <v>6</v>
      </c>
      <c r="M116" s="22"/>
      <c r="N116" s="22"/>
      <c r="O116" s="22"/>
      <c r="Q116" s="41"/>
      <c r="R116" s="41"/>
      <c r="U116" s="27">
        <v>7</v>
      </c>
      <c r="V116" s="21" t="s">
        <v>183</v>
      </c>
      <c r="X116" s="21"/>
      <c r="Y116" s="21"/>
      <c r="Z116" s="16"/>
      <c r="AC116" s="22">
        <f t="shared" si="18"/>
        <v>1</v>
      </c>
      <c r="AD116" s="22">
        <v>0</v>
      </c>
      <c r="AE116" s="22">
        <v>0</v>
      </c>
      <c r="AF116" s="22">
        <v>1</v>
      </c>
      <c r="AG116" s="95">
        <f t="shared" si="19"/>
        <v>0.5</v>
      </c>
      <c r="AH116" s="95"/>
      <c r="AI116" s="22">
        <v>1</v>
      </c>
      <c r="AJ116" s="22">
        <v>0</v>
      </c>
      <c r="AK116" s="22">
        <v>0</v>
      </c>
      <c r="AL116" s="24">
        <f t="shared" si="20"/>
        <v>1</v>
      </c>
      <c r="AM116" s="22">
        <v>0</v>
      </c>
      <c r="AN116" s="22">
        <v>0</v>
      </c>
      <c r="AR116" s="41"/>
    </row>
    <row r="117" spans="1:44" ht="15.75" customHeight="1" x14ac:dyDescent="0.25">
      <c r="A117" s="36"/>
      <c r="F117" s="21" t="s">
        <v>197</v>
      </c>
      <c r="G117" s="21"/>
      <c r="H117" s="21"/>
      <c r="I117" s="21" t="s">
        <v>107</v>
      </c>
      <c r="K117" s="22">
        <v>10</v>
      </c>
      <c r="L117" s="49">
        <v>4</v>
      </c>
      <c r="M117" s="22"/>
      <c r="N117" s="22"/>
      <c r="O117" s="22"/>
      <c r="Q117" s="41"/>
      <c r="R117" s="41"/>
      <c r="U117" s="27">
        <v>7</v>
      </c>
      <c r="V117" s="21" t="s">
        <v>315</v>
      </c>
      <c r="X117" s="21"/>
      <c r="Y117" s="21"/>
      <c r="Z117" s="16"/>
      <c r="AC117" s="22">
        <f t="shared" si="18"/>
        <v>1</v>
      </c>
      <c r="AD117" s="22">
        <v>0</v>
      </c>
      <c r="AE117" s="22">
        <v>0</v>
      </c>
      <c r="AF117" s="22">
        <v>1</v>
      </c>
      <c r="AG117" s="95">
        <f t="shared" si="19"/>
        <v>0.5</v>
      </c>
      <c r="AH117" s="95"/>
      <c r="AI117" s="22">
        <v>1</v>
      </c>
      <c r="AJ117" s="22">
        <v>0</v>
      </c>
      <c r="AK117" s="22">
        <v>0</v>
      </c>
      <c r="AL117" s="24">
        <f t="shared" si="20"/>
        <v>1</v>
      </c>
      <c r="AM117" s="22">
        <v>0</v>
      </c>
      <c r="AN117" s="22">
        <v>0</v>
      </c>
      <c r="AR117" s="41"/>
    </row>
    <row r="118" spans="1:44" ht="15.75" customHeight="1" x14ac:dyDescent="0.25">
      <c r="A118" s="36"/>
      <c r="F118" s="21" t="s">
        <v>113</v>
      </c>
      <c r="G118" s="21"/>
      <c r="H118" s="21"/>
      <c r="I118" s="21" t="s">
        <v>97</v>
      </c>
      <c r="K118" s="22">
        <v>11</v>
      </c>
      <c r="L118" s="49">
        <v>4</v>
      </c>
      <c r="M118" s="22"/>
      <c r="N118" s="22"/>
      <c r="O118" s="22"/>
      <c r="Q118" s="41"/>
      <c r="R118" s="41"/>
      <c r="U118" s="27">
        <v>7.5</v>
      </c>
      <c r="V118" s="21" t="s">
        <v>168</v>
      </c>
      <c r="Z118" s="21" t="s">
        <v>136</v>
      </c>
      <c r="AB118" s="22"/>
      <c r="AC118" s="22">
        <f t="shared" si="18"/>
        <v>2</v>
      </c>
      <c r="AD118" s="22">
        <v>1</v>
      </c>
      <c r="AE118" s="22">
        <v>1</v>
      </c>
      <c r="AF118" s="22">
        <v>0</v>
      </c>
      <c r="AG118" s="95">
        <f t="shared" si="19"/>
        <v>0.5</v>
      </c>
      <c r="AH118" s="95"/>
      <c r="AI118" s="22">
        <v>2</v>
      </c>
      <c r="AJ118" s="22">
        <v>0</v>
      </c>
      <c r="AK118" s="22">
        <v>1</v>
      </c>
      <c r="AL118" s="24">
        <f t="shared" si="20"/>
        <v>1</v>
      </c>
      <c r="AM118" s="22">
        <v>0</v>
      </c>
      <c r="AN118" s="22">
        <v>0</v>
      </c>
      <c r="AR118" s="41"/>
    </row>
    <row r="119" spans="1:44" ht="15.75" customHeight="1" x14ac:dyDescent="0.25">
      <c r="A119" s="36"/>
      <c r="F119" s="21" t="s">
        <v>138</v>
      </c>
      <c r="G119" s="21"/>
      <c r="H119" s="21"/>
      <c r="I119" s="21" t="s">
        <v>173</v>
      </c>
      <c r="K119" s="22">
        <v>12</v>
      </c>
      <c r="L119" s="49">
        <v>4</v>
      </c>
      <c r="M119" s="22"/>
      <c r="N119" s="22"/>
      <c r="O119" s="22"/>
      <c r="Q119" s="41"/>
      <c r="R119" s="41"/>
      <c r="U119" s="27">
        <v>7</v>
      </c>
      <c r="V119" s="21" t="s">
        <v>274</v>
      </c>
      <c r="X119" s="21"/>
      <c r="Y119" s="21"/>
      <c r="Z119" s="16"/>
      <c r="AC119" s="22">
        <f t="shared" si="18"/>
        <v>4</v>
      </c>
      <c r="AD119" s="22">
        <v>0</v>
      </c>
      <c r="AE119" s="22">
        <v>3</v>
      </c>
      <c r="AF119" s="22">
        <v>1</v>
      </c>
      <c r="AG119" s="95">
        <f t="shared" si="19"/>
        <v>0.125</v>
      </c>
      <c r="AH119" s="95"/>
      <c r="AI119" s="22">
        <v>13</v>
      </c>
      <c r="AJ119" s="22">
        <v>0</v>
      </c>
      <c r="AK119" s="22">
        <v>0</v>
      </c>
      <c r="AL119" s="24">
        <f t="shared" si="20"/>
        <v>3.25</v>
      </c>
      <c r="AM119" s="22">
        <v>0</v>
      </c>
      <c r="AN119" s="22">
        <v>0</v>
      </c>
      <c r="AR119" s="41"/>
    </row>
    <row r="120" spans="1:44" ht="15.75" customHeight="1" thickBot="1" x14ac:dyDescent="0.3">
      <c r="A120" s="36"/>
      <c r="F120" s="21" t="s">
        <v>42</v>
      </c>
      <c r="G120" s="21"/>
      <c r="H120" s="21"/>
      <c r="I120" s="21" t="s">
        <v>107</v>
      </c>
      <c r="K120" s="22">
        <v>13</v>
      </c>
      <c r="L120" s="49">
        <v>4</v>
      </c>
      <c r="M120" s="22"/>
      <c r="N120" s="22"/>
      <c r="O120" s="22"/>
      <c r="Q120" s="41"/>
      <c r="R120" s="41"/>
      <c r="U120" s="56">
        <v>7</v>
      </c>
      <c r="V120" s="28" t="s">
        <v>222</v>
      </c>
      <c r="W120" s="3"/>
      <c r="X120" s="28"/>
      <c r="Y120" s="28"/>
      <c r="Z120" s="10"/>
      <c r="AA120" s="3"/>
      <c r="AB120" s="3"/>
      <c r="AC120" s="38">
        <f t="shared" si="18"/>
        <v>2</v>
      </c>
      <c r="AD120" s="38">
        <v>0</v>
      </c>
      <c r="AE120" s="38">
        <v>1</v>
      </c>
      <c r="AF120" s="38">
        <v>1</v>
      </c>
      <c r="AG120" s="99">
        <f t="shared" si="19"/>
        <v>0.25</v>
      </c>
      <c r="AH120" s="99"/>
      <c r="AI120" s="38">
        <v>8</v>
      </c>
      <c r="AJ120" s="38">
        <v>0</v>
      </c>
      <c r="AK120" s="38">
        <v>0</v>
      </c>
      <c r="AL120" s="57">
        <f t="shared" si="20"/>
        <v>4</v>
      </c>
      <c r="AM120" s="38">
        <v>0</v>
      </c>
      <c r="AN120" s="38">
        <v>0</v>
      </c>
      <c r="AR120" s="41"/>
    </row>
    <row r="121" spans="1:44" ht="15.75" customHeight="1" x14ac:dyDescent="0.25">
      <c r="A121" s="36"/>
      <c r="F121" s="21" t="s">
        <v>169</v>
      </c>
      <c r="G121" s="21"/>
      <c r="H121" s="21"/>
      <c r="I121" s="21" t="s">
        <v>134</v>
      </c>
      <c r="K121" s="22">
        <v>13</v>
      </c>
      <c r="L121" s="49">
        <v>4</v>
      </c>
      <c r="M121" s="22"/>
      <c r="N121" s="22"/>
      <c r="O121" s="22"/>
      <c r="Q121" s="41"/>
      <c r="R121" s="41"/>
      <c r="U121" s="8"/>
      <c r="V121" s="32"/>
      <c r="W121" s="31" t="s">
        <v>20</v>
      </c>
      <c r="X121" s="32"/>
      <c r="Y121" s="32"/>
      <c r="Z121" s="15"/>
      <c r="AA121" s="8"/>
      <c r="AB121" s="8"/>
      <c r="AC121" s="15">
        <f>SUM(AC113:AC120)</f>
        <v>20</v>
      </c>
      <c r="AD121" s="15">
        <f>SUM(AD113:AD120)</f>
        <v>3</v>
      </c>
      <c r="AE121" s="15">
        <f>SUM(AE113:AE120)</f>
        <v>13</v>
      </c>
      <c r="AF121" s="15">
        <f>SUM(AF113:AF120)</f>
        <v>4</v>
      </c>
      <c r="AG121" s="98">
        <f t="shared" si="19"/>
        <v>0.25</v>
      </c>
      <c r="AH121" s="98"/>
      <c r="AI121" s="15">
        <f>SUM(AI113:AI120)</f>
        <v>74</v>
      </c>
      <c r="AJ121" s="15">
        <f>SUM(AJ113:AJ120)</f>
        <v>0</v>
      </c>
      <c r="AK121" s="15">
        <f>SUM(AK113:AK120)</f>
        <v>1</v>
      </c>
      <c r="AL121" s="52">
        <f t="shared" si="20"/>
        <v>3.7</v>
      </c>
      <c r="AM121" s="15">
        <f>SUM(AM113:AM120)</f>
        <v>0</v>
      </c>
      <c r="AN121" s="15">
        <f>SUM(AN113:AN120)</f>
        <v>0</v>
      </c>
      <c r="AR121" s="41"/>
    </row>
    <row r="122" spans="1:44" ht="15.75" customHeight="1" x14ac:dyDescent="0.25">
      <c r="A122" s="36"/>
      <c r="F122" s="21" t="s">
        <v>53</v>
      </c>
      <c r="G122" s="21"/>
      <c r="H122" s="21"/>
      <c r="I122" s="21" t="s">
        <v>108</v>
      </c>
      <c r="K122" s="22">
        <v>14</v>
      </c>
      <c r="L122" s="49">
        <v>4</v>
      </c>
      <c r="M122" s="22"/>
      <c r="N122" s="22"/>
      <c r="O122" s="22"/>
      <c r="Q122" s="41"/>
      <c r="R122" s="41"/>
      <c r="AR122" s="41"/>
    </row>
    <row r="123" spans="1:44" ht="15.75" customHeight="1" x14ac:dyDescent="0.25">
      <c r="A123" s="36"/>
      <c r="F123" s="21" t="s">
        <v>143</v>
      </c>
      <c r="G123" s="21"/>
      <c r="H123" s="21"/>
      <c r="I123" s="21" t="s">
        <v>97</v>
      </c>
      <c r="K123" s="22">
        <v>14</v>
      </c>
      <c r="L123" s="49">
        <v>4</v>
      </c>
      <c r="M123" s="22"/>
      <c r="N123" s="22"/>
      <c r="O123" s="22"/>
      <c r="Q123" s="41"/>
      <c r="R123" s="41"/>
      <c r="AR123" s="41"/>
    </row>
    <row r="124" spans="1:44" ht="15.75" customHeight="1" x14ac:dyDescent="0.25">
      <c r="A124" s="36"/>
      <c r="D124" s="21"/>
      <c r="E124" s="21"/>
      <c r="F124" s="21" t="s">
        <v>84</v>
      </c>
      <c r="I124" s="21" t="s">
        <v>17</v>
      </c>
      <c r="K124" s="22">
        <v>14</v>
      </c>
      <c r="L124" s="49">
        <v>4</v>
      </c>
      <c r="M124" s="22"/>
      <c r="N124" s="22"/>
      <c r="O124" s="22"/>
      <c r="Q124" s="41"/>
      <c r="R124" s="41"/>
      <c r="AR124" s="41"/>
    </row>
    <row r="125" spans="1:44" ht="15.75" customHeight="1" x14ac:dyDescent="0.25">
      <c r="A125" s="36"/>
      <c r="D125" s="21"/>
      <c r="E125" s="21"/>
      <c r="F125" s="21" t="s">
        <v>126</v>
      </c>
      <c r="G125" s="21"/>
      <c r="H125" s="21"/>
      <c r="I125" s="16" t="s">
        <v>98</v>
      </c>
      <c r="K125" s="22">
        <v>14.3</v>
      </c>
      <c r="L125" s="49">
        <v>4</v>
      </c>
      <c r="M125" s="22"/>
      <c r="N125" s="22"/>
      <c r="O125" s="22"/>
      <c r="Q125" s="41"/>
      <c r="R125" s="41"/>
      <c r="AR125" s="41"/>
    </row>
    <row r="126" spans="1:44" ht="15.75" customHeight="1" x14ac:dyDescent="0.25">
      <c r="A126" s="36"/>
      <c r="F126" s="21" t="s">
        <v>129</v>
      </c>
      <c r="G126" s="21"/>
      <c r="H126" s="21"/>
      <c r="I126" s="21" t="s">
        <v>17</v>
      </c>
      <c r="K126" s="22">
        <v>16</v>
      </c>
      <c r="L126" s="49">
        <v>4</v>
      </c>
      <c r="M126" s="22"/>
      <c r="N126" s="22"/>
      <c r="O126" s="22"/>
      <c r="Q126" s="41"/>
      <c r="R126" s="41"/>
      <c r="AR126" s="41"/>
    </row>
    <row r="127" spans="1:44" ht="15.75" customHeight="1" x14ac:dyDescent="0.25">
      <c r="A127" s="36"/>
      <c r="F127" s="21" t="s">
        <v>282</v>
      </c>
      <c r="G127" s="21"/>
      <c r="H127" s="21"/>
      <c r="I127" s="21" t="s">
        <v>106</v>
      </c>
      <c r="K127" s="22">
        <v>16</v>
      </c>
      <c r="L127" s="49">
        <v>4</v>
      </c>
      <c r="M127" s="22"/>
      <c r="N127" s="22"/>
      <c r="O127" s="22"/>
      <c r="Q127" s="41"/>
      <c r="R127" s="41"/>
      <c r="AR127" s="41"/>
    </row>
    <row r="128" spans="1:44" ht="15.75" customHeight="1" x14ac:dyDescent="0.25">
      <c r="A128" s="36"/>
      <c r="F128" s="21" t="s">
        <v>141</v>
      </c>
      <c r="G128" s="21"/>
      <c r="H128" s="21"/>
      <c r="I128" s="21" t="s">
        <v>97</v>
      </c>
      <c r="K128" s="22">
        <v>16</v>
      </c>
      <c r="L128" s="49">
        <v>4</v>
      </c>
      <c r="M128" s="22"/>
      <c r="N128" s="22"/>
      <c r="O128" s="22"/>
      <c r="Q128" s="41"/>
      <c r="R128" s="41"/>
      <c r="AR128" s="41"/>
    </row>
    <row r="129" spans="1:44" ht="15.75" customHeight="1" x14ac:dyDescent="0.25">
      <c r="A129" s="36"/>
      <c r="Q129" s="41"/>
      <c r="R129" s="41"/>
      <c r="AR129" s="41"/>
    </row>
    <row r="130" spans="1:44" ht="15.75" customHeight="1" x14ac:dyDescent="0.25">
      <c r="A130" s="36"/>
      <c r="Q130" s="41"/>
      <c r="R130" s="41"/>
      <c r="AR130" s="41"/>
    </row>
    <row r="131" spans="1:44" ht="15.75" customHeight="1" x14ac:dyDescent="0.25">
      <c r="A131" s="36"/>
      <c r="Q131" s="41"/>
      <c r="R131" s="41"/>
      <c r="AR131" s="41"/>
    </row>
    <row r="132" spans="1:44" ht="15.75" customHeight="1" x14ac:dyDescent="0.25">
      <c r="A132" s="36"/>
      <c r="Q132" s="41"/>
      <c r="R132" s="41"/>
      <c r="AR132" s="41"/>
    </row>
    <row r="133" spans="1:44" ht="15.75" customHeight="1" x14ac:dyDescent="0.25">
      <c r="A133" s="36"/>
      <c r="Q133" s="41"/>
      <c r="R133" s="41"/>
      <c r="AR133" s="41"/>
    </row>
    <row r="134" spans="1:44" ht="15.75" customHeight="1" x14ac:dyDescent="0.25">
      <c r="A134" s="36"/>
      <c r="Q134" s="41"/>
      <c r="R134" s="41"/>
      <c r="U134" s="27"/>
      <c r="V134" s="21"/>
      <c r="W134" s="21"/>
      <c r="X134" s="21"/>
      <c r="Y134" s="21"/>
      <c r="Z134" s="22"/>
      <c r="AC134" s="22"/>
      <c r="AD134" s="22"/>
      <c r="AE134" s="22"/>
      <c r="AF134" s="22"/>
      <c r="AG134" s="95"/>
      <c r="AH134" s="95"/>
      <c r="AI134" s="22"/>
      <c r="AJ134" s="22"/>
      <c r="AK134" s="22"/>
      <c r="AL134" s="24"/>
      <c r="AM134" s="22"/>
      <c r="AN134" s="22"/>
      <c r="AR134" s="41"/>
    </row>
    <row r="135" spans="1:44" ht="15.75" customHeight="1" x14ac:dyDescent="0.25">
      <c r="A135" s="36"/>
      <c r="Q135" s="41"/>
      <c r="R135" s="41"/>
      <c r="U135" s="27"/>
      <c r="V135" s="21"/>
      <c r="W135" s="21"/>
      <c r="X135" s="21"/>
      <c r="Y135" s="21"/>
      <c r="Z135" s="22"/>
      <c r="AC135" s="22"/>
      <c r="AD135" s="22"/>
      <c r="AE135" s="22"/>
      <c r="AF135" s="22"/>
      <c r="AG135" s="95"/>
      <c r="AH135" s="95"/>
      <c r="AI135" s="22"/>
      <c r="AJ135" s="22"/>
      <c r="AK135" s="22"/>
      <c r="AL135" s="24"/>
      <c r="AM135" s="22"/>
      <c r="AN135" s="22"/>
      <c r="AR135" s="41"/>
    </row>
    <row r="136" spans="1:44" ht="15.75" customHeight="1" x14ac:dyDescent="0.25">
      <c r="A136" s="36"/>
      <c r="Q136" s="36"/>
      <c r="R136" s="36"/>
      <c r="U136" s="27"/>
      <c r="V136" s="21"/>
      <c r="W136" s="21"/>
      <c r="X136" s="21"/>
      <c r="Y136" s="21"/>
      <c r="Z136" s="22"/>
      <c r="AC136" s="22"/>
      <c r="AD136" s="22"/>
      <c r="AE136" s="22"/>
      <c r="AF136" s="22"/>
      <c r="AG136" s="95"/>
      <c r="AH136" s="95"/>
      <c r="AI136" s="22"/>
      <c r="AJ136" s="22"/>
      <c r="AK136" s="22"/>
      <c r="AL136" s="24"/>
      <c r="AM136" s="22"/>
      <c r="AN136" s="22"/>
      <c r="AR136" s="36"/>
    </row>
    <row r="137" spans="1:44" ht="15.75" customHeight="1" x14ac:dyDescent="0.25">
      <c r="A137" s="36"/>
      <c r="Q137" s="36"/>
      <c r="R137" s="36"/>
      <c r="U137" s="27"/>
      <c r="V137" s="21"/>
      <c r="W137" s="21"/>
      <c r="X137" s="21"/>
      <c r="Y137" s="21"/>
      <c r="Z137" s="22"/>
      <c r="AC137" s="22"/>
      <c r="AD137" s="22"/>
      <c r="AE137" s="22"/>
      <c r="AF137" s="22"/>
      <c r="AG137" s="95"/>
      <c r="AH137" s="95"/>
      <c r="AI137" s="22"/>
      <c r="AJ137" s="22"/>
      <c r="AK137" s="22"/>
      <c r="AL137" s="24"/>
      <c r="AM137" s="22"/>
      <c r="AN137" s="22"/>
      <c r="AR137" s="36"/>
    </row>
    <row r="138" spans="1:44" ht="15.75" customHeight="1" x14ac:dyDescent="0.25">
      <c r="A138" s="36"/>
      <c r="Q138" s="36"/>
      <c r="R138" s="36"/>
      <c r="AR138" s="36"/>
    </row>
    <row r="139" spans="1:44" ht="15.75" customHeight="1" x14ac:dyDescent="0.25">
      <c r="A139" s="36"/>
      <c r="Q139" s="36"/>
      <c r="R139" s="36"/>
      <c r="S139" s="27"/>
      <c r="T139" s="21"/>
      <c r="AR139" s="36"/>
    </row>
    <row r="140" spans="1:44" ht="15.75" customHeight="1" x14ac:dyDescent="0.25">
      <c r="A140" s="36"/>
      <c r="Q140" s="36"/>
      <c r="R140" s="36"/>
      <c r="S140" s="27"/>
      <c r="T140" s="21"/>
      <c r="AR140" s="36"/>
    </row>
    <row r="141" spans="1:44" ht="15.75" customHeight="1" x14ac:dyDescent="0.25">
      <c r="A141" s="36"/>
      <c r="Q141" s="36"/>
      <c r="R141" s="36"/>
      <c r="S141" s="27"/>
      <c r="T141" s="21"/>
      <c r="AR141" s="36"/>
    </row>
    <row r="142" spans="1:44" ht="15.75" customHeight="1" x14ac:dyDescent="0.25">
      <c r="A142" s="36"/>
      <c r="Q142" s="39"/>
      <c r="R142" s="39"/>
      <c r="AR142" s="39"/>
    </row>
    <row r="143" spans="1:44" ht="15.75" customHeight="1" x14ac:dyDescent="0.25">
      <c r="A143" s="36"/>
      <c r="Q143" s="39"/>
      <c r="R143" s="39"/>
      <c r="AR143" s="39"/>
    </row>
    <row r="144" spans="1:44" ht="15.75" customHeight="1" x14ac:dyDescent="0.25">
      <c r="A144" s="36"/>
      <c r="Q144" s="39"/>
      <c r="R144" s="39"/>
      <c r="AR144" s="39"/>
    </row>
    <row r="145" spans="1:44" ht="15.75" customHeight="1" x14ac:dyDescent="0.25">
      <c r="A145" s="36"/>
      <c r="D145" s="21"/>
      <c r="E145" s="21"/>
      <c r="F145" s="21"/>
      <c r="G145" s="21"/>
      <c r="I145" s="22"/>
      <c r="J145" s="22"/>
      <c r="K145" s="22"/>
      <c r="L145" s="22"/>
      <c r="M145" s="22"/>
      <c r="Q145" s="39"/>
      <c r="R145" s="39"/>
      <c r="AR145" s="39"/>
    </row>
    <row r="146" spans="1:44" ht="15.75" x14ac:dyDescent="0.25">
      <c r="A146" s="36"/>
      <c r="Q146" s="39"/>
      <c r="R146" s="39"/>
      <c r="AR146" s="39"/>
    </row>
    <row r="147" spans="1:44" ht="15" x14ac:dyDescent="0.2">
      <c r="A147" s="39"/>
      <c r="B147" s="39"/>
      <c r="C147" s="39"/>
      <c r="D147" s="39"/>
      <c r="E147" s="39"/>
      <c r="F147" s="39"/>
      <c r="G147" s="39"/>
      <c r="H147" s="39"/>
      <c r="I147" s="39"/>
      <c r="J147" s="39"/>
      <c r="K147" s="39"/>
      <c r="L147" s="39"/>
      <c r="M147" s="39"/>
      <c r="N147" s="39"/>
      <c r="O147" s="39"/>
      <c r="P147" s="39"/>
      <c r="Q147" s="39"/>
      <c r="R147" s="39"/>
      <c r="S147" s="39"/>
      <c r="T147" s="39"/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F147" s="39"/>
      <c r="AG147" s="39"/>
      <c r="AH147" s="39"/>
      <c r="AI147" s="39"/>
      <c r="AJ147" s="39"/>
      <c r="AK147" s="39"/>
      <c r="AL147" s="39"/>
      <c r="AM147" s="39"/>
      <c r="AN147" s="39"/>
      <c r="AO147" s="39"/>
      <c r="AP147" s="39"/>
      <c r="AQ147" s="39"/>
      <c r="AR147" s="43"/>
    </row>
  </sheetData>
  <mergeCells count="31">
    <mergeCell ref="AG10:AH10"/>
    <mergeCell ref="B1:P1"/>
    <mergeCell ref="S1:AQ1"/>
    <mergeCell ref="G2:M2"/>
    <mergeCell ref="AG2:AH2"/>
    <mergeCell ref="AG3:AH3"/>
    <mergeCell ref="AG4:AH4"/>
    <mergeCell ref="AG5:AH5"/>
    <mergeCell ref="AG6:AH6"/>
    <mergeCell ref="AG7:AH7"/>
    <mergeCell ref="AG8:AH8"/>
    <mergeCell ref="AG9:AH9"/>
    <mergeCell ref="AG118:AH118"/>
    <mergeCell ref="AG11:AH11"/>
    <mergeCell ref="E14:F14"/>
    <mergeCell ref="B74:P74"/>
    <mergeCell ref="S74:AQ74"/>
    <mergeCell ref="G75:M75"/>
    <mergeCell ref="S75:AQ75"/>
    <mergeCell ref="AG113:AH113"/>
    <mergeCell ref="AG114:AH114"/>
    <mergeCell ref="AG115:AH115"/>
    <mergeCell ref="AG116:AH116"/>
    <mergeCell ref="AG117:AH117"/>
    <mergeCell ref="AG137:AH137"/>
    <mergeCell ref="AG119:AH119"/>
    <mergeCell ref="AG120:AH120"/>
    <mergeCell ref="AG121:AH121"/>
    <mergeCell ref="AG134:AH134"/>
    <mergeCell ref="AG135:AH135"/>
    <mergeCell ref="AG136:AH136"/>
  </mergeCells>
  <conditionalFormatting sqref="AM108">
    <cfRule type="cellIs" dxfId="79" priority="5" operator="notEqual">
      <formula>$AM$107</formula>
    </cfRule>
  </conditionalFormatting>
  <conditionalFormatting sqref="AN108">
    <cfRule type="cellIs" dxfId="78" priority="4" operator="notEqual">
      <formula>$AN$107</formula>
    </cfRule>
  </conditionalFormatting>
  <conditionalFormatting sqref="AO108">
    <cfRule type="cellIs" dxfId="77" priority="3" operator="notEqual">
      <formula>$AO$107</formula>
    </cfRule>
  </conditionalFormatting>
  <conditionalFormatting sqref="AP108">
    <cfRule type="cellIs" dxfId="76" priority="2" operator="notEqual">
      <formula>$AP$107</formula>
    </cfRule>
  </conditionalFormatting>
  <conditionalFormatting sqref="AQ108">
    <cfRule type="cellIs" dxfId="75" priority="1" operator="notEqual">
      <formula>$AQ$107</formula>
    </cfRule>
  </conditionalFormatting>
  <pageMargins left="0.25" right="0.25" top="0.25" bottom="0.25" header="0.5" footer="0.5"/>
  <pageSetup scale="65" fitToWidth="0" fitToHeight="0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BB7E16-658C-4CA5-A29A-7AFE3627A540}">
  <dimension ref="A1:AR147"/>
  <sheetViews>
    <sheetView topLeftCell="A27" zoomScale="70" zoomScaleNormal="70" zoomScaleSheetLayoutView="78" workbookViewId="0">
      <selection activeCell="AO15" sqref="AO15:AO26"/>
    </sheetView>
  </sheetViews>
  <sheetFormatPr defaultRowHeight="12.75" x14ac:dyDescent="0.2"/>
  <cols>
    <col min="1" max="1" width="2.7109375" customWidth="1"/>
    <col min="2" max="2" width="13.140625" customWidth="1"/>
    <col min="3" max="3" width="8.7109375" customWidth="1"/>
    <col min="4" max="4" width="8.28515625" customWidth="1"/>
    <col min="5" max="5" width="9.7109375" customWidth="1"/>
    <col min="6" max="6" width="5.85546875" customWidth="1"/>
    <col min="7" max="13" width="9.7109375" customWidth="1"/>
    <col min="14" max="15" width="10.7109375" customWidth="1"/>
    <col min="16" max="16" width="18.7109375" customWidth="1"/>
    <col min="17" max="18" width="2.7109375" customWidth="1"/>
    <col min="19" max="19" width="5.85546875" customWidth="1"/>
    <col min="20" max="23" width="6" customWidth="1"/>
    <col min="24" max="24" width="4.7109375" customWidth="1"/>
    <col min="25" max="25" width="10.7109375" customWidth="1"/>
    <col min="26" max="30" width="5.85546875" customWidth="1"/>
    <col min="31" max="31" width="5.28515625" customWidth="1"/>
    <col min="32" max="32" width="5.85546875" customWidth="1"/>
    <col min="33" max="36" width="6" customWidth="1"/>
    <col min="37" max="37" width="4.7109375" customWidth="1"/>
    <col min="38" max="38" width="10.7109375" customWidth="1"/>
    <col min="39" max="43" width="5.85546875" customWidth="1"/>
    <col min="44" max="44" width="2.7109375" customWidth="1"/>
  </cols>
  <sheetData>
    <row r="1" spans="1:44" ht="24" customHeight="1" x14ac:dyDescent="0.3">
      <c r="A1" s="39"/>
      <c r="B1" s="85" t="s">
        <v>127</v>
      </c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39"/>
      <c r="R1" s="39"/>
      <c r="S1" s="85" t="s">
        <v>127</v>
      </c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  <c r="AG1" s="85"/>
      <c r="AH1" s="85"/>
      <c r="AI1" s="85"/>
      <c r="AJ1" s="85"/>
      <c r="AK1" s="85"/>
      <c r="AL1" s="85"/>
      <c r="AM1" s="85"/>
      <c r="AN1" s="85"/>
      <c r="AO1" s="85"/>
      <c r="AP1" s="85"/>
      <c r="AQ1" s="85"/>
      <c r="AR1" s="39"/>
    </row>
    <row r="2" spans="1:44" ht="18.600000000000001" customHeight="1" thickBot="1" x14ac:dyDescent="0.35">
      <c r="A2" s="36"/>
      <c r="B2" s="26" t="s">
        <v>76</v>
      </c>
      <c r="C2" s="26">
        <v>15</v>
      </c>
      <c r="D2" s="25"/>
      <c r="E2" s="25"/>
      <c r="F2" s="25"/>
      <c r="G2" s="86" t="s">
        <v>170</v>
      </c>
      <c r="H2" s="86"/>
      <c r="I2" s="86"/>
      <c r="J2" s="86"/>
      <c r="K2" s="86"/>
      <c r="L2" s="86"/>
      <c r="M2" s="86"/>
      <c r="N2" s="25"/>
      <c r="O2" s="25"/>
      <c r="P2" s="25"/>
      <c r="Q2" s="36"/>
      <c r="R2" s="36"/>
      <c r="U2" s="37" t="s">
        <v>109</v>
      </c>
      <c r="V2" s="10" t="s">
        <v>0</v>
      </c>
      <c r="W2" s="10"/>
      <c r="X2" s="10"/>
      <c r="Y2" s="10"/>
      <c r="Z2" s="10" t="s">
        <v>1</v>
      </c>
      <c r="AA2" s="10"/>
      <c r="AB2" s="10"/>
      <c r="AC2" s="37" t="s">
        <v>3</v>
      </c>
      <c r="AD2" s="37" t="s">
        <v>7</v>
      </c>
      <c r="AE2" s="37" t="s">
        <v>8</v>
      </c>
      <c r="AF2" s="37" t="s">
        <v>9</v>
      </c>
      <c r="AG2" s="97" t="s">
        <v>71</v>
      </c>
      <c r="AH2" s="97"/>
      <c r="AI2" s="37" t="s">
        <v>4</v>
      </c>
      <c r="AJ2" s="37" t="s">
        <v>6</v>
      </c>
      <c r="AK2" s="37" t="s">
        <v>5</v>
      </c>
      <c r="AL2" s="37" t="s">
        <v>72</v>
      </c>
      <c r="AM2" s="21"/>
      <c r="AN2" s="11"/>
      <c r="AO2" s="11"/>
      <c r="AP2" s="22"/>
      <c r="AQ2" s="22"/>
      <c r="AR2" s="39"/>
    </row>
    <row r="3" spans="1:44" ht="18.75" thickBot="1" x14ac:dyDescent="0.3">
      <c r="A3" s="36"/>
      <c r="B3" s="4" t="s">
        <v>110</v>
      </c>
      <c r="C3" s="2" t="s">
        <v>80</v>
      </c>
      <c r="D3" s="2"/>
      <c r="E3" s="3"/>
      <c r="F3" s="2"/>
      <c r="G3" s="4" t="s">
        <v>7</v>
      </c>
      <c r="H3" s="4" t="s">
        <v>8</v>
      </c>
      <c r="I3" s="4" t="s">
        <v>9</v>
      </c>
      <c r="J3" s="4" t="s">
        <v>11</v>
      </c>
      <c r="K3" s="4" t="s">
        <v>12</v>
      </c>
      <c r="L3" s="4" t="s">
        <v>10</v>
      </c>
      <c r="M3" s="4" t="s">
        <v>4</v>
      </c>
      <c r="N3" s="4" t="s">
        <v>13</v>
      </c>
      <c r="O3" s="4" t="s">
        <v>2</v>
      </c>
      <c r="P3" s="4" t="s">
        <v>252</v>
      </c>
      <c r="Q3" s="36"/>
      <c r="R3" s="36"/>
      <c r="U3" s="27">
        <v>8</v>
      </c>
      <c r="V3" s="21" t="s">
        <v>15</v>
      </c>
      <c r="X3" s="21"/>
      <c r="Y3" s="21"/>
      <c r="Z3" s="21" t="s">
        <v>184</v>
      </c>
      <c r="AB3" s="22"/>
      <c r="AC3" s="22">
        <f t="shared" ref="AC3:AC10" si="0">+AD3+AE3+AF3</f>
        <v>15</v>
      </c>
      <c r="AD3" s="22">
        <v>12</v>
      </c>
      <c r="AE3" s="22">
        <v>1</v>
      </c>
      <c r="AF3" s="22">
        <v>2</v>
      </c>
      <c r="AG3" s="95">
        <f t="shared" ref="AG3:AG11" si="1">+(AD3*2+AF3)/(2*AC3)</f>
        <v>0.8666666666666667</v>
      </c>
      <c r="AH3" s="95"/>
      <c r="AI3" s="22">
        <v>23</v>
      </c>
      <c r="AJ3" s="22">
        <v>0</v>
      </c>
      <c r="AK3" s="22">
        <v>4</v>
      </c>
      <c r="AL3" s="24">
        <f t="shared" ref="AL3:AL12" si="2">+AI3/AC3</f>
        <v>1.5333333333333334</v>
      </c>
      <c r="AN3" s="22"/>
      <c r="AQ3" s="22"/>
      <c r="AR3" s="39"/>
    </row>
    <row r="4" spans="1:44" ht="18" x14ac:dyDescent="0.25">
      <c r="A4" s="36"/>
      <c r="B4" s="5">
        <v>5</v>
      </c>
      <c r="C4" s="6" t="s">
        <v>171</v>
      </c>
      <c r="D4" s="11"/>
      <c r="E4" s="11"/>
      <c r="F4" s="11"/>
      <c r="G4" s="5">
        <v>12</v>
      </c>
      <c r="H4" s="5">
        <v>1</v>
      </c>
      <c r="I4" s="5">
        <v>2</v>
      </c>
      <c r="J4" s="5">
        <f t="shared" ref="J4:J11" si="3">2*G4+I4</f>
        <v>26</v>
      </c>
      <c r="K4" s="35">
        <f t="shared" ref="K4:K11" si="4">+J4/((G4+H4+I4)*2)</f>
        <v>0.8666666666666667</v>
      </c>
      <c r="L4" s="5">
        <f>+$AN$27</f>
        <v>57</v>
      </c>
      <c r="M4" s="5">
        <v>23</v>
      </c>
      <c r="N4" s="5">
        <f>$AO$27</f>
        <v>84</v>
      </c>
      <c r="O4" s="5">
        <f>$AQ$27</f>
        <v>28</v>
      </c>
      <c r="P4" s="5">
        <v>1</v>
      </c>
      <c r="Q4" s="40"/>
      <c r="R4" s="36"/>
      <c r="U4" s="27">
        <v>7.5</v>
      </c>
      <c r="V4" s="21" t="s">
        <v>253</v>
      </c>
      <c r="X4" s="21"/>
      <c r="Y4" s="21"/>
      <c r="Z4" s="16" t="s">
        <v>136</v>
      </c>
      <c r="AC4" s="22">
        <f t="shared" si="0"/>
        <v>12</v>
      </c>
      <c r="AD4" s="22">
        <v>7</v>
      </c>
      <c r="AE4" s="22">
        <v>2</v>
      </c>
      <c r="AF4" s="22">
        <v>3</v>
      </c>
      <c r="AG4" s="95">
        <f t="shared" si="1"/>
        <v>0.70833333333333337</v>
      </c>
      <c r="AH4" s="95"/>
      <c r="AI4" s="22">
        <v>23</v>
      </c>
      <c r="AJ4" s="22">
        <v>0</v>
      </c>
      <c r="AK4" s="22">
        <v>0</v>
      </c>
      <c r="AL4" s="24">
        <f t="shared" si="2"/>
        <v>1.9166666666666667</v>
      </c>
      <c r="AN4" s="22"/>
      <c r="AO4" s="5"/>
      <c r="AQ4" s="22"/>
      <c r="AR4" s="39"/>
    </row>
    <row r="5" spans="1:44" ht="18" x14ac:dyDescent="0.25">
      <c r="A5" s="36"/>
      <c r="B5" s="5">
        <v>4</v>
      </c>
      <c r="C5" s="6" t="s">
        <v>115</v>
      </c>
      <c r="D5" s="11"/>
      <c r="E5" s="11"/>
      <c r="F5" s="11"/>
      <c r="G5" s="5">
        <v>10</v>
      </c>
      <c r="H5" s="5">
        <v>4</v>
      </c>
      <c r="I5" s="5">
        <v>1</v>
      </c>
      <c r="J5" s="5">
        <f t="shared" si="3"/>
        <v>21</v>
      </c>
      <c r="K5" s="35">
        <f t="shared" si="4"/>
        <v>0.7</v>
      </c>
      <c r="L5" s="5">
        <f>+$AA$66</f>
        <v>52</v>
      </c>
      <c r="M5" s="5">
        <v>39</v>
      </c>
      <c r="N5" s="5">
        <f>+$AB$66</f>
        <v>83</v>
      </c>
      <c r="O5" s="5">
        <f>+$AD$66</f>
        <v>20</v>
      </c>
      <c r="P5" s="5">
        <v>2</v>
      </c>
      <c r="Q5" s="40"/>
      <c r="R5" s="36"/>
      <c r="U5" s="27">
        <v>7.5</v>
      </c>
      <c r="V5" s="21" t="s">
        <v>69</v>
      </c>
      <c r="X5" s="21"/>
      <c r="Z5" s="21" t="s">
        <v>16</v>
      </c>
      <c r="AB5" s="22"/>
      <c r="AC5" s="22">
        <f t="shared" si="0"/>
        <v>15</v>
      </c>
      <c r="AD5" s="22">
        <v>10</v>
      </c>
      <c r="AE5" s="22">
        <v>4</v>
      </c>
      <c r="AF5" s="22">
        <v>1</v>
      </c>
      <c r="AG5" s="95">
        <f t="shared" si="1"/>
        <v>0.7</v>
      </c>
      <c r="AH5" s="95"/>
      <c r="AI5" s="22">
        <v>37</v>
      </c>
      <c r="AJ5" s="22">
        <v>2</v>
      </c>
      <c r="AK5" s="22">
        <v>1</v>
      </c>
      <c r="AL5" s="24">
        <f t="shared" si="2"/>
        <v>2.4666666666666668</v>
      </c>
      <c r="AN5" s="22"/>
      <c r="AO5" s="5"/>
      <c r="AQ5" s="22"/>
      <c r="AR5" s="39"/>
    </row>
    <row r="6" spans="1:44" ht="18" x14ac:dyDescent="0.25">
      <c r="A6" s="36"/>
      <c r="B6" s="5">
        <v>1</v>
      </c>
      <c r="C6" s="6" t="s">
        <v>130</v>
      </c>
      <c r="D6" s="11"/>
      <c r="E6" s="6"/>
      <c r="F6" s="11"/>
      <c r="G6" s="5">
        <v>9</v>
      </c>
      <c r="H6" s="5">
        <v>3</v>
      </c>
      <c r="I6" s="5">
        <v>3</v>
      </c>
      <c r="J6" s="5">
        <f t="shared" si="3"/>
        <v>21</v>
      </c>
      <c r="K6" s="35">
        <f t="shared" si="4"/>
        <v>0.7</v>
      </c>
      <c r="L6" s="5">
        <f>+$AA$27</f>
        <v>49</v>
      </c>
      <c r="M6" s="5">
        <v>28</v>
      </c>
      <c r="N6" s="5">
        <f>$AB$27</f>
        <v>74</v>
      </c>
      <c r="O6" s="5">
        <f>$AD$27</f>
        <v>20</v>
      </c>
      <c r="P6" s="5">
        <v>3</v>
      </c>
      <c r="Q6" s="40"/>
      <c r="R6" s="36"/>
      <c r="U6" s="27">
        <v>7</v>
      </c>
      <c r="V6" s="21" t="s">
        <v>183</v>
      </c>
      <c r="X6" s="21"/>
      <c r="Z6" s="21" t="s">
        <v>97</v>
      </c>
      <c r="AB6" s="22"/>
      <c r="AC6" s="22">
        <f t="shared" si="0"/>
        <v>12</v>
      </c>
      <c r="AD6" s="22">
        <v>5</v>
      </c>
      <c r="AE6" s="22">
        <v>6</v>
      </c>
      <c r="AF6" s="22">
        <v>1</v>
      </c>
      <c r="AG6" s="95">
        <f t="shared" si="1"/>
        <v>0.45833333333333331</v>
      </c>
      <c r="AH6" s="95"/>
      <c r="AI6" s="22">
        <v>32</v>
      </c>
      <c r="AJ6" s="22">
        <v>2</v>
      </c>
      <c r="AK6" s="22">
        <v>1</v>
      </c>
      <c r="AL6" s="24">
        <f t="shared" si="2"/>
        <v>2.6666666666666665</v>
      </c>
      <c r="AN6" s="22"/>
      <c r="AO6" s="5"/>
      <c r="AQ6" s="22"/>
      <c r="AR6" s="39"/>
    </row>
    <row r="7" spans="1:44" ht="18" x14ac:dyDescent="0.25">
      <c r="A7" s="36"/>
      <c r="B7" s="5">
        <v>7</v>
      </c>
      <c r="C7" s="6" t="s">
        <v>92</v>
      </c>
      <c r="D7" s="11"/>
      <c r="E7" s="6"/>
      <c r="F7" s="11"/>
      <c r="G7" s="5">
        <v>6</v>
      </c>
      <c r="H7" s="5">
        <v>8</v>
      </c>
      <c r="I7" s="5">
        <v>1</v>
      </c>
      <c r="J7" s="5">
        <f t="shared" si="3"/>
        <v>13</v>
      </c>
      <c r="K7" s="35">
        <f t="shared" si="4"/>
        <v>0.43333333333333335</v>
      </c>
      <c r="L7" s="5">
        <f>+$AN$53</f>
        <v>43</v>
      </c>
      <c r="M7" s="5">
        <v>43</v>
      </c>
      <c r="N7" s="5">
        <f>+$AO$53</f>
        <v>60</v>
      </c>
      <c r="O7" s="5">
        <f>+$AQ$53</f>
        <v>24</v>
      </c>
      <c r="P7" s="5">
        <v>4</v>
      </c>
      <c r="Q7" s="40"/>
      <c r="R7" s="36"/>
      <c r="U7" s="27">
        <v>8</v>
      </c>
      <c r="V7" s="21" t="s">
        <v>142</v>
      </c>
      <c r="X7" s="21"/>
      <c r="Z7" s="21" t="s">
        <v>14</v>
      </c>
      <c r="AB7" s="22"/>
      <c r="AC7" s="22">
        <f t="shared" si="0"/>
        <v>14</v>
      </c>
      <c r="AD7" s="22">
        <v>5</v>
      </c>
      <c r="AE7" s="22">
        <v>6</v>
      </c>
      <c r="AF7" s="22">
        <v>3</v>
      </c>
      <c r="AG7" s="95">
        <f t="shared" si="1"/>
        <v>0.4642857142857143</v>
      </c>
      <c r="AH7" s="95"/>
      <c r="AI7" s="22">
        <v>43</v>
      </c>
      <c r="AJ7" s="22">
        <v>3</v>
      </c>
      <c r="AK7" s="22">
        <v>0</v>
      </c>
      <c r="AL7" s="24">
        <f t="shared" si="2"/>
        <v>3.0714285714285716</v>
      </c>
      <c r="AN7" s="22"/>
      <c r="AO7" s="5"/>
      <c r="AQ7" s="22"/>
      <c r="AR7" s="39"/>
    </row>
    <row r="8" spans="1:44" ht="18" x14ac:dyDescent="0.25">
      <c r="A8" s="36"/>
      <c r="B8" s="5">
        <v>8</v>
      </c>
      <c r="C8" s="6" t="s">
        <v>14</v>
      </c>
      <c r="D8" s="11"/>
      <c r="E8" s="6"/>
      <c r="F8" s="11"/>
      <c r="G8" s="5">
        <v>5</v>
      </c>
      <c r="H8" s="5">
        <v>7</v>
      </c>
      <c r="I8" s="5">
        <v>3</v>
      </c>
      <c r="J8" s="5">
        <f t="shared" si="3"/>
        <v>13</v>
      </c>
      <c r="K8" s="35">
        <f t="shared" si="4"/>
        <v>0.43333333333333335</v>
      </c>
      <c r="L8" s="5">
        <f>+$AN$66</f>
        <v>40</v>
      </c>
      <c r="M8" s="5">
        <v>55</v>
      </c>
      <c r="N8" s="5">
        <f>$AO$66</f>
        <v>56</v>
      </c>
      <c r="O8" s="5">
        <f>$AQ$66</f>
        <v>20</v>
      </c>
      <c r="P8" s="5">
        <v>6</v>
      </c>
      <c r="Q8" s="40"/>
      <c r="R8" s="36"/>
      <c r="U8" s="27">
        <v>7</v>
      </c>
      <c r="V8" s="21" t="s">
        <v>162</v>
      </c>
      <c r="X8" s="21"/>
      <c r="Z8" s="21" t="s">
        <v>17</v>
      </c>
      <c r="AB8" s="22"/>
      <c r="AC8" s="22">
        <f t="shared" si="0"/>
        <v>14</v>
      </c>
      <c r="AD8" s="22">
        <v>4</v>
      </c>
      <c r="AE8" s="22">
        <v>8</v>
      </c>
      <c r="AF8" s="22">
        <v>2</v>
      </c>
      <c r="AG8" s="95">
        <f t="shared" si="1"/>
        <v>0.35714285714285715</v>
      </c>
      <c r="AH8" s="95"/>
      <c r="AI8" s="22">
        <v>52</v>
      </c>
      <c r="AJ8" s="22">
        <v>4</v>
      </c>
      <c r="AK8" s="22">
        <v>0</v>
      </c>
      <c r="AL8" s="24">
        <f t="shared" si="2"/>
        <v>3.7142857142857144</v>
      </c>
      <c r="AN8" s="22"/>
      <c r="AO8" s="5"/>
      <c r="AQ8" s="22"/>
      <c r="AR8" s="39"/>
    </row>
    <row r="9" spans="1:44" ht="18" x14ac:dyDescent="0.25">
      <c r="A9" s="36"/>
      <c r="B9" s="5">
        <v>2</v>
      </c>
      <c r="C9" s="6" t="s">
        <v>18</v>
      </c>
      <c r="D9" s="11"/>
      <c r="E9" s="6"/>
      <c r="F9" s="11"/>
      <c r="G9" s="5">
        <v>4</v>
      </c>
      <c r="H9" s="5">
        <v>7</v>
      </c>
      <c r="I9" s="5">
        <v>4</v>
      </c>
      <c r="J9" s="5">
        <f t="shared" si="3"/>
        <v>12</v>
      </c>
      <c r="K9" s="35">
        <f t="shared" si="4"/>
        <v>0.4</v>
      </c>
      <c r="L9" s="5">
        <f>+$AA$40</f>
        <v>46</v>
      </c>
      <c r="M9" s="5">
        <v>58</v>
      </c>
      <c r="N9" s="5">
        <f>$AB$40</f>
        <v>64</v>
      </c>
      <c r="O9" s="5">
        <f>$AD$40</f>
        <v>16</v>
      </c>
      <c r="P9" s="5">
        <v>5</v>
      </c>
      <c r="Q9" s="40"/>
      <c r="R9" s="36"/>
      <c r="U9" s="27">
        <v>7.5</v>
      </c>
      <c r="V9" s="21" t="s">
        <v>78</v>
      </c>
      <c r="X9" s="21"/>
      <c r="Z9" s="21" t="s">
        <v>18</v>
      </c>
      <c r="AB9" s="22"/>
      <c r="AC9" s="22">
        <f t="shared" si="0"/>
        <v>15</v>
      </c>
      <c r="AD9" s="22">
        <v>4</v>
      </c>
      <c r="AE9" s="22">
        <v>7</v>
      </c>
      <c r="AF9" s="22">
        <v>4</v>
      </c>
      <c r="AG9" s="95">
        <f t="shared" si="1"/>
        <v>0.4</v>
      </c>
      <c r="AH9" s="95"/>
      <c r="AI9" s="22">
        <v>57</v>
      </c>
      <c r="AJ9" s="22">
        <v>1</v>
      </c>
      <c r="AK9" s="22">
        <v>0</v>
      </c>
      <c r="AL9" s="24">
        <f t="shared" si="2"/>
        <v>3.8</v>
      </c>
      <c r="AN9" s="22"/>
      <c r="AO9" s="5"/>
      <c r="AQ9" s="22"/>
      <c r="AR9" s="39"/>
    </row>
    <row r="10" spans="1:44" ht="18" x14ac:dyDescent="0.25">
      <c r="A10" s="40"/>
      <c r="B10" s="5">
        <v>6</v>
      </c>
      <c r="C10" s="6" t="s">
        <v>17</v>
      </c>
      <c r="D10" s="11"/>
      <c r="E10" s="6"/>
      <c r="F10" s="11"/>
      <c r="G10" s="5">
        <v>4</v>
      </c>
      <c r="H10" s="5">
        <v>8</v>
      </c>
      <c r="I10" s="5">
        <v>3</v>
      </c>
      <c r="J10" s="5">
        <f t="shared" si="3"/>
        <v>11</v>
      </c>
      <c r="K10" s="35">
        <f t="shared" si="4"/>
        <v>0.36666666666666664</v>
      </c>
      <c r="L10" s="5">
        <f>+$AN$40</f>
        <v>52</v>
      </c>
      <c r="M10" s="5">
        <v>57</v>
      </c>
      <c r="N10" s="5">
        <f>+$AO$40</f>
        <v>76</v>
      </c>
      <c r="O10" s="5">
        <f>+$AQ$40</f>
        <v>12</v>
      </c>
      <c r="P10" s="5">
        <v>6</v>
      </c>
      <c r="Q10" s="40"/>
      <c r="R10" s="40"/>
      <c r="U10" s="27">
        <v>7</v>
      </c>
      <c r="V10" s="21" t="s">
        <v>145</v>
      </c>
      <c r="X10" s="21"/>
      <c r="Z10" s="21" t="s">
        <v>93</v>
      </c>
      <c r="AB10" s="22"/>
      <c r="AC10" s="22">
        <f t="shared" si="0"/>
        <v>3</v>
      </c>
      <c r="AD10" s="22">
        <v>0</v>
      </c>
      <c r="AE10" s="22">
        <v>3</v>
      </c>
      <c r="AF10" s="22">
        <v>0</v>
      </c>
      <c r="AG10" s="95">
        <f t="shared" si="1"/>
        <v>0</v>
      </c>
      <c r="AH10" s="95"/>
      <c r="AI10" s="22">
        <v>18</v>
      </c>
      <c r="AJ10" s="22">
        <v>0</v>
      </c>
      <c r="AK10" s="22">
        <v>0</v>
      </c>
      <c r="AL10" s="24">
        <f t="shared" si="2"/>
        <v>6</v>
      </c>
      <c r="AN10" s="22"/>
      <c r="AO10" s="5"/>
      <c r="AQ10" s="22"/>
      <c r="AR10" s="39"/>
    </row>
    <row r="11" spans="1:44" ht="18.75" thickBot="1" x14ac:dyDescent="0.3">
      <c r="A11" s="40"/>
      <c r="B11" s="5">
        <v>3</v>
      </c>
      <c r="C11" s="6" t="s">
        <v>93</v>
      </c>
      <c r="D11" s="11"/>
      <c r="E11" s="11"/>
      <c r="F11" s="11"/>
      <c r="G11" s="5">
        <v>0</v>
      </c>
      <c r="H11" s="5">
        <v>12</v>
      </c>
      <c r="I11" s="5">
        <v>3</v>
      </c>
      <c r="J11" s="5">
        <f t="shared" si="3"/>
        <v>3</v>
      </c>
      <c r="K11" s="35">
        <f t="shared" si="4"/>
        <v>0.1</v>
      </c>
      <c r="L11" s="5">
        <f>+$AA$53</f>
        <v>32</v>
      </c>
      <c r="M11" s="5">
        <v>68</v>
      </c>
      <c r="N11" s="5">
        <f>+$AB$53</f>
        <v>57</v>
      </c>
      <c r="O11" s="5">
        <f>+$AD$53</f>
        <v>14</v>
      </c>
      <c r="P11" s="5">
        <v>8</v>
      </c>
      <c r="Q11" s="40"/>
      <c r="R11" s="40"/>
      <c r="V11" s="21" t="s">
        <v>19</v>
      </c>
      <c r="X11" s="21"/>
      <c r="Y11" s="21"/>
      <c r="Z11" s="11"/>
      <c r="AA11" s="21"/>
      <c r="AB11" s="22"/>
      <c r="AC11" s="22">
        <f>+AC121</f>
        <v>20</v>
      </c>
      <c r="AD11" s="22">
        <f>+AD121</f>
        <v>3</v>
      </c>
      <c r="AE11" s="22">
        <f>+AE121</f>
        <v>13</v>
      </c>
      <c r="AF11" s="22">
        <f>+AF121</f>
        <v>4</v>
      </c>
      <c r="AG11" s="95">
        <f t="shared" si="1"/>
        <v>0.25</v>
      </c>
      <c r="AH11" s="95"/>
      <c r="AI11" s="22">
        <f>+AI121</f>
        <v>74</v>
      </c>
      <c r="AJ11" s="22">
        <f>+AJ121</f>
        <v>0</v>
      </c>
      <c r="AK11" s="22">
        <f>+AK121</f>
        <v>1</v>
      </c>
      <c r="AL11" s="24">
        <f t="shared" si="2"/>
        <v>3.7</v>
      </c>
      <c r="AM11" s="21"/>
      <c r="AN11" s="11"/>
      <c r="AO11" s="5"/>
      <c r="AQ11" s="11"/>
      <c r="AR11" s="39"/>
    </row>
    <row r="12" spans="1:44" ht="18" x14ac:dyDescent="0.25">
      <c r="A12" s="40"/>
      <c r="B12" s="7"/>
      <c r="C12" s="7"/>
      <c r="D12" s="7"/>
      <c r="E12" s="8"/>
      <c r="F12" s="7"/>
      <c r="G12" s="9">
        <f>SUM(G4:G11)</f>
        <v>50</v>
      </c>
      <c r="H12" s="9">
        <f>SUM(H4:H11)</f>
        <v>50</v>
      </c>
      <c r="I12" s="9">
        <f>SUM(I4:I11)</f>
        <v>20</v>
      </c>
      <c r="J12" s="9"/>
      <c r="K12" s="9"/>
      <c r="L12" s="9">
        <f>SUM(L4:L11)</f>
        <v>371</v>
      </c>
      <c r="M12" s="9">
        <f>SUM(M4:M11)</f>
        <v>371</v>
      </c>
      <c r="N12" s="9">
        <f>SUM(N4:N11)</f>
        <v>554</v>
      </c>
      <c r="O12" s="9">
        <f>SUM(O4:O11)</f>
        <v>154</v>
      </c>
      <c r="P12" s="9"/>
      <c r="Q12" s="40"/>
      <c r="R12" s="40"/>
      <c r="U12" s="32"/>
      <c r="V12" s="32"/>
      <c r="W12" s="31" t="s">
        <v>20</v>
      </c>
      <c r="X12" s="32"/>
      <c r="Y12" s="32"/>
      <c r="Z12" s="32"/>
      <c r="AA12" s="31"/>
      <c r="AB12" s="15"/>
      <c r="AC12" s="15">
        <f>SUM(AC3:AC11)</f>
        <v>120</v>
      </c>
      <c r="AD12" s="15">
        <f>SUM(AD3:AD11)</f>
        <v>50</v>
      </c>
      <c r="AE12" s="15">
        <f>SUM(AE3:AE11)</f>
        <v>50</v>
      </c>
      <c r="AF12" s="15">
        <f>SUM(AF3:AF11)</f>
        <v>20</v>
      </c>
      <c r="AG12" s="15"/>
      <c r="AH12" s="15"/>
      <c r="AI12" s="15">
        <f>SUM(AI3:AI11)</f>
        <v>359</v>
      </c>
      <c r="AJ12" s="15">
        <f>SUM(AJ3:AJ11)</f>
        <v>12</v>
      </c>
      <c r="AK12" s="15">
        <f>SUM(AK3:AK11)</f>
        <v>7</v>
      </c>
      <c r="AL12" s="33">
        <f t="shared" si="2"/>
        <v>2.9916666666666667</v>
      </c>
      <c r="AR12" s="39"/>
    </row>
    <row r="13" spans="1:44" ht="15.75" x14ac:dyDescent="0.25">
      <c r="A13" s="41"/>
      <c r="B13" s="1"/>
      <c r="C13" s="1"/>
      <c r="D13" s="1"/>
      <c r="P13" s="1"/>
      <c r="Q13" s="41"/>
      <c r="R13" s="41"/>
      <c r="AR13" s="39"/>
    </row>
    <row r="14" spans="1:44" ht="15.95" customHeight="1" thickBot="1" x14ac:dyDescent="0.3">
      <c r="A14" s="41"/>
      <c r="B14" s="47" t="str">
        <f>"Week "&amp;TEXT(C2,"##")&amp;" Summary:"</f>
        <v>Week 15 Summary:</v>
      </c>
      <c r="C14" s="48"/>
      <c r="D14" s="48"/>
      <c r="E14" s="96">
        <v>45641</v>
      </c>
      <c r="F14" s="96"/>
      <c r="G14" s="36" t="s">
        <v>70</v>
      </c>
      <c r="H14" s="36" t="s">
        <v>25</v>
      </c>
      <c r="I14" s="36" t="s">
        <v>90</v>
      </c>
      <c r="J14" s="39"/>
      <c r="K14" s="39"/>
      <c r="L14" s="36" t="s">
        <v>89</v>
      </c>
      <c r="M14" s="39"/>
      <c r="N14" s="39"/>
      <c r="O14" s="39"/>
      <c r="P14" s="39"/>
      <c r="Q14" s="41"/>
      <c r="R14" s="41"/>
      <c r="S14" s="23" t="s">
        <v>109</v>
      </c>
      <c r="T14" s="51" t="s">
        <v>80</v>
      </c>
      <c r="U14" s="51"/>
      <c r="V14" s="51"/>
      <c r="W14" s="51"/>
      <c r="X14" s="51" t="s">
        <v>110</v>
      </c>
      <c r="Y14" s="17" t="s">
        <v>21</v>
      </c>
      <c r="Z14" s="23" t="s">
        <v>3</v>
      </c>
      <c r="AA14" s="23" t="s">
        <v>22</v>
      </c>
      <c r="AB14" s="23" t="s">
        <v>23</v>
      </c>
      <c r="AC14" s="23" t="s">
        <v>24</v>
      </c>
      <c r="AD14" s="23" t="s">
        <v>2</v>
      </c>
      <c r="AE14" s="45"/>
      <c r="AF14" s="23" t="s">
        <v>109</v>
      </c>
      <c r="AG14" s="51" t="s">
        <v>80</v>
      </c>
      <c r="AH14" s="51"/>
      <c r="AI14" s="51"/>
      <c r="AJ14" s="51"/>
      <c r="AK14" s="51" t="s">
        <v>110</v>
      </c>
      <c r="AL14" s="17" t="s">
        <v>21</v>
      </c>
      <c r="AM14" s="23" t="s">
        <v>3</v>
      </c>
      <c r="AN14" s="23" t="s">
        <v>22</v>
      </c>
      <c r="AO14" s="23" t="s">
        <v>23</v>
      </c>
      <c r="AP14" s="23" t="s">
        <v>24</v>
      </c>
      <c r="AQ14" s="23" t="s">
        <v>2</v>
      </c>
      <c r="AR14" s="39"/>
    </row>
    <row r="15" spans="1:44" ht="15.95" customHeight="1" x14ac:dyDescent="0.25">
      <c r="A15" s="41"/>
      <c r="B15" s="42" t="s">
        <v>146</v>
      </c>
      <c r="C15" s="6" t="s">
        <v>176</v>
      </c>
      <c r="E15" s="21"/>
      <c r="F15" s="21"/>
      <c r="G15" s="5">
        <v>1</v>
      </c>
      <c r="H15" s="22">
        <v>1</v>
      </c>
      <c r="I15" s="21" t="s">
        <v>354</v>
      </c>
      <c r="J15" s="21"/>
      <c r="K15" s="21"/>
      <c r="L15" s="21" t="s">
        <v>53</v>
      </c>
      <c r="M15" s="21"/>
      <c r="N15" s="21"/>
      <c r="O15" s="21"/>
      <c r="P15" s="21"/>
      <c r="Q15" s="41"/>
      <c r="R15" s="41"/>
      <c r="S15" s="18" t="s">
        <v>130</v>
      </c>
      <c r="T15" s="18"/>
      <c r="U15" s="18"/>
      <c r="V15" s="18"/>
      <c r="W15" s="18"/>
      <c r="X15" s="16" t="s">
        <v>135</v>
      </c>
      <c r="Z15" s="22">
        <v>27</v>
      </c>
      <c r="AA15" s="22">
        <v>2</v>
      </c>
      <c r="AB15" s="22">
        <v>15</v>
      </c>
      <c r="AC15" s="22">
        <f t="shared" ref="AC15:AC26" si="5">+AA15+AB15</f>
        <v>17</v>
      </c>
      <c r="AD15" s="22">
        <v>0</v>
      </c>
      <c r="AE15" s="45"/>
      <c r="AF15" s="18" t="s">
        <v>171</v>
      </c>
      <c r="AG15" s="18"/>
      <c r="AH15" s="18"/>
      <c r="AI15" s="18"/>
      <c r="AJ15" s="18"/>
      <c r="AK15" s="16" t="s">
        <v>174</v>
      </c>
      <c r="AM15" s="22">
        <v>17</v>
      </c>
      <c r="AN15" s="22">
        <v>8</v>
      </c>
      <c r="AO15" s="22">
        <v>7</v>
      </c>
      <c r="AP15" s="22">
        <f t="shared" ref="AP15:AP26" si="6">+AN15+AO15</f>
        <v>15</v>
      </c>
      <c r="AQ15" s="22">
        <v>2</v>
      </c>
      <c r="AR15" s="39"/>
    </row>
    <row r="16" spans="1:44" ht="15.95" customHeight="1" x14ac:dyDescent="0.25">
      <c r="A16" s="41"/>
      <c r="B16" s="22" t="s">
        <v>27</v>
      </c>
      <c r="C16" s="21" t="s">
        <v>549</v>
      </c>
      <c r="D16" s="21"/>
      <c r="E16" s="21"/>
      <c r="F16" s="21"/>
      <c r="G16" s="21"/>
      <c r="H16" s="22"/>
      <c r="I16" s="21"/>
      <c r="J16" s="21"/>
      <c r="K16" s="21"/>
      <c r="L16" s="21"/>
      <c r="M16" s="21"/>
      <c r="N16" s="21"/>
      <c r="O16" s="21"/>
      <c r="P16" s="21"/>
      <c r="Q16" s="41"/>
      <c r="R16" s="41"/>
      <c r="S16" s="27">
        <v>7.5</v>
      </c>
      <c r="T16" s="21" t="s">
        <v>253</v>
      </c>
      <c r="U16" s="21"/>
      <c r="V16" s="21"/>
      <c r="W16" s="21"/>
      <c r="X16" s="22">
        <v>1</v>
      </c>
      <c r="Y16" s="21" t="s">
        <v>134</v>
      </c>
      <c r="Z16" s="22">
        <v>12</v>
      </c>
      <c r="AA16" s="22">
        <v>0</v>
      </c>
      <c r="AB16" s="22">
        <v>0</v>
      </c>
      <c r="AC16" s="22">
        <f t="shared" si="5"/>
        <v>0</v>
      </c>
      <c r="AD16" s="22">
        <v>0</v>
      </c>
      <c r="AE16" s="45"/>
      <c r="AF16" s="27">
        <v>8</v>
      </c>
      <c r="AG16" s="21" t="s">
        <v>15</v>
      </c>
      <c r="AK16" s="22"/>
      <c r="AL16" s="21" t="s">
        <v>173</v>
      </c>
      <c r="AM16" s="22">
        <v>15</v>
      </c>
      <c r="AN16" s="22">
        <v>0</v>
      </c>
      <c r="AO16" s="22">
        <v>2</v>
      </c>
      <c r="AP16" s="22">
        <f t="shared" si="6"/>
        <v>2</v>
      </c>
      <c r="AQ16" s="22">
        <v>0</v>
      </c>
      <c r="AR16" s="39"/>
    </row>
    <row r="17" spans="1:44" ht="15.95" customHeight="1" x14ac:dyDescent="0.25">
      <c r="A17" s="41"/>
      <c r="B17" s="22"/>
      <c r="C17" s="21"/>
      <c r="D17" s="21"/>
      <c r="E17" s="21"/>
      <c r="F17" s="21"/>
      <c r="G17" s="21"/>
      <c r="H17" s="22"/>
      <c r="I17" s="21"/>
      <c r="J17" s="21"/>
      <c r="K17" s="21"/>
      <c r="L17" s="21"/>
      <c r="M17" s="21"/>
      <c r="N17" s="21"/>
      <c r="O17" s="21"/>
      <c r="P17" s="21"/>
      <c r="Q17" s="41"/>
      <c r="R17" s="41"/>
      <c r="S17" s="27">
        <v>9.5</v>
      </c>
      <c r="T17" s="21" t="s">
        <v>185</v>
      </c>
      <c r="U17" s="21"/>
      <c r="V17" s="21"/>
      <c r="W17" s="21"/>
      <c r="X17" s="22">
        <v>7</v>
      </c>
      <c r="Y17" s="21" t="s">
        <v>134</v>
      </c>
      <c r="Z17" s="22">
        <v>15</v>
      </c>
      <c r="AA17" s="22">
        <v>20</v>
      </c>
      <c r="AB17" s="22">
        <v>4</v>
      </c>
      <c r="AC17" s="22">
        <f t="shared" si="5"/>
        <v>24</v>
      </c>
      <c r="AD17" s="22">
        <v>2</v>
      </c>
      <c r="AE17" s="45"/>
      <c r="AF17" s="27">
        <v>9.5</v>
      </c>
      <c r="AG17" s="21" t="s">
        <v>192</v>
      </c>
      <c r="AH17" s="21"/>
      <c r="AI17" s="21"/>
      <c r="AJ17" s="21"/>
      <c r="AK17" s="22">
        <v>19</v>
      </c>
      <c r="AL17" s="21" t="s">
        <v>173</v>
      </c>
      <c r="AM17" s="22">
        <v>15</v>
      </c>
      <c r="AN17" s="22">
        <v>15</v>
      </c>
      <c r="AO17" s="22">
        <v>18</v>
      </c>
      <c r="AP17" s="22">
        <f t="shared" si="6"/>
        <v>33</v>
      </c>
      <c r="AQ17" s="22">
        <v>10</v>
      </c>
      <c r="AR17" s="39"/>
    </row>
    <row r="18" spans="1:44" ht="15.95" customHeight="1" x14ac:dyDescent="0.25">
      <c r="A18" s="41"/>
      <c r="B18" s="22" t="s">
        <v>38</v>
      </c>
      <c r="C18" s="6" t="s">
        <v>175</v>
      </c>
      <c r="D18" s="11"/>
      <c r="E18" s="21"/>
      <c r="F18" s="21"/>
      <c r="G18" s="5">
        <v>4</v>
      </c>
      <c r="H18" s="22">
        <v>1</v>
      </c>
      <c r="I18" s="21" t="s">
        <v>114</v>
      </c>
      <c r="J18" s="21"/>
      <c r="K18" s="21"/>
      <c r="L18" s="21" t="s">
        <v>525</v>
      </c>
      <c r="M18" s="21"/>
      <c r="N18" s="21"/>
      <c r="O18" s="21"/>
      <c r="P18" s="21"/>
      <c r="Q18" s="41"/>
      <c r="R18" s="41"/>
      <c r="S18" s="27">
        <v>8.5</v>
      </c>
      <c r="T18" s="21" t="s">
        <v>28</v>
      </c>
      <c r="W18" s="21"/>
      <c r="X18" s="22">
        <v>10</v>
      </c>
      <c r="Y18" s="21" t="s">
        <v>134</v>
      </c>
      <c r="Z18" s="22">
        <v>13</v>
      </c>
      <c r="AA18" s="22">
        <v>2</v>
      </c>
      <c r="AB18" s="22">
        <v>6</v>
      </c>
      <c r="AC18" s="22">
        <f t="shared" si="5"/>
        <v>8</v>
      </c>
      <c r="AD18" s="22">
        <v>0</v>
      </c>
      <c r="AE18" s="45"/>
      <c r="AF18" s="27">
        <v>9</v>
      </c>
      <c r="AG18" s="21" t="s">
        <v>79</v>
      </c>
      <c r="AH18" s="21"/>
      <c r="AI18" s="21"/>
      <c r="AJ18" s="21"/>
      <c r="AK18" s="22">
        <v>22</v>
      </c>
      <c r="AL18" s="21" t="s">
        <v>173</v>
      </c>
      <c r="AM18" s="22">
        <v>14</v>
      </c>
      <c r="AN18" s="22">
        <v>6</v>
      </c>
      <c r="AO18" s="22">
        <v>20</v>
      </c>
      <c r="AP18" s="22">
        <f t="shared" si="6"/>
        <v>26</v>
      </c>
      <c r="AQ18" s="22">
        <v>10</v>
      </c>
      <c r="AR18" s="39"/>
    </row>
    <row r="19" spans="1:44" ht="15.95" customHeight="1" x14ac:dyDescent="0.25">
      <c r="A19" s="41"/>
      <c r="B19" s="22" t="s">
        <v>27</v>
      </c>
      <c r="C19" s="21"/>
      <c r="D19" s="16" t="s">
        <v>100</v>
      </c>
      <c r="E19" s="21"/>
      <c r="F19" s="21"/>
      <c r="G19" s="5"/>
      <c r="H19" s="22">
        <v>1</v>
      </c>
      <c r="I19" s="21" t="s">
        <v>155</v>
      </c>
      <c r="J19" s="21"/>
      <c r="K19" s="21"/>
      <c r="L19" s="21" t="s">
        <v>526</v>
      </c>
      <c r="M19" s="21"/>
      <c r="N19" s="21"/>
      <c r="O19" s="21"/>
      <c r="P19" s="21"/>
      <c r="Q19" s="41"/>
      <c r="R19" s="41"/>
      <c r="S19" s="27">
        <v>8</v>
      </c>
      <c r="T19" s="21" t="s">
        <v>155</v>
      </c>
      <c r="X19" s="22">
        <v>8</v>
      </c>
      <c r="Y19" s="21" t="s">
        <v>134</v>
      </c>
      <c r="Z19" s="22">
        <v>14</v>
      </c>
      <c r="AA19" s="22">
        <v>8</v>
      </c>
      <c r="AB19" s="22">
        <v>11</v>
      </c>
      <c r="AC19" s="22">
        <f t="shared" si="5"/>
        <v>19</v>
      </c>
      <c r="AD19" s="22">
        <v>6</v>
      </c>
      <c r="AE19" s="45"/>
      <c r="AF19" s="27">
        <v>8.5</v>
      </c>
      <c r="AG19" s="21" t="s">
        <v>138</v>
      </c>
      <c r="AH19" s="21"/>
      <c r="AI19" s="21"/>
      <c r="AJ19" s="21"/>
      <c r="AK19" s="22">
        <v>77</v>
      </c>
      <c r="AL19" s="21" t="s">
        <v>173</v>
      </c>
      <c r="AM19" s="22">
        <v>11</v>
      </c>
      <c r="AN19" s="22">
        <v>13</v>
      </c>
      <c r="AO19" s="22">
        <v>9</v>
      </c>
      <c r="AP19" s="22">
        <f t="shared" si="6"/>
        <v>22</v>
      </c>
      <c r="AQ19" s="22">
        <v>4</v>
      </c>
      <c r="AR19" s="39"/>
    </row>
    <row r="20" spans="1:44" ht="15.95" customHeight="1" x14ac:dyDescent="0.25">
      <c r="A20" s="41"/>
      <c r="C20" s="21"/>
      <c r="D20" s="21"/>
      <c r="E20" s="21"/>
      <c r="F20" s="21"/>
      <c r="G20" s="21"/>
      <c r="H20" s="22">
        <v>2</v>
      </c>
      <c r="I20" s="21" t="s">
        <v>114</v>
      </c>
      <c r="J20" s="21"/>
      <c r="K20" s="21"/>
      <c r="L20" s="21" t="s">
        <v>199</v>
      </c>
      <c r="M20" s="21"/>
      <c r="N20" s="21"/>
      <c r="O20" s="21"/>
      <c r="P20" s="21"/>
      <c r="Q20" s="41"/>
      <c r="R20" s="41"/>
      <c r="S20" s="27">
        <v>8</v>
      </c>
      <c r="T20" s="21" t="s">
        <v>37</v>
      </c>
      <c r="W20" s="21"/>
      <c r="X20" s="22">
        <v>21</v>
      </c>
      <c r="Y20" s="21" t="s">
        <v>134</v>
      </c>
      <c r="Z20" s="22">
        <v>15</v>
      </c>
      <c r="AA20" s="22">
        <v>6</v>
      </c>
      <c r="AB20" s="22">
        <v>8</v>
      </c>
      <c r="AC20" s="22">
        <f t="shared" si="5"/>
        <v>14</v>
      </c>
      <c r="AD20" s="22">
        <v>6</v>
      </c>
      <c r="AE20" s="45"/>
      <c r="AF20" s="27">
        <v>8</v>
      </c>
      <c r="AG20" s="21" t="s">
        <v>153</v>
      </c>
      <c r="AH20" s="21"/>
      <c r="AI20" s="21"/>
      <c r="AJ20" s="21"/>
      <c r="AK20" s="22">
        <v>14</v>
      </c>
      <c r="AL20" s="21" t="s">
        <v>173</v>
      </c>
      <c r="AM20" s="22">
        <v>12</v>
      </c>
      <c r="AN20" s="22">
        <v>7</v>
      </c>
      <c r="AO20" s="22">
        <v>4</v>
      </c>
      <c r="AP20" s="22">
        <f t="shared" si="6"/>
        <v>11</v>
      </c>
      <c r="AQ20" s="22">
        <v>0</v>
      </c>
      <c r="AR20" s="39"/>
    </row>
    <row r="21" spans="1:44" ht="15.95" customHeight="1" x14ac:dyDescent="0.25">
      <c r="A21" s="41"/>
      <c r="D21" s="21"/>
      <c r="E21" s="21"/>
      <c r="F21" s="21"/>
      <c r="G21" s="21"/>
      <c r="H21" s="22">
        <v>2</v>
      </c>
      <c r="I21" s="21" t="s">
        <v>114</v>
      </c>
      <c r="J21" s="21"/>
      <c r="K21" s="21"/>
      <c r="L21" s="21" t="s">
        <v>527</v>
      </c>
      <c r="M21" s="21"/>
      <c r="N21" s="21"/>
      <c r="O21" s="21"/>
      <c r="P21" s="21"/>
      <c r="Q21" s="41"/>
      <c r="R21" s="41"/>
      <c r="S21" s="27">
        <v>7.5</v>
      </c>
      <c r="T21" s="21" t="s">
        <v>44</v>
      </c>
      <c r="U21" s="21"/>
      <c r="V21" s="21"/>
      <c r="W21" s="21"/>
      <c r="X21" s="22">
        <v>5</v>
      </c>
      <c r="Y21" s="21" t="s">
        <v>134</v>
      </c>
      <c r="Z21" s="22">
        <v>14</v>
      </c>
      <c r="AA21" s="22">
        <v>0</v>
      </c>
      <c r="AB21" s="22">
        <v>8</v>
      </c>
      <c r="AC21" s="22">
        <f t="shared" si="5"/>
        <v>8</v>
      </c>
      <c r="AD21" s="22">
        <v>0</v>
      </c>
      <c r="AE21" s="45"/>
      <c r="AF21" s="27">
        <v>7.5</v>
      </c>
      <c r="AG21" s="21" t="s">
        <v>125</v>
      </c>
      <c r="AH21" s="21"/>
      <c r="AI21" s="21"/>
      <c r="AJ21" s="21"/>
      <c r="AK21" s="22">
        <v>44</v>
      </c>
      <c r="AL21" s="21" t="s">
        <v>173</v>
      </c>
      <c r="AM21" s="22">
        <v>10</v>
      </c>
      <c r="AN21" s="22">
        <v>1</v>
      </c>
      <c r="AO21" s="22">
        <v>1</v>
      </c>
      <c r="AP21" s="22">
        <f t="shared" si="6"/>
        <v>2</v>
      </c>
      <c r="AQ21" s="22">
        <v>0</v>
      </c>
      <c r="AR21" s="39"/>
    </row>
    <row r="22" spans="1:44" ht="15.95" customHeight="1" x14ac:dyDescent="0.25">
      <c r="A22" s="41"/>
      <c r="B22" s="36"/>
      <c r="C22" s="46"/>
      <c r="D22" s="46"/>
      <c r="E22" s="46"/>
      <c r="F22" s="46"/>
      <c r="G22" s="42"/>
      <c r="H22" s="45"/>
      <c r="I22" s="46"/>
      <c r="J22" s="46"/>
      <c r="K22" s="45"/>
      <c r="L22" s="45"/>
      <c r="M22" s="45"/>
      <c r="N22" s="45"/>
      <c r="O22" s="45"/>
      <c r="P22" s="45"/>
      <c r="Q22" s="41"/>
      <c r="R22" s="41"/>
      <c r="S22" s="27">
        <v>7.5</v>
      </c>
      <c r="T22" s="21" t="s">
        <v>164</v>
      </c>
      <c r="U22" s="21"/>
      <c r="V22" s="21"/>
      <c r="X22" s="22">
        <v>9</v>
      </c>
      <c r="Y22" s="21" t="s">
        <v>134</v>
      </c>
      <c r="Z22" s="22">
        <v>15</v>
      </c>
      <c r="AA22" s="22">
        <v>5</v>
      </c>
      <c r="AB22" s="22">
        <v>6</v>
      </c>
      <c r="AC22" s="22">
        <f t="shared" si="5"/>
        <v>11</v>
      </c>
      <c r="AD22" s="22">
        <v>0</v>
      </c>
      <c r="AE22" s="45"/>
      <c r="AF22" s="27">
        <v>7</v>
      </c>
      <c r="AG22" s="21" t="s">
        <v>119</v>
      </c>
      <c r="AH22" s="21"/>
      <c r="AI22" s="21"/>
      <c r="AJ22" s="21"/>
      <c r="AK22" s="22">
        <v>24</v>
      </c>
      <c r="AL22" s="21" t="s">
        <v>173</v>
      </c>
      <c r="AM22" s="22">
        <v>15</v>
      </c>
      <c r="AN22" s="22">
        <v>2</v>
      </c>
      <c r="AO22" s="22">
        <v>11</v>
      </c>
      <c r="AP22" s="22">
        <f t="shared" si="6"/>
        <v>13</v>
      </c>
      <c r="AQ22" s="22">
        <v>2</v>
      </c>
      <c r="AR22" s="39"/>
    </row>
    <row r="23" spans="1:44" ht="15.95" customHeight="1" x14ac:dyDescent="0.25">
      <c r="A23" s="41"/>
      <c r="B23" s="42" t="s">
        <v>147</v>
      </c>
      <c r="C23" s="6" t="s">
        <v>178</v>
      </c>
      <c r="F23" s="21"/>
      <c r="G23" s="5">
        <v>5</v>
      </c>
      <c r="H23" s="22">
        <v>1</v>
      </c>
      <c r="I23" s="21" t="s">
        <v>85</v>
      </c>
      <c r="J23" s="21"/>
      <c r="K23" s="21"/>
      <c r="L23" s="21" t="s">
        <v>529</v>
      </c>
      <c r="M23" s="21"/>
      <c r="N23" s="21"/>
      <c r="O23" s="21"/>
      <c r="P23" s="21"/>
      <c r="Q23" s="41"/>
      <c r="R23" s="41"/>
      <c r="S23" s="27">
        <v>7</v>
      </c>
      <c r="T23" s="21" t="s">
        <v>81</v>
      </c>
      <c r="U23" s="21"/>
      <c r="V23" s="21"/>
      <c r="W23" s="21"/>
      <c r="X23" s="22">
        <v>4</v>
      </c>
      <c r="Y23" s="21" t="s">
        <v>134</v>
      </c>
      <c r="Z23" s="22">
        <v>12</v>
      </c>
      <c r="AA23" s="22">
        <v>2</v>
      </c>
      <c r="AB23" s="22">
        <v>4</v>
      </c>
      <c r="AC23" s="22">
        <f t="shared" si="5"/>
        <v>6</v>
      </c>
      <c r="AD23" s="22">
        <v>2</v>
      </c>
      <c r="AE23" s="45"/>
      <c r="AF23" s="27">
        <v>6.5</v>
      </c>
      <c r="AG23" s="21" t="s">
        <v>99</v>
      </c>
      <c r="AH23" s="21"/>
      <c r="AI23" s="21"/>
      <c r="AJ23" s="21"/>
      <c r="AK23" s="22">
        <v>12</v>
      </c>
      <c r="AL23" s="21" t="s">
        <v>173</v>
      </c>
      <c r="AM23" s="22">
        <v>15</v>
      </c>
      <c r="AN23" s="22">
        <v>3</v>
      </c>
      <c r="AO23" s="22">
        <v>5</v>
      </c>
      <c r="AP23" s="22">
        <f t="shared" si="6"/>
        <v>8</v>
      </c>
      <c r="AQ23" s="22">
        <v>0</v>
      </c>
      <c r="AR23" s="44"/>
    </row>
    <row r="24" spans="1:44" ht="15.95" customHeight="1" x14ac:dyDescent="0.25">
      <c r="A24" s="41"/>
      <c r="B24" s="22" t="s">
        <v>27</v>
      </c>
      <c r="C24" s="16" t="s">
        <v>528</v>
      </c>
      <c r="D24" s="16"/>
      <c r="E24" s="16"/>
      <c r="F24" s="16"/>
      <c r="G24" s="5"/>
      <c r="H24" s="22">
        <v>1</v>
      </c>
      <c r="I24" s="21" t="s">
        <v>118</v>
      </c>
      <c r="J24" s="21"/>
      <c r="K24" s="21"/>
      <c r="L24" s="21" t="s">
        <v>530</v>
      </c>
      <c r="M24" s="21"/>
      <c r="N24" s="21"/>
      <c r="O24" s="21"/>
      <c r="P24" s="21"/>
      <c r="Q24" s="41"/>
      <c r="R24" s="41"/>
      <c r="S24" s="27">
        <v>6.5</v>
      </c>
      <c r="T24" s="21" t="s">
        <v>169</v>
      </c>
      <c r="U24" s="21"/>
      <c r="V24" s="21"/>
      <c r="W24" s="21"/>
      <c r="X24" s="22">
        <v>14</v>
      </c>
      <c r="Y24" s="21" t="s">
        <v>134</v>
      </c>
      <c r="Z24" s="22">
        <v>12</v>
      </c>
      <c r="AA24" s="22">
        <v>3</v>
      </c>
      <c r="AB24" s="22">
        <v>5</v>
      </c>
      <c r="AC24" s="22">
        <f t="shared" si="5"/>
        <v>8</v>
      </c>
      <c r="AD24" s="22">
        <v>4</v>
      </c>
      <c r="AE24" s="45"/>
      <c r="AF24" s="27">
        <v>6.5</v>
      </c>
      <c r="AG24" s="21" t="s">
        <v>123</v>
      </c>
      <c r="AH24" s="21"/>
      <c r="AI24" s="21"/>
      <c r="AJ24" s="21"/>
      <c r="AK24" s="22">
        <v>8</v>
      </c>
      <c r="AL24" s="21" t="s">
        <v>173</v>
      </c>
      <c r="AM24" s="22">
        <v>15</v>
      </c>
      <c r="AN24" s="22">
        <v>2</v>
      </c>
      <c r="AO24" s="22">
        <v>4</v>
      </c>
      <c r="AP24" s="22">
        <f t="shared" si="6"/>
        <v>6</v>
      </c>
      <c r="AQ24" s="22">
        <v>0</v>
      </c>
      <c r="AR24" s="36"/>
    </row>
    <row r="25" spans="1:44" ht="15.95" customHeight="1" x14ac:dyDescent="0.25">
      <c r="A25" s="41"/>
      <c r="D25" s="16"/>
      <c r="E25" s="16"/>
      <c r="F25" s="16"/>
      <c r="G25" s="5"/>
      <c r="H25" s="22">
        <v>1</v>
      </c>
      <c r="I25" s="21" t="s">
        <v>190</v>
      </c>
      <c r="J25" s="21"/>
      <c r="K25" s="21"/>
      <c r="L25" s="21" t="s">
        <v>531</v>
      </c>
      <c r="M25" s="21"/>
      <c r="N25" s="21"/>
      <c r="O25" s="21"/>
      <c r="P25" s="21"/>
      <c r="Q25" s="41"/>
      <c r="R25" s="41"/>
      <c r="S25" s="27">
        <v>6.5</v>
      </c>
      <c r="T25" s="21" t="s">
        <v>29</v>
      </c>
      <c r="U25" s="21"/>
      <c r="V25" s="21"/>
      <c r="W25" s="21"/>
      <c r="X25" s="22">
        <v>15</v>
      </c>
      <c r="Y25" s="21" t="s">
        <v>134</v>
      </c>
      <c r="Z25" s="22">
        <v>14</v>
      </c>
      <c r="AA25" s="22">
        <v>1</v>
      </c>
      <c r="AB25" s="22">
        <v>5</v>
      </c>
      <c r="AC25" s="22">
        <f t="shared" si="5"/>
        <v>6</v>
      </c>
      <c r="AD25" s="22">
        <v>0</v>
      </c>
      <c r="AE25" s="45"/>
      <c r="AF25" s="27">
        <v>6</v>
      </c>
      <c r="AG25" s="21" t="s">
        <v>91</v>
      </c>
      <c r="AH25" s="21"/>
      <c r="AI25" s="21"/>
      <c r="AJ25" s="21"/>
      <c r="AK25" s="22">
        <v>23</v>
      </c>
      <c r="AL25" s="21" t="s">
        <v>173</v>
      </c>
      <c r="AM25" s="22">
        <v>11</v>
      </c>
      <c r="AN25" s="22">
        <v>0</v>
      </c>
      <c r="AO25" s="22">
        <v>1</v>
      </c>
      <c r="AP25" s="22">
        <f t="shared" si="6"/>
        <v>1</v>
      </c>
      <c r="AQ25" s="22">
        <v>0</v>
      </c>
      <c r="AR25" s="36"/>
    </row>
    <row r="26" spans="1:44" ht="15.95" customHeight="1" x14ac:dyDescent="0.25">
      <c r="A26" s="41"/>
      <c r="C26" s="16"/>
      <c r="D26" s="16"/>
      <c r="E26" s="16"/>
      <c r="F26" s="16"/>
      <c r="H26" s="22">
        <v>1</v>
      </c>
      <c r="I26" s="21" t="s">
        <v>139</v>
      </c>
      <c r="L26" s="21" t="s">
        <v>384</v>
      </c>
      <c r="M26" s="21"/>
      <c r="N26" s="21"/>
      <c r="O26" s="21"/>
      <c r="P26" s="21"/>
      <c r="Q26" s="41"/>
      <c r="R26" s="41"/>
      <c r="S26" s="27">
        <v>6</v>
      </c>
      <c r="T26" s="21" t="s">
        <v>159</v>
      </c>
      <c r="U26" s="21"/>
      <c r="V26" s="21"/>
      <c r="W26" s="21"/>
      <c r="X26" s="22">
        <v>25</v>
      </c>
      <c r="Y26" s="21" t="s">
        <v>134</v>
      </c>
      <c r="Z26" s="22">
        <v>2</v>
      </c>
      <c r="AA26" s="22">
        <v>0</v>
      </c>
      <c r="AB26" s="22">
        <v>2</v>
      </c>
      <c r="AC26" s="22">
        <f t="shared" si="5"/>
        <v>2</v>
      </c>
      <c r="AD26" s="22">
        <v>0</v>
      </c>
      <c r="AE26" s="45"/>
      <c r="AF26" s="27">
        <v>6</v>
      </c>
      <c r="AG26" s="21" t="s">
        <v>68</v>
      </c>
      <c r="AH26" s="21"/>
      <c r="AI26" s="21"/>
      <c r="AJ26" s="21"/>
      <c r="AK26" s="22">
        <v>9</v>
      </c>
      <c r="AL26" s="21" t="s">
        <v>173</v>
      </c>
      <c r="AM26" s="22">
        <v>15</v>
      </c>
      <c r="AN26" s="22">
        <v>0</v>
      </c>
      <c r="AO26" s="22">
        <v>2</v>
      </c>
      <c r="AP26" s="22">
        <f t="shared" si="6"/>
        <v>2</v>
      </c>
      <c r="AQ26" s="22">
        <v>0</v>
      </c>
      <c r="AR26" s="36"/>
    </row>
    <row r="27" spans="1:44" ht="15.95" customHeight="1" thickBot="1" x14ac:dyDescent="0.3">
      <c r="A27" s="41"/>
      <c r="H27" s="22">
        <v>2</v>
      </c>
      <c r="I27" s="21" t="s">
        <v>128</v>
      </c>
      <c r="L27" s="21" t="s">
        <v>282</v>
      </c>
      <c r="Q27" s="41"/>
      <c r="R27" s="41"/>
      <c r="S27" s="17" t="s">
        <v>132</v>
      </c>
      <c r="T27" s="17"/>
      <c r="U27" s="17"/>
      <c r="V27" s="17"/>
      <c r="W27" s="17"/>
      <c r="X27" s="17"/>
      <c r="Y27" s="17"/>
      <c r="Z27" s="23">
        <f>SUM(Z15:Z26)</f>
        <v>165</v>
      </c>
      <c r="AA27" s="23">
        <f>SUM(AA15:AA26)</f>
        <v>49</v>
      </c>
      <c r="AB27" s="23">
        <f>SUM(AB15:AB26)</f>
        <v>74</v>
      </c>
      <c r="AC27" s="23">
        <f>+AB27+AA27</f>
        <v>123</v>
      </c>
      <c r="AD27" s="23">
        <f>SUM(AD15:AD26)</f>
        <v>20</v>
      </c>
      <c r="AE27" s="45"/>
      <c r="AF27" s="17" t="s">
        <v>172</v>
      </c>
      <c r="AG27" s="17"/>
      <c r="AH27" s="17"/>
      <c r="AI27" s="17"/>
      <c r="AJ27" s="17"/>
      <c r="AK27" s="17"/>
      <c r="AL27" s="17"/>
      <c r="AM27" s="23">
        <f>SUM(AM15:AM26)</f>
        <v>165</v>
      </c>
      <c r="AN27" s="23">
        <f>SUM(AN15:AN26)</f>
        <v>57</v>
      </c>
      <c r="AO27" s="23">
        <f>SUM(AO15:AO26)</f>
        <v>84</v>
      </c>
      <c r="AP27" s="23">
        <f>+AO27+AN27</f>
        <v>141</v>
      </c>
      <c r="AQ27" s="23">
        <f>SUM(AQ15:AQ26)</f>
        <v>28</v>
      </c>
      <c r="AR27" s="36"/>
    </row>
    <row r="28" spans="1:44" ht="15.95" customHeight="1" x14ac:dyDescent="0.25">
      <c r="A28" s="41"/>
      <c r="Q28" s="41"/>
      <c r="R28" s="41"/>
      <c r="S28" s="19" t="s">
        <v>18</v>
      </c>
      <c r="T28" s="19"/>
      <c r="U28" s="19"/>
      <c r="V28" s="19"/>
      <c r="W28" s="19"/>
      <c r="X28" s="16" t="s">
        <v>41</v>
      </c>
      <c r="Z28" s="22">
        <v>18</v>
      </c>
      <c r="AA28" s="22">
        <v>6</v>
      </c>
      <c r="AB28" s="22">
        <v>5</v>
      </c>
      <c r="AC28" s="22">
        <f t="shared" ref="AC28:AC39" si="7">+AA28+AB28</f>
        <v>11</v>
      </c>
      <c r="AD28" s="22">
        <v>2</v>
      </c>
      <c r="AE28" s="45"/>
      <c r="AF28" s="19" t="s">
        <v>17</v>
      </c>
      <c r="AG28" s="19"/>
      <c r="AH28" s="19"/>
      <c r="AI28" s="19"/>
      <c r="AJ28" s="19"/>
      <c r="AK28" s="16" t="s">
        <v>51</v>
      </c>
      <c r="AM28" s="22">
        <v>14</v>
      </c>
      <c r="AN28" s="22">
        <v>7</v>
      </c>
      <c r="AO28" s="22">
        <v>7</v>
      </c>
      <c r="AP28" s="22">
        <f t="shared" ref="AP28:AP39" si="8">+AN28+AO28</f>
        <v>14</v>
      </c>
      <c r="AQ28" s="22">
        <v>0</v>
      </c>
      <c r="AR28" s="36"/>
    </row>
    <row r="29" spans="1:44" ht="15.95" customHeight="1" x14ac:dyDescent="0.25">
      <c r="A29" s="41"/>
      <c r="C29" s="6" t="s">
        <v>177</v>
      </c>
      <c r="G29" s="5">
        <v>3</v>
      </c>
      <c r="H29" s="22">
        <v>1</v>
      </c>
      <c r="I29" s="21" t="s">
        <v>532</v>
      </c>
      <c r="J29" s="21"/>
      <c r="K29" s="21"/>
      <c r="L29" s="21" t="s">
        <v>533</v>
      </c>
      <c r="M29" s="21"/>
      <c r="N29" s="21"/>
      <c r="O29" s="21"/>
      <c r="P29" s="21"/>
      <c r="Q29" s="41"/>
      <c r="R29" s="41"/>
      <c r="S29" s="27">
        <v>7.5</v>
      </c>
      <c r="T29" s="21" t="s">
        <v>78</v>
      </c>
      <c r="X29" s="22">
        <v>35</v>
      </c>
      <c r="Y29" s="21" t="s">
        <v>108</v>
      </c>
      <c r="Z29" s="22">
        <v>15</v>
      </c>
      <c r="AA29" s="22">
        <v>0</v>
      </c>
      <c r="AB29" s="22">
        <v>0</v>
      </c>
      <c r="AC29" s="22">
        <f t="shared" si="7"/>
        <v>0</v>
      </c>
      <c r="AD29" s="22">
        <v>2</v>
      </c>
      <c r="AE29" s="45"/>
      <c r="AF29" s="27">
        <v>7</v>
      </c>
      <c r="AG29" s="21" t="s">
        <v>162</v>
      </c>
      <c r="AH29" s="21"/>
      <c r="AI29" s="21"/>
      <c r="AJ29" s="21"/>
      <c r="AK29" s="22">
        <v>30</v>
      </c>
      <c r="AL29" s="21" t="s">
        <v>17</v>
      </c>
      <c r="AM29" s="22">
        <v>14</v>
      </c>
      <c r="AN29" s="22">
        <v>0</v>
      </c>
      <c r="AO29" s="22">
        <v>0</v>
      </c>
      <c r="AP29" s="22">
        <f t="shared" si="8"/>
        <v>0</v>
      </c>
      <c r="AQ29" s="22">
        <v>0</v>
      </c>
      <c r="AR29" s="36"/>
    </row>
    <row r="30" spans="1:44" ht="15.95" customHeight="1" x14ac:dyDescent="0.25">
      <c r="A30" s="41"/>
      <c r="B30" s="22" t="s">
        <v>27</v>
      </c>
      <c r="C30" s="21"/>
      <c r="D30" s="21" t="s">
        <v>100</v>
      </c>
      <c r="E30" s="21"/>
      <c r="F30" s="21"/>
      <c r="G30" s="5"/>
      <c r="H30" s="22">
        <v>2</v>
      </c>
      <c r="I30" s="21" t="s">
        <v>126</v>
      </c>
      <c r="J30" s="21"/>
      <c r="K30" s="21"/>
      <c r="L30" s="21" t="s">
        <v>548</v>
      </c>
      <c r="M30" s="21"/>
      <c r="N30" s="21"/>
      <c r="O30" s="21"/>
      <c r="P30" s="21"/>
      <c r="Q30" s="41"/>
      <c r="R30" s="41"/>
      <c r="S30" s="27">
        <v>9.5</v>
      </c>
      <c r="T30" s="21" t="s">
        <v>53</v>
      </c>
      <c r="U30" s="21"/>
      <c r="V30" s="21"/>
      <c r="W30" s="27"/>
      <c r="X30" s="22">
        <v>14</v>
      </c>
      <c r="Y30" s="21" t="s">
        <v>108</v>
      </c>
      <c r="Z30" s="22">
        <v>13</v>
      </c>
      <c r="AA30" s="22">
        <v>18</v>
      </c>
      <c r="AB30" s="22">
        <v>11</v>
      </c>
      <c r="AC30" s="22">
        <f t="shared" si="7"/>
        <v>29</v>
      </c>
      <c r="AD30" s="22">
        <v>4</v>
      </c>
      <c r="AE30" s="45"/>
      <c r="AF30" s="27">
        <v>9.5</v>
      </c>
      <c r="AG30" s="21" t="s">
        <v>129</v>
      </c>
      <c r="AH30" s="21"/>
      <c r="AI30" s="21"/>
      <c r="AJ30" s="21"/>
      <c r="AK30" s="22">
        <v>24</v>
      </c>
      <c r="AL30" s="21" t="s">
        <v>17</v>
      </c>
      <c r="AM30" s="22">
        <v>15</v>
      </c>
      <c r="AN30" s="22">
        <v>18</v>
      </c>
      <c r="AO30" s="22">
        <v>19</v>
      </c>
      <c r="AP30" s="22">
        <f t="shared" si="8"/>
        <v>37</v>
      </c>
      <c r="AQ30" s="22">
        <v>4</v>
      </c>
      <c r="AR30" s="36"/>
    </row>
    <row r="31" spans="1:44" ht="15.95" customHeight="1" x14ac:dyDescent="0.25">
      <c r="A31" s="41"/>
      <c r="H31" s="22">
        <v>2</v>
      </c>
      <c r="I31" s="21" t="s">
        <v>532</v>
      </c>
      <c r="L31" s="21" t="s">
        <v>534</v>
      </c>
      <c r="Q31" s="41"/>
      <c r="R31" s="41"/>
      <c r="S31" s="27">
        <v>8.5</v>
      </c>
      <c r="T31" s="21" t="s">
        <v>87</v>
      </c>
      <c r="U31" s="21"/>
      <c r="V31" s="21"/>
      <c r="W31" s="27"/>
      <c r="X31" s="22">
        <v>16</v>
      </c>
      <c r="Y31" s="21" t="s">
        <v>108</v>
      </c>
      <c r="Z31" s="22">
        <v>14</v>
      </c>
      <c r="AA31" s="22">
        <v>3</v>
      </c>
      <c r="AB31" s="22">
        <v>9</v>
      </c>
      <c r="AC31" s="22">
        <f t="shared" si="7"/>
        <v>12</v>
      </c>
      <c r="AD31" s="22">
        <v>0</v>
      </c>
      <c r="AE31" s="45"/>
      <c r="AF31" s="27">
        <v>8.5</v>
      </c>
      <c r="AG31" s="21" t="s">
        <v>161</v>
      </c>
      <c r="AH31" s="21"/>
      <c r="AI31" s="21"/>
      <c r="AJ31" s="21"/>
      <c r="AK31" s="22">
        <v>7</v>
      </c>
      <c r="AL31" s="21" t="s">
        <v>17</v>
      </c>
      <c r="AM31" s="22">
        <v>15</v>
      </c>
      <c r="AN31" s="22">
        <v>20</v>
      </c>
      <c r="AO31" s="22">
        <v>17</v>
      </c>
      <c r="AP31" s="22">
        <f t="shared" si="8"/>
        <v>37</v>
      </c>
      <c r="AQ31" s="22">
        <v>0</v>
      </c>
      <c r="AR31" s="36"/>
    </row>
    <row r="32" spans="1:44" ht="15.95" customHeight="1" x14ac:dyDescent="0.25">
      <c r="A32" s="41"/>
      <c r="B32" s="36"/>
      <c r="C32" s="46"/>
      <c r="D32" s="46"/>
      <c r="E32" s="46"/>
      <c r="F32" s="46"/>
      <c r="G32" s="42"/>
      <c r="H32" s="45"/>
      <c r="I32" s="46"/>
      <c r="J32" s="46"/>
      <c r="K32" s="45"/>
      <c r="L32" s="45"/>
      <c r="M32" s="45"/>
      <c r="N32" s="45"/>
      <c r="O32" s="45"/>
      <c r="P32" s="45"/>
      <c r="Q32" s="41"/>
      <c r="R32" s="41"/>
      <c r="S32" s="27">
        <v>8.5</v>
      </c>
      <c r="T32" s="21" t="s">
        <v>140</v>
      </c>
      <c r="U32" s="21"/>
      <c r="V32" s="21"/>
      <c r="W32" s="27"/>
      <c r="X32" s="22">
        <v>11</v>
      </c>
      <c r="Y32" s="21" t="s">
        <v>108</v>
      </c>
      <c r="Z32" s="22">
        <v>15</v>
      </c>
      <c r="AA32" s="22">
        <v>8</v>
      </c>
      <c r="AB32" s="22">
        <v>10</v>
      </c>
      <c r="AC32" s="22">
        <f t="shared" si="7"/>
        <v>18</v>
      </c>
      <c r="AD32" s="22">
        <v>0</v>
      </c>
      <c r="AE32" s="45"/>
      <c r="AF32" s="27">
        <v>8.5</v>
      </c>
      <c r="AG32" s="21" t="s">
        <v>120</v>
      </c>
      <c r="AH32" s="21"/>
      <c r="AI32" s="21"/>
      <c r="AJ32" s="21"/>
      <c r="AK32" s="22">
        <v>22</v>
      </c>
      <c r="AL32" s="16" t="s">
        <v>17</v>
      </c>
      <c r="AM32" s="22">
        <v>15</v>
      </c>
      <c r="AN32" s="22">
        <v>4</v>
      </c>
      <c r="AO32" s="22">
        <v>5</v>
      </c>
      <c r="AP32" s="22">
        <f t="shared" si="8"/>
        <v>9</v>
      </c>
      <c r="AQ32" s="22">
        <v>2</v>
      </c>
      <c r="AR32" s="36"/>
    </row>
    <row r="33" spans="1:44" ht="15.95" customHeight="1" x14ac:dyDescent="0.25">
      <c r="A33" s="41"/>
      <c r="B33" s="42" t="s">
        <v>148</v>
      </c>
      <c r="C33" s="6" t="s">
        <v>179</v>
      </c>
      <c r="F33" s="20"/>
      <c r="G33" s="5">
        <v>2</v>
      </c>
      <c r="H33" s="22">
        <v>1</v>
      </c>
      <c r="I33" s="21" t="s">
        <v>161</v>
      </c>
      <c r="J33" s="21"/>
      <c r="K33" s="21"/>
      <c r="L33" s="21" t="s">
        <v>550</v>
      </c>
      <c r="M33" s="21"/>
      <c r="N33" s="21"/>
      <c r="O33" s="21"/>
      <c r="P33" s="21"/>
      <c r="Q33" s="41"/>
      <c r="R33" s="41"/>
      <c r="S33" s="27">
        <v>7.5</v>
      </c>
      <c r="T33" s="21" t="s">
        <v>45</v>
      </c>
      <c r="X33" s="22">
        <v>72</v>
      </c>
      <c r="Y33" s="21" t="s">
        <v>108</v>
      </c>
      <c r="Z33" s="22">
        <v>7</v>
      </c>
      <c r="AA33" s="22">
        <v>0</v>
      </c>
      <c r="AB33" s="22">
        <v>2</v>
      </c>
      <c r="AC33" s="22">
        <f t="shared" si="7"/>
        <v>2</v>
      </c>
      <c r="AD33" s="22">
        <v>2</v>
      </c>
      <c r="AE33" s="45"/>
      <c r="AF33" s="27">
        <v>7.5</v>
      </c>
      <c r="AG33" s="21" t="s">
        <v>31</v>
      </c>
      <c r="AK33" s="22">
        <v>2</v>
      </c>
      <c r="AL33" s="21" t="s">
        <v>17</v>
      </c>
      <c r="AM33" s="22">
        <v>13</v>
      </c>
      <c r="AN33" s="22">
        <v>0</v>
      </c>
      <c r="AO33" s="22">
        <v>4</v>
      </c>
      <c r="AP33" s="22">
        <f t="shared" si="8"/>
        <v>4</v>
      </c>
      <c r="AQ33" s="22">
        <v>0</v>
      </c>
      <c r="AR33" s="36"/>
    </row>
    <row r="34" spans="1:44" ht="15.95" customHeight="1" x14ac:dyDescent="0.25">
      <c r="A34" s="41"/>
      <c r="B34" s="22" t="s">
        <v>27</v>
      </c>
      <c r="C34" s="16" t="s">
        <v>535</v>
      </c>
      <c r="D34" s="21"/>
      <c r="E34" s="21"/>
      <c r="H34" s="22">
        <v>1</v>
      </c>
      <c r="I34" s="21" t="s">
        <v>129</v>
      </c>
      <c r="J34" s="21"/>
      <c r="K34" s="21"/>
      <c r="L34" s="21" t="s">
        <v>539</v>
      </c>
      <c r="M34" s="21"/>
      <c r="N34" s="21"/>
      <c r="O34" s="21"/>
      <c r="P34" s="21"/>
      <c r="Q34" s="41"/>
      <c r="R34" s="41"/>
      <c r="S34" s="27">
        <v>7.5</v>
      </c>
      <c r="T34" s="21" t="s">
        <v>104</v>
      </c>
      <c r="U34" s="21"/>
      <c r="V34" s="21"/>
      <c r="W34" s="27"/>
      <c r="X34" s="22">
        <v>4</v>
      </c>
      <c r="Y34" s="21" t="s">
        <v>108</v>
      </c>
      <c r="Z34" s="22">
        <v>14</v>
      </c>
      <c r="AA34" s="22">
        <v>3</v>
      </c>
      <c r="AB34" s="22">
        <v>9</v>
      </c>
      <c r="AC34" s="22">
        <f t="shared" si="7"/>
        <v>12</v>
      </c>
      <c r="AD34" s="22">
        <v>2</v>
      </c>
      <c r="AE34" s="45"/>
      <c r="AF34" s="27">
        <v>7.5</v>
      </c>
      <c r="AG34" s="21" t="s">
        <v>54</v>
      </c>
      <c r="AJ34" s="21"/>
      <c r="AK34" s="22">
        <v>19</v>
      </c>
      <c r="AL34" s="21" t="s">
        <v>17</v>
      </c>
      <c r="AM34" s="22">
        <v>13</v>
      </c>
      <c r="AN34" s="22">
        <v>0</v>
      </c>
      <c r="AO34" s="22">
        <v>2</v>
      </c>
      <c r="AP34" s="22">
        <f t="shared" si="8"/>
        <v>2</v>
      </c>
      <c r="AQ34" s="22">
        <v>2</v>
      </c>
      <c r="AR34" s="36"/>
    </row>
    <row r="35" spans="1:44" ht="15.95" customHeight="1" x14ac:dyDescent="0.25">
      <c r="A35" s="41" t="s">
        <v>43</v>
      </c>
      <c r="H35" s="22"/>
      <c r="I35" s="21"/>
      <c r="J35" s="21"/>
      <c r="K35" s="21"/>
      <c r="L35" s="21"/>
      <c r="M35" s="21"/>
      <c r="N35" s="21"/>
      <c r="O35" s="21"/>
      <c r="P35" s="21"/>
      <c r="Q35" s="41"/>
      <c r="R35" s="41"/>
      <c r="S35" s="27">
        <v>6.5</v>
      </c>
      <c r="T35" s="21" t="s">
        <v>46</v>
      </c>
      <c r="U35" s="21"/>
      <c r="V35" s="21"/>
      <c r="W35" s="27"/>
      <c r="X35" s="22">
        <v>24</v>
      </c>
      <c r="Y35" s="21" t="s">
        <v>108</v>
      </c>
      <c r="Z35" s="22">
        <v>12</v>
      </c>
      <c r="AA35" s="22">
        <v>0</v>
      </c>
      <c r="AB35" s="22">
        <v>9</v>
      </c>
      <c r="AC35" s="22">
        <f t="shared" si="7"/>
        <v>9</v>
      </c>
      <c r="AD35" s="22">
        <v>0</v>
      </c>
      <c r="AE35" s="45"/>
      <c r="AF35" s="27">
        <v>7.5</v>
      </c>
      <c r="AG35" s="21" t="s">
        <v>84</v>
      </c>
      <c r="AK35" s="22">
        <v>33</v>
      </c>
      <c r="AL35" s="21" t="s">
        <v>17</v>
      </c>
      <c r="AM35" s="22">
        <v>13</v>
      </c>
      <c r="AN35" s="22">
        <v>0</v>
      </c>
      <c r="AO35" s="22">
        <v>0</v>
      </c>
      <c r="AP35" s="22">
        <f t="shared" si="8"/>
        <v>0</v>
      </c>
      <c r="AQ35" s="22">
        <v>4</v>
      </c>
      <c r="AR35" s="36"/>
    </row>
    <row r="36" spans="1:44" ht="15.95" customHeight="1" x14ac:dyDescent="0.25">
      <c r="A36" s="41"/>
      <c r="C36" s="6" t="s">
        <v>180</v>
      </c>
      <c r="D36" s="1"/>
      <c r="E36" s="21"/>
      <c r="F36" s="21"/>
      <c r="G36" s="5">
        <v>4</v>
      </c>
      <c r="H36" s="22">
        <v>1</v>
      </c>
      <c r="I36" s="21" t="s">
        <v>119</v>
      </c>
      <c r="J36" s="21"/>
      <c r="K36" s="21"/>
      <c r="L36" s="21" t="s">
        <v>192</v>
      </c>
      <c r="M36" s="21"/>
      <c r="N36" s="21"/>
      <c r="O36" s="21"/>
      <c r="P36" s="21"/>
      <c r="Q36" s="41"/>
      <c r="R36" s="41"/>
      <c r="S36" s="27">
        <v>7</v>
      </c>
      <c r="T36" s="21" t="s">
        <v>34</v>
      </c>
      <c r="U36" s="21"/>
      <c r="V36" s="21"/>
      <c r="W36" s="27"/>
      <c r="X36" s="22">
        <v>44</v>
      </c>
      <c r="Y36" s="21" t="s">
        <v>108</v>
      </c>
      <c r="Z36" s="22">
        <v>15</v>
      </c>
      <c r="AA36" s="22">
        <v>0</v>
      </c>
      <c r="AB36" s="22">
        <v>0</v>
      </c>
      <c r="AC36" s="22">
        <f t="shared" si="7"/>
        <v>0</v>
      </c>
      <c r="AD36" s="22">
        <v>2</v>
      </c>
      <c r="AE36" s="45"/>
      <c r="AF36" s="27">
        <v>7</v>
      </c>
      <c r="AG36" s="21" t="s">
        <v>64</v>
      </c>
      <c r="AH36" s="21"/>
      <c r="AI36" s="21"/>
      <c r="AJ36" s="21"/>
      <c r="AK36" s="22">
        <v>11</v>
      </c>
      <c r="AL36" s="21" t="s">
        <v>17</v>
      </c>
      <c r="AM36" s="22">
        <v>14</v>
      </c>
      <c r="AN36" s="22">
        <v>0</v>
      </c>
      <c r="AO36" s="22">
        <v>6</v>
      </c>
      <c r="AP36" s="22">
        <f t="shared" si="8"/>
        <v>6</v>
      </c>
      <c r="AQ36" s="22">
        <v>0</v>
      </c>
      <c r="AR36" s="36"/>
    </row>
    <row r="37" spans="1:44" ht="15.95" customHeight="1" x14ac:dyDescent="0.25">
      <c r="A37" s="41"/>
      <c r="B37" s="22" t="s">
        <v>27</v>
      </c>
      <c r="C37" s="21" t="s">
        <v>536</v>
      </c>
      <c r="D37" s="16"/>
      <c r="H37" s="22">
        <v>2</v>
      </c>
      <c r="I37" s="21" t="s">
        <v>192</v>
      </c>
      <c r="J37" s="21"/>
      <c r="K37" s="21"/>
      <c r="L37" s="21"/>
      <c r="M37" s="21" t="s">
        <v>122</v>
      </c>
      <c r="N37" s="21"/>
      <c r="O37" s="21"/>
      <c r="P37" s="21"/>
      <c r="Q37" s="41"/>
      <c r="R37" s="41"/>
      <c r="S37" s="27">
        <v>6.5</v>
      </c>
      <c r="T37" s="21" t="s">
        <v>186</v>
      </c>
      <c r="X37" s="22">
        <v>23</v>
      </c>
      <c r="Y37" s="21" t="s">
        <v>108</v>
      </c>
      <c r="Z37" s="22">
        <v>15</v>
      </c>
      <c r="AA37" s="22">
        <v>3</v>
      </c>
      <c r="AB37" s="22">
        <v>5</v>
      </c>
      <c r="AC37" s="22">
        <f t="shared" si="7"/>
        <v>8</v>
      </c>
      <c r="AD37" s="22">
        <v>2</v>
      </c>
      <c r="AE37" s="45"/>
      <c r="AF37" s="27">
        <v>7</v>
      </c>
      <c r="AG37" s="21" t="s">
        <v>55</v>
      </c>
      <c r="AH37" s="21"/>
      <c r="AI37" s="21"/>
      <c r="AJ37" s="21"/>
      <c r="AK37" s="22">
        <v>13</v>
      </c>
      <c r="AL37" s="21" t="s">
        <v>17</v>
      </c>
      <c r="AM37" s="22">
        <v>13</v>
      </c>
      <c r="AN37" s="22">
        <v>0</v>
      </c>
      <c r="AO37" s="22">
        <v>4</v>
      </c>
      <c r="AP37" s="22">
        <f t="shared" si="8"/>
        <v>4</v>
      </c>
      <c r="AQ37" s="22">
        <v>0</v>
      </c>
      <c r="AR37" s="36"/>
    </row>
    <row r="38" spans="1:44" ht="15.95" customHeight="1" x14ac:dyDescent="0.25">
      <c r="A38" s="41"/>
      <c r="C38" s="21" t="s">
        <v>537</v>
      </c>
      <c r="H38" s="22">
        <v>2</v>
      </c>
      <c r="I38" s="21" t="s">
        <v>79</v>
      </c>
      <c r="J38" s="21"/>
      <c r="L38" s="21" t="s">
        <v>538</v>
      </c>
      <c r="M38" s="21"/>
      <c r="N38" s="21"/>
      <c r="O38" s="21"/>
      <c r="P38" s="21"/>
      <c r="Q38" s="41"/>
      <c r="R38" s="41"/>
      <c r="S38" s="27">
        <v>6.5</v>
      </c>
      <c r="T38" s="21" t="s">
        <v>121</v>
      </c>
      <c r="X38" s="22">
        <v>30</v>
      </c>
      <c r="Y38" s="21" t="s">
        <v>108</v>
      </c>
      <c r="Z38" s="22">
        <v>14</v>
      </c>
      <c r="AA38" s="22">
        <v>2</v>
      </c>
      <c r="AB38" s="22">
        <v>3</v>
      </c>
      <c r="AC38" s="22">
        <f t="shared" si="7"/>
        <v>5</v>
      </c>
      <c r="AD38" s="22">
        <v>0</v>
      </c>
      <c r="AE38" s="45"/>
      <c r="AF38" s="27">
        <v>6.5</v>
      </c>
      <c r="AG38" s="21" t="s">
        <v>40</v>
      </c>
      <c r="AH38" s="21"/>
      <c r="AI38" s="21"/>
      <c r="AJ38" s="21"/>
      <c r="AK38" s="22">
        <v>4</v>
      </c>
      <c r="AL38" s="21" t="s">
        <v>17</v>
      </c>
      <c r="AM38" s="22">
        <v>13</v>
      </c>
      <c r="AN38" s="22">
        <v>0</v>
      </c>
      <c r="AO38" s="22">
        <v>6</v>
      </c>
      <c r="AP38" s="22">
        <f t="shared" si="8"/>
        <v>6</v>
      </c>
      <c r="AQ38" s="22">
        <v>0</v>
      </c>
      <c r="AR38" s="36"/>
    </row>
    <row r="39" spans="1:44" ht="15.95" customHeight="1" x14ac:dyDescent="0.25">
      <c r="A39" s="41"/>
      <c r="H39" s="22">
        <v>2</v>
      </c>
      <c r="I39" s="21" t="s">
        <v>153</v>
      </c>
      <c r="L39" s="21" t="s">
        <v>373</v>
      </c>
      <c r="M39" s="21"/>
      <c r="N39" s="21"/>
      <c r="O39" s="21"/>
      <c r="P39" s="21" t="s">
        <v>324</v>
      </c>
      <c r="Q39" s="41"/>
      <c r="R39" s="41"/>
      <c r="S39" s="27">
        <v>6.5</v>
      </c>
      <c r="T39" s="21" t="s">
        <v>165</v>
      </c>
      <c r="U39" s="21"/>
      <c r="V39" s="21"/>
      <c r="W39" s="27"/>
      <c r="X39" s="22">
        <v>10</v>
      </c>
      <c r="Y39" s="21" t="s">
        <v>108</v>
      </c>
      <c r="Z39" s="22">
        <v>13</v>
      </c>
      <c r="AA39" s="22">
        <v>3</v>
      </c>
      <c r="AB39" s="22">
        <v>1</v>
      </c>
      <c r="AC39" s="22">
        <f t="shared" si="7"/>
        <v>4</v>
      </c>
      <c r="AD39" s="22">
        <v>0</v>
      </c>
      <c r="AE39" s="45"/>
      <c r="AF39" s="27">
        <v>6</v>
      </c>
      <c r="AG39" s="21" t="s">
        <v>103</v>
      </c>
      <c r="AK39" s="22">
        <v>44</v>
      </c>
      <c r="AL39" s="21" t="s">
        <v>17</v>
      </c>
      <c r="AM39" s="22">
        <v>13</v>
      </c>
      <c r="AN39" s="22">
        <v>3</v>
      </c>
      <c r="AO39" s="22">
        <v>6</v>
      </c>
      <c r="AP39" s="22">
        <f t="shared" si="8"/>
        <v>9</v>
      </c>
      <c r="AQ39" s="22">
        <v>0</v>
      </c>
      <c r="AR39" s="36"/>
    </row>
    <row r="40" spans="1:44" ht="15.95" customHeight="1" thickBot="1" x14ac:dyDescent="0.3">
      <c r="A40" s="41"/>
      <c r="B40" s="36"/>
      <c r="C40" s="46"/>
      <c r="D40" s="46"/>
      <c r="E40" s="46"/>
      <c r="F40" s="46"/>
      <c r="G40" s="42"/>
      <c r="H40" s="45"/>
      <c r="I40" s="46"/>
      <c r="J40" s="46"/>
      <c r="K40" s="45"/>
      <c r="L40" s="45"/>
      <c r="M40" s="45"/>
      <c r="N40" s="45"/>
      <c r="O40" s="45"/>
      <c r="P40" s="45"/>
      <c r="Q40" s="41"/>
      <c r="R40" s="41"/>
      <c r="S40" s="17" t="s">
        <v>50</v>
      </c>
      <c r="T40" s="17"/>
      <c r="U40" s="17"/>
      <c r="V40" s="17"/>
      <c r="W40" s="17"/>
      <c r="X40" s="17"/>
      <c r="Y40" s="17"/>
      <c r="Z40" s="23">
        <f>SUM(Z28:Z39)</f>
        <v>165</v>
      </c>
      <c r="AA40" s="23">
        <f>SUM(AA28:AA39)</f>
        <v>46</v>
      </c>
      <c r="AB40" s="23">
        <f>SUM(AB28:AB39)</f>
        <v>64</v>
      </c>
      <c r="AC40" s="23">
        <f>+AB40+AA40</f>
        <v>110</v>
      </c>
      <c r="AD40" s="23">
        <f>SUM(AD28:AD39)</f>
        <v>16</v>
      </c>
      <c r="AE40" s="45"/>
      <c r="AF40" s="17" t="s">
        <v>57</v>
      </c>
      <c r="AG40" s="17"/>
      <c r="AH40" s="17"/>
      <c r="AI40" s="17"/>
      <c r="AJ40" s="17"/>
      <c r="AK40" s="17"/>
      <c r="AL40" s="17"/>
      <c r="AM40" s="23">
        <f>SUM(AM28:AM39)</f>
        <v>165</v>
      </c>
      <c r="AN40" s="23">
        <f>SUM(AN28:AN39)</f>
        <v>52</v>
      </c>
      <c r="AO40" s="23">
        <f>SUM(AO28:AO39)</f>
        <v>76</v>
      </c>
      <c r="AP40" s="23">
        <f>+AO40+AN40</f>
        <v>128</v>
      </c>
      <c r="AQ40" s="23">
        <f>SUM(AQ28:AQ39)</f>
        <v>12</v>
      </c>
      <c r="AR40" s="36"/>
    </row>
    <row r="41" spans="1:44" ht="15.95" customHeight="1" x14ac:dyDescent="0.25">
      <c r="A41" s="41"/>
      <c r="B41" s="42" t="s">
        <v>149</v>
      </c>
      <c r="C41" s="6" t="s">
        <v>182</v>
      </c>
      <c r="E41" s="11"/>
      <c r="F41" s="11"/>
      <c r="G41" s="5">
        <v>4</v>
      </c>
      <c r="H41" s="22">
        <v>1</v>
      </c>
      <c r="I41" s="21" t="s">
        <v>42</v>
      </c>
      <c r="J41" s="21"/>
      <c r="K41" s="21"/>
      <c r="L41" s="21" t="s">
        <v>546</v>
      </c>
      <c r="M41" s="21"/>
      <c r="N41" s="21"/>
      <c r="O41" s="21"/>
      <c r="P41" s="21"/>
      <c r="Q41" s="41"/>
      <c r="R41" s="41"/>
      <c r="S41" s="12" t="s">
        <v>93</v>
      </c>
      <c r="T41" s="12"/>
      <c r="U41" s="12"/>
      <c r="V41" s="12"/>
      <c r="W41" s="13"/>
      <c r="X41" s="14" t="s">
        <v>152</v>
      </c>
      <c r="Z41" s="22">
        <v>38.700000000000003</v>
      </c>
      <c r="AA41" s="22">
        <v>7</v>
      </c>
      <c r="AB41" s="22">
        <v>12</v>
      </c>
      <c r="AC41" s="22">
        <f t="shared" ref="AC41:AC52" si="9">+AA41+AB41</f>
        <v>19</v>
      </c>
      <c r="AD41" s="22">
        <v>2</v>
      </c>
      <c r="AE41" s="45"/>
      <c r="AF41" s="12" t="s">
        <v>92</v>
      </c>
      <c r="AG41" s="12"/>
      <c r="AH41" s="12"/>
      <c r="AI41" s="12"/>
      <c r="AJ41" s="13"/>
      <c r="AK41" s="14" t="s">
        <v>96</v>
      </c>
      <c r="AM41" s="22">
        <v>22</v>
      </c>
      <c r="AN41" s="22">
        <v>14</v>
      </c>
      <c r="AO41" s="22">
        <v>3</v>
      </c>
      <c r="AP41" s="22">
        <f t="shared" ref="AP41:AP52" si="10">+AN41+AO41</f>
        <v>17</v>
      </c>
      <c r="AQ41" s="22">
        <v>0</v>
      </c>
      <c r="AR41" s="36"/>
    </row>
    <row r="42" spans="1:44" ht="15.95" customHeight="1" x14ac:dyDescent="0.25">
      <c r="A42" s="41"/>
      <c r="B42" s="22" t="s">
        <v>27</v>
      </c>
      <c r="C42" s="16" t="s">
        <v>542</v>
      </c>
      <c r="D42" s="16"/>
      <c r="E42" s="16"/>
      <c r="H42" s="22">
        <v>1</v>
      </c>
      <c r="I42" s="21" t="s">
        <v>42</v>
      </c>
      <c r="J42" s="21"/>
      <c r="K42" s="21"/>
      <c r="L42" s="21"/>
      <c r="M42" s="21" t="s">
        <v>122</v>
      </c>
      <c r="N42" s="21"/>
      <c r="O42" s="21"/>
      <c r="P42" s="21"/>
      <c r="Q42" s="41"/>
      <c r="R42" s="41"/>
      <c r="S42" s="27">
        <v>7</v>
      </c>
      <c r="T42" s="21" t="s">
        <v>145</v>
      </c>
      <c r="U42" s="21"/>
      <c r="V42" s="21"/>
      <c r="W42" s="27"/>
      <c r="X42" s="22">
        <v>1</v>
      </c>
      <c r="Y42" s="16" t="s">
        <v>98</v>
      </c>
      <c r="Z42" s="22">
        <v>3</v>
      </c>
      <c r="AA42" s="22">
        <v>0</v>
      </c>
      <c r="AB42" s="22">
        <v>0</v>
      </c>
      <c r="AC42" s="22">
        <f t="shared" si="9"/>
        <v>0</v>
      </c>
      <c r="AD42" s="22">
        <v>0</v>
      </c>
      <c r="AE42" s="45"/>
      <c r="AF42" s="27">
        <v>7</v>
      </c>
      <c r="AG42" s="21" t="s">
        <v>183</v>
      </c>
      <c r="AH42" s="21"/>
      <c r="AI42" s="21"/>
      <c r="AJ42" s="27"/>
      <c r="AK42" s="22">
        <v>1</v>
      </c>
      <c r="AL42" s="21" t="s">
        <v>97</v>
      </c>
      <c r="AM42" s="22">
        <v>12</v>
      </c>
      <c r="AN42" s="22">
        <v>0</v>
      </c>
      <c r="AO42" s="22">
        <v>1</v>
      </c>
      <c r="AP42" s="22">
        <f t="shared" si="10"/>
        <v>1</v>
      </c>
      <c r="AQ42" s="22">
        <v>0</v>
      </c>
      <c r="AR42" s="36"/>
    </row>
    <row r="43" spans="1:44" ht="15.95" customHeight="1" x14ac:dyDescent="0.25">
      <c r="A43" s="41"/>
      <c r="C43" s="16" t="s">
        <v>543</v>
      </c>
      <c r="H43" s="22">
        <v>2</v>
      </c>
      <c r="I43" s="21" t="s">
        <v>466</v>
      </c>
      <c r="L43" s="21" t="s">
        <v>544</v>
      </c>
      <c r="M43" s="21"/>
      <c r="N43" s="21"/>
      <c r="O43" s="21"/>
      <c r="P43" s="21"/>
      <c r="Q43" s="41"/>
      <c r="R43" s="41"/>
      <c r="S43" s="27">
        <v>9.5</v>
      </c>
      <c r="T43" s="21" t="s">
        <v>126</v>
      </c>
      <c r="U43" s="21"/>
      <c r="V43" s="21"/>
      <c r="W43" s="27"/>
      <c r="X43" s="22">
        <v>6</v>
      </c>
      <c r="Y43" s="16" t="s">
        <v>98</v>
      </c>
      <c r="Z43" s="22">
        <v>13.3</v>
      </c>
      <c r="AA43" s="22">
        <v>5</v>
      </c>
      <c r="AB43" s="22">
        <v>5</v>
      </c>
      <c r="AC43" s="22">
        <f t="shared" si="9"/>
        <v>10</v>
      </c>
      <c r="AD43" s="22">
        <v>4</v>
      </c>
      <c r="AE43" s="45"/>
      <c r="AF43" s="27">
        <v>9.5</v>
      </c>
      <c r="AG43" s="21" t="s">
        <v>150</v>
      </c>
      <c r="AH43" s="21"/>
      <c r="AI43" s="21"/>
      <c r="AJ43" s="27"/>
      <c r="AK43" s="22">
        <v>5</v>
      </c>
      <c r="AL43" s="21" t="s">
        <v>97</v>
      </c>
      <c r="AM43" s="22">
        <v>13</v>
      </c>
      <c r="AN43" s="22">
        <v>11</v>
      </c>
      <c r="AO43" s="22">
        <v>15</v>
      </c>
      <c r="AP43" s="22">
        <f t="shared" si="10"/>
        <v>26</v>
      </c>
      <c r="AQ43" s="22">
        <v>0</v>
      </c>
      <c r="AR43" s="36"/>
    </row>
    <row r="44" spans="1:44" ht="15.95" customHeight="1" x14ac:dyDescent="0.25">
      <c r="A44" s="41"/>
      <c r="H44" s="22">
        <v>2</v>
      </c>
      <c r="I44" s="21" t="s">
        <v>74</v>
      </c>
      <c r="L44" s="21" t="s">
        <v>545</v>
      </c>
      <c r="P44" s="21" t="s">
        <v>324</v>
      </c>
      <c r="Q44" s="41"/>
      <c r="R44" s="41"/>
      <c r="S44" s="27">
        <v>8.5</v>
      </c>
      <c r="T44" s="21" t="s">
        <v>82</v>
      </c>
      <c r="U44" s="21"/>
      <c r="V44" s="21"/>
      <c r="W44" s="27"/>
      <c r="X44" s="22">
        <v>9</v>
      </c>
      <c r="Y44" s="16" t="s">
        <v>98</v>
      </c>
      <c r="Z44" s="22">
        <v>15</v>
      </c>
      <c r="AA44" s="22">
        <v>0</v>
      </c>
      <c r="AB44" s="22">
        <v>5</v>
      </c>
      <c r="AC44" s="22">
        <f t="shared" si="9"/>
        <v>5</v>
      </c>
      <c r="AD44" s="22">
        <v>2</v>
      </c>
      <c r="AE44" s="45"/>
      <c r="AF44" s="27">
        <v>8.5</v>
      </c>
      <c r="AG44" s="21" t="s">
        <v>154</v>
      </c>
      <c r="AH44" s="21"/>
      <c r="AI44" s="21"/>
      <c r="AJ44" s="27"/>
      <c r="AK44" s="22">
        <v>19</v>
      </c>
      <c r="AL44" s="21" t="s">
        <v>97</v>
      </c>
      <c r="AM44" s="22">
        <v>10</v>
      </c>
      <c r="AN44" s="22">
        <v>4</v>
      </c>
      <c r="AO44" s="22">
        <v>6</v>
      </c>
      <c r="AP44" s="22">
        <f t="shared" si="10"/>
        <v>10</v>
      </c>
      <c r="AQ44" s="22">
        <v>0</v>
      </c>
      <c r="AR44" s="36"/>
    </row>
    <row r="45" spans="1:44" ht="15.95" customHeight="1" x14ac:dyDescent="0.25">
      <c r="A45" s="41"/>
      <c r="H45" s="22"/>
      <c r="I45" s="21"/>
      <c r="L45" s="21"/>
      <c r="Q45" s="41"/>
      <c r="R45" s="41"/>
      <c r="S45" s="27">
        <v>8</v>
      </c>
      <c r="T45" s="21" t="s">
        <v>187</v>
      </c>
      <c r="U45" s="21"/>
      <c r="V45" s="21"/>
      <c r="W45" s="27"/>
      <c r="X45" s="22">
        <v>10</v>
      </c>
      <c r="Y45" s="16" t="s">
        <v>98</v>
      </c>
      <c r="Z45" s="22">
        <v>11</v>
      </c>
      <c r="AA45" s="22">
        <v>4</v>
      </c>
      <c r="AB45" s="22">
        <v>6</v>
      </c>
      <c r="AC45" s="22">
        <f t="shared" si="9"/>
        <v>10</v>
      </c>
      <c r="AD45" s="22">
        <v>2</v>
      </c>
      <c r="AE45" s="45"/>
      <c r="AF45" s="27">
        <v>8</v>
      </c>
      <c r="AG45" s="21" t="s">
        <v>131</v>
      </c>
      <c r="AH45" s="21"/>
      <c r="AI45" s="21"/>
      <c r="AJ45" s="27"/>
      <c r="AK45" s="22">
        <v>7</v>
      </c>
      <c r="AL45" s="21" t="s">
        <v>97</v>
      </c>
      <c r="AM45" s="22">
        <v>14</v>
      </c>
      <c r="AN45" s="22">
        <v>2</v>
      </c>
      <c r="AO45" s="22">
        <v>4</v>
      </c>
      <c r="AP45" s="22">
        <f t="shared" si="10"/>
        <v>6</v>
      </c>
      <c r="AQ45" s="22">
        <v>2</v>
      </c>
      <c r="AR45" s="36"/>
    </row>
    <row r="46" spans="1:44" ht="15.95" customHeight="1" x14ac:dyDescent="0.25">
      <c r="A46" s="41"/>
      <c r="C46" s="6" t="s">
        <v>181</v>
      </c>
      <c r="G46" s="5">
        <v>1</v>
      </c>
      <c r="H46" s="22">
        <v>1</v>
      </c>
      <c r="I46" s="21" t="s">
        <v>32</v>
      </c>
      <c r="J46" s="21"/>
      <c r="K46" s="21"/>
      <c r="L46" s="21" t="s">
        <v>547</v>
      </c>
      <c r="M46" s="21"/>
      <c r="N46" s="21"/>
      <c r="O46" s="21"/>
      <c r="P46" s="21"/>
      <c r="Q46" s="41"/>
      <c r="R46" s="41"/>
      <c r="S46" s="27">
        <v>7.5</v>
      </c>
      <c r="T46" s="21" t="s">
        <v>62</v>
      </c>
      <c r="U46" s="21"/>
      <c r="V46" s="21"/>
      <c r="W46" s="27"/>
      <c r="X46" s="22">
        <v>4</v>
      </c>
      <c r="Y46" s="16" t="s">
        <v>98</v>
      </c>
      <c r="Z46" s="22">
        <v>5</v>
      </c>
      <c r="AA46" s="22">
        <v>2</v>
      </c>
      <c r="AB46" s="22">
        <v>2</v>
      </c>
      <c r="AC46" s="22">
        <f t="shared" si="9"/>
        <v>4</v>
      </c>
      <c r="AD46" s="22">
        <v>0</v>
      </c>
      <c r="AE46" s="45"/>
      <c r="AF46" s="27">
        <v>8</v>
      </c>
      <c r="AG46" s="21" t="s">
        <v>193</v>
      </c>
      <c r="AH46" s="21"/>
      <c r="AI46" s="21"/>
      <c r="AJ46" s="27"/>
      <c r="AK46" s="22">
        <v>9</v>
      </c>
      <c r="AL46" s="21" t="s">
        <v>97</v>
      </c>
      <c r="AM46" s="22">
        <v>11</v>
      </c>
      <c r="AN46" s="22">
        <v>1</v>
      </c>
      <c r="AO46" s="22">
        <v>3</v>
      </c>
      <c r="AP46" s="22">
        <f t="shared" si="10"/>
        <v>4</v>
      </c>
      <c r="AQ46" s="22">
        <v>6</v>
      </c>
      <c r="AR46" s="36"/>
    </row>
    <row r="47" spans="1:44" ht="15.95" customHeight="1" x14ac:dyDescent="0.25">
      <c r="A47" s="41"/>
      <c r="B47" s="22" t="s">
        <v>27</v>
      </c>
      <c r="C47" s="21" t="s">
        <v>540</v>
      </c>
      <c r="D47" s="21"/>
      <c r="E47" s="21"/>
      <c r="F47" s="21"/>
      <c r="G47" s="21"/>
      <c r="H47" s="22"/>
      <c r="I47" s="21"/>
      <c r="J47" s="21"/>
      <c r="K47" s="21"/>
      <c r="L47" s="21"/>
      <c r="M47" s="21"/>
      <c r="N47" s="21"/>
      <c r="O47" s="21"/>
      <c r="P47" s="21"/>
      <c r="Q47" s="41"/>
      <c r="R47" s="41"/>
      <c r="S47" s="27">
        <v>7.5</v>
      </c>
      <c r="T47" s="21" t="s">
        <v>158</v>
      </c>
      <c r="U47" s="21"/>
      <c r="V47" s="21"/>
      <c r="W47" s="27"/>
      <c r="X47" s="22">
        <v>11</v>
      </c>
      <c r="Y47" s="16" t="s">
        <v>98</v>
      </c>
      <c r="Z47" s="22">
        <v>15</v>
      </c>
      <c r="AA47" s="22">
        <v>5</v>
      </c>
      <c r="AB47" s="22">
        <v>9</v>
      </c>
      <c r="AC47" s="22">
        <f t="shared" si="9"/>
        <v>14</v>
      </c>
      <c r="AD47" s="22">
        <v>2</v>
      </c>
      <c r="AE47" s="45"/>
      <c r="AF47" s="27">
        <v>7.5</v>
      </c>
      <c r="AG47" s="21" t="s">
        <v>32</v>
      </c>
      <c r="AH47" s="21"/>
      <c r="AI47" s="21"/>
      <c r="AJ47" s="27"/>
      <c r="AK47" s="22">
        <v>10</v>
      </c>
      <c r="AL47" s="21" t="s">
        <v>97</v>
      </c>
      <c r="AM47" s="22">
        <v>15</v>
      </c>
      <c r="AN47" s="22">
        <v>8</v>
      </c>
      <c r="AO47" s="22">
        <v>7</v>
      </c>
      <c r="AP47" s="22">
        <f t="shared" si="10"/>
        <v>15</v>
      </c>
      <c r="AQ47" s="22">
        <v>0</v>
      </c>
      <c r="AR47" s="36"/>
    </row>
    <row r="48" spans="1:44" ht="15.95" customHeight="1" x14ac:dyDescent="0.25">
      <c r="A48" s="41"/>
      <c r="C48" s="21" t="s">
        <v>541</v>
      </c>
      <c r="D48" s="21"/>
      <c r="E48" s="21"/>
      <c r="F48" s="21"/>
      <c r="H48" s="22"/>
      <c r="I48" s="21"/>
      <c r="L48" s="21"/>
      <c r="M48" s="21"/>
      <c r="N48" s="21"/>
      <c r="O48" s="21"/>
      <c r="P48" s="21"/>
      <c r="Q48" s="41"/>
      <c r="R48" s="41"/>
      <c r="S48" s="27">
        <v>7.5</v>
      </c>
      <c r="T48" s="21" t="s">
        <v>239</v>
      </c>
      <c r="U48" s="21"/>
      <c r="V48" s="21"/>
      <c r="W48" s="27"/>
      <c r="X48" s="22">
        <v>12</v>
      </c>
      <c r="Y48" s="16" t="s">
        <v>98</v>
      </c>
      <c r="Z48" s="22">
        <v>15</v>
      </c>
      <c r="AA48" s="22">
        <v>7</v>
      </c>
      <c r="AB48" s="22">
        <v>5</v>
      </c>
      <c r="AC48" s="22">
        <f t="shared" si="9"/>
        <v>12</v>
      </c>
      <c r="AD48" s="22">
        <v>0</v>
      </c>
      <c r="AE48" s="45"/>
      <c r="AF48" s="27">
        <v>7.5</v>
      </c>
      <c r="AG48" s="21" t="s">
        <v>143</v>
      </c>
      <c r="AH48" s="21"/>
      <c r="AI48" s="21"/>
      <c r="AJ48" s="27"/>
      <c r="AK48" s="22">
        <v>2</v>
      </c>
      <c r="AL48" s="21" t="s">
        <v>97</v>
      </c>
      <c r="AM48" s="22">
        <v>13</v>
      </c>
      <c r="AN48" s="22">
        <v>0</v>
      </c>
      <c r="AO48" s="22">
        <v>5</v>
      </c>
      <c r="AP48" s="22">
        <f t="shared" si="10"/>
        <v>5</v>
      </c>
      <c r="AQ48" s="22">
        <v>4</v>
      </c>
      <c r="AR48" s="36"/>
    </row>
    <row r="49" spans="1:44" ht="15.95" customHeight="1" x14ac:dyDescent="0.25">
      <c r="A49" s="41"/>
      <c r="B49" s="36"/>
      <c r="C49" s="46"/>
      <c r="D49" s="46"/>
      <c r="E49" s="46"/>
      <c r="F49" s="46"/>
      <c r="G49" s="42"/>
      <c r="H49" s="45"/>
      <c r="I49" s="46"/>
      <c r="J49" s="46"/>
      <c r="K49" s="45"/>
      <c r="L49" s="45"/>
      <c r="M49" s="45"/>
      <c r="N49" s="45"/>
      <c r="O49" s="45"/>
      <c r="P49" s="59"/>
      <c r="Q49" s="41"/>
      <c r="R49" s="41"/>
      <c r="S49" s="27">
        <v>7</v>
      </c>
      <c r="T49" s="21" t="s">
        <v>52</v>
      </c>
      <c r="U49" s="21"/>
      <c r="V49" s="21"/>
      <c r="W49" s="27"/>
      <c r="X49" s="22">
        <v>15</v>
      </c>
      <c r="Y49" s="16" t="s">
        <v>98</v>
      </c>
      <c r="Z49" s="22">
        <v>14</v>
      </c>
      <c r="AA49" s="22">
        <v>2</v>
      </c>
      <c r="AB49" s="22">
        <v>6</v>
      </c>
      <c r="AC49" s="22">
        <f t="shared" si="9"/>
        <v>8</v>
      </c>
      <c r="AD49" s="22">
        <v>0</v>
      </c>
      <c r="AE49" s="45"/>
      <c r="AF49" s="27">
        <v>7</v>
      </c>
      <c r="AG49" s="21" t="s">
        <v>141</v>
      </c>
      <c r="AH49" s="21"/>
      <c r="AI49" s="21"/>
      <c r="AJ49" s="27"/>
      <c r="AK49" s="22">
        <v>13</v>
      </c>
      <c r="AL49" s="21" t="s">
        <v>97</v>
      </c>
      <c r="AM49" s="22">
        <v>15</v>
      </c>
      <c r="AN49" s="22">
        <v>0</v>
      </c>
      <c r="AO49" s="22">
        <v>7</v>
      </c>
      <c r="AP49" s="22">
        <f t="shared" si="10"/>
        <v>7</v>
      </c>
      <c r="AQ49" s="22">
        <v>4</v>
      </c>
      <c r="AR49" s="36"/>
    </row>
    <row r="50" spans="1:44" ht="15.95" customHeight="1" x14ac:dyDescent="0.25">
      <c r="A50" s="41"/>
      <c r="B50" s="11"/>
      <c r="C50" s="11"/>
      <c r="D50" s="11"/>
      <c r="E50" s="21" t="s">
        <v>102</v>
      </c>
      <c r="F50" s="21"/>
      <c r="G50" s="5">
        <f>SUM(G14:G49)</f>
        <v>24</v>
      </c>
      <c r="H50" s="5"/>
      <c r="I50" s="20"/>
      <c r="J50" s="21" t="s">
        <v>56</v>
      </c>
      <c r="K50" s="20"/>
      <c r="L50" s="5">
        <f>COUNTA(C14:C49)-8</f>
        <v>9</v>
      </c>
      <c r="N50" s="21" t="s">
        <v>73</v>
      </c>
      <c r="O50" s="5">
        <f>+L50*2</f>
        <v>18</v>
      </c>
      <c r="P50" s="11"/>
      <c r="Q50" s="41"/>
      <c r="R50" s="41"/>
      <c r="S50" s="27">
        <v>6.5</v>
      </c>
      <c r="T50" s="21" t="s">
        <v>63</v>
      </c>
      <c r="U50" s="21"/>
      <c r="V50" s="21"/>
      <c r="W50" s="27"/>
      <c r="X50" s="22">
        <v>14</v>
      </c>
      <c r="Y50" s="16" t="s">
        <v>98</v>
      </c>
      <c r="Z50" s="22">
        <v>15</v>
      </c>
      <c r="AA50" s="22">
        <v>0</v>
      </c>
      <c r="AB50" s="22">
        <v>6</v>
      </c>
      <c r="AC50" s="22">
        <f t="shared" si="9"/>
        <v>6</v>
      </c>
      <c r="AD50" s="22">
        <v>0</v>
      </c>
      <c r="AE50" s="45"/>
      <c r="AF50" s="27">
        <v>7</v>
      </c>
      <c r="AG50" s="21" t="s">
        <v>39</v>
      </c>
      <c r="AH50" s="21"/>
      <c r="AI50" s="21"/>
      <c r="AJ50" s="27"/>
      <c r="AK50" s="22">
        <v>27</v>
      </c>
      <c r="AL50" s="21" t="s">
        <v>97</v>
      </c>
      <c r="AM50" s="22">
        <v>15</v>
      </c>
      <c r="AN50" s="22">
        <v>2</v>
      </c>
      <c r="AO50" s="22">
        <v>6</v>
      </c>
      <c r="AP50" s="22">
        <f t="shared" si="10"/>
        <v>8</v>
      </c>
      <c r="AQ50" s="22">
        <v>0</v>
      </c>
      <c r="AR50" s="36"/>
    </row>
    <row r="51" spans="1:44" ht="15.95" customHeight="1" x14ac:dyDescent="0.25">
      <c r="A51" s="41"/>
      <c r="E51" s="21" t="s">
        <v>101</v>
      </c>
      <c r="F51" s="21"/>
      <c r="G51" s="5">
        <f>COUNTA(L15:L49)+COUNTIF(L15:L49,"*&amp;*")</f>
        <v>41</v>
      </c>
      <c r="O51" t="s">
        <v>144</v>
      </c>
      <c r="Q51" s="41"/>
      <c r="R51" s="41"/>
      <c r="S51" s="27">
        <v>6</v>
      </c>
      <c r="T51" s="21" t="s">
        <v>47</v>
      </c>
      <c r="X51" s="22">
        <v>3</v>
      </c>
      <c r="Y51" s="16" t="s">
        <v>98</v>
      </c>
      <c r="Z51" s="22">
        <v>15</v>
      </c>
      <c r="AA51" s="22">
        <v>0</v>
      </c>
      <c r="AB51" s="22">
        <v>0</v>
      </c>
      <c r="AC51" s="22">
        <f t="shared" si="9"/>
        <v>0</v>
      </c>
      <c r="AD51" s="22">
        <v>2</v>
      </c>
      <c r="AE51" s="45"/>
      <c r="AF51" s="27">
        <v>6.5</v>
      </c>
      <c r="AG51" s="21" t="s">
        <v>48</v>
      </c>
      <c r="AK51" s="22">
        <v>3</v>
      </c>
      <c r="AL51" s="21" t="s">
        <v>97</v>
      </c>
      <c r="AM51" s="22">
        <v>14</v>
      </c>
      <c r="AN51" s="22">
        <v>0</v>
      </c>
      <c r="AO51" s="22">
        <v>3</v>
      </c>
      <c r="AP51" s="22">
        <f t="shared" si="10"/>
        <v>3</v>
      </c>
      <c r="AQ51" s="22">
        <v>4</v>
      </c>
      <c r="AR51" s="36"/>
    </row>
    <row r="52" spans="1:44" ht="15.95" customHeight="1" x14ac:dyDescent="0.25">
      <c r="A52" s="41"/>
      <c r="Q52" s="41"/>
      <c r="R52" s="41"/>
      <c r="S52" s="27">
        <v>6</v>
      </c>
      <c r="T52" s="21" t="s">
        <v>49</v>
      </c>
      <c r="U52" s="21"/>
      <c r="V52" s="21"/>
      <c r="W52" s="27"/>
      <c r="X52" s="22">
        <v>7</v>
      </c>
      <c r="Y52" s="16" t="s">
        <v>98</v>
      </c>
      <c r="Z52" s="22">
        <v>5</v>
      </c>
      <c r="AA52" s="22">
        <v>0</v>
      </c>
      <c r="AB52" s="22">
        <v>1</v>
      </c>
      <c r="AC52" s="22">
        <f t="shared" si="9"/>
        <v>1</v>
      </c>
      <c r="AD52" s="22">
        <v>0</v>
      </c>
      <c r="AE52" s="45"/>
      <c r="AF52" s="27">
        <v>6</v>
      </c>
      <c r="AG52" s="21" t="s">
        <v>113</v>
      </c>
      <c r="AH52" s="21"/>
      <c r="AI52" s="21"/>
      <c r="AJ52" s="27"/>
      <c r="AK52" s="22">
        <v>6</v>
      </c>
      <c r="AL52" s="21" t="s">
        <v>97</v>
      </c>
      <c r="AM52" s="22">
        <v>11</v>
      </c>
      <c r="AN52" s="22">
        <v>1</v>
      </c>
      <c r="AO52" s="22">
        <v>0</v>
      </c>
      <c r="AP52" s="22">
        <f t="shared" si="10"/>
        <v>1</v>
      </c>
      <c r="AQ52" s="22">
        <v>4</v>
      </c>
      <c r="AR52" s="36"/>
    </row>
    <row r="53" spans="1:44" ht="15.95" customHeight="1" thickBot="1" x14ac:dyDescent="0.3">
      <c r="A53" s="41"/>
      <c r="B53" s="6" t="s">
        <v>83</v>
      </c>
      <c r="C53" s="6"/>
      <c r="N53" s="6"/>
      <c r="O53" s="6"/>
      <c r="Q53" s="41"/>
      <c r="R53" s="41"/>
      <c r="S53" s="17" t="s">
        <v>95</v>
      </c>
      <c r="T53" s="17"/>
      <c r="U53" s="17"/>
      <c r="V53" s="17"/>
      <c r="W53" s="17"/>
      <c r="X53" s="17"/>
      <c r="Y53" s="17"/>
      <c r="Z53" s="23">
        <f>SUM(Z41:Z52)</f>
        <v>165</v>
      </c>
      <c r="AA53" s="23">
        <f>SUM(AA41:AA52)</f>
        <v>32</v>
      </c>
      <c r="AB53" s="23">
        <f>SUM(AB41:AB52)</f>
        <v>57</v>
      </c>
      <c r="AC53" s="23">
        <f>+AB53+AA53</f>
        <v>89</v>
      </c>
      <c r="AD53" s="23">
        <f>SUM(AD41:AD52)</f>
        <v>14</v>
      </c>
      <c r="AE53" s="45"/>
      <c r="AF53" s="17" t="s">
        <v>94</v>
      </c>
      <c r="AG53" s="17"/>
      <c r="AH53" s="17"/>
      <c r="AI53" s="17"/>
      <c r="AJ53" s="17"/>
      <c r="AK53" s="17"/>
      <c r="AL53" s="17"/>
      <c r="AM53" s="23">
        <f>SUM(AM41:AM52)</f>
        <v>165</v>
      </c>
      <c r="AN53" s="23">
        <f>SUM(AN41:AN52)</f>
        <v>43</v>
      </c>
      <c r="AO53" s="23">
        <f>SUM(AO41:AO52)</f>
        <v>60</v>
      </c>
      <c r="AP53" s="23">
        <f>+AO53+AN53</f>
        <v>103</v>
      </c>
      <c r="AQ53" s="23">
        <f>SUM(AQ41:AQ52)</f>
        <v>24</v>
      </c>
      <c r="AR53" s="36"/>
    </row>
    <row r="54" spans="1:44" ht="15.95" customHeight="1" x14ac:dyDescent="0.25">
      <c r="A54" s="41"/>
      <c r="Q54" s="41"/>
      <c r="R54" s="41"/>
      <c r="S54" s="12" t="s">
        <v>115</v>
      </c>
      <c r="T54" s="12"/>
      <c r="U54" s="12"/>
      <c r="V54" s="12"/>
      <c r="W54" s="12"/>
      <c r="X54" s="14" t="s">
        <v>36</v>
      </c>
      <c r="Z54" s="22">
        <v>10</v>
      </c>
      <c r="AA54" s="22">
        <v>2</v>
      </c>
      <c r="AB54" s="22">
        <v>4</v>
      </c>
      <c r="AC54" s="22">
        <f t="shared" ref="AC54:AC65" si="11">+AA54+AB54</f>
        <v>6</v>
      </c>
      <c r="AD54" s="22">
        <v>0</v>
      </c>
      <c r="AE54" s="45"/>
      <c r="AF54" s="19" t="s">
        <v>14</v>
      </c>
      <c r="AG54" s="19"/>
      <c r="AH54" s="19"/>
      <c r="AI54" s="19"/>
      <c r="AJ54" s="19"/>
      <c r="AK54" s="16" t="s">
        <v>26</v>
      </c>
      <c r="AM54" s="22">
        <v>33</v>
      </c>
      <c r="AN54" s="22">
        <v>8</v>
      </c>
      <c r="AO54" s="22">
        <v>20</v>
      </c>
      <c r="AP54" s="22">
        <f t="shared" ref="AP54:AP65" si="12">+AN54+AO54</f>
        <v>28</v>
      </c>
      <c r="AQ54" s="22">
        <v>6</v>
      </c>
      <c r="AR54" s="36"/>
    </row>
    <row r="55" spans="1:44" ht="15.95" customHeight="1" x14ac:dyDescent="0.25">
      <c r="A55" s="41"/>
      <c r="C55" s="6" t="s">
        <v>58</v>
      </c>
      <c r="H55" s="6" t="s">
        <v>65</v>
      </c>
      <c r="M55" s="6" t="s">
        <v>66</v>
      </c>
      <c r="Q55" s="41"/>
      <c r="R55" s="41"/>
      <c r="S55" s="27">
        <v>7.5</v>
      </c>
      <c r="T55" s="21" t="s">
        <v>69</v>
      </c>
      <c r="U55" s="21"/>
      <c r="V55" s="21"/>
      <c r="W55" s="21"/>
      <c r="X55" s="22">
        <v>68</v>
      </c>
      <c r="Y55" s="21" t="s">
        <v>106</v>
      </c>
      <c r="Z55" s="22">
        <v>15</v>
      </c>
      <c r="AA55" s="22">
        <v>0</v>
      </c>
      <c r="AB55" s="22">
        <v>1</v>
      </c>
      <c r="AC55" s="22">
        <f t="shared" si="11"/>
        <v>1</v>
      </c>
      <c r="AD55" s="22">
        <v>0</v>
      </c>
      <c r="AE55" s="45"/>
      <c r="AF55" s="27">
        <v>8</v>
      </c>
      <c r="AG55" s="21" t="s">
        <v>142</v>
      </c>
      <c r="AK55" s="22">
        <v>1</v>
      </c>
      <c r="AL55" s="21" t="s">
        <v>107</v>
      </c>
      <c r="AM55" s="22">
        <v>14</v>
      </c>
      <c r="AN55" s="22">
        <v>0</v>
      </c>
      <c r="AO55" s="22">
        <v>0</v>
      </c>
      <c r="AP55" s="22">
        <f t="shared" si="12"/>
        <v>0</v>
      </c>
      <c r="AQ55" s="22">
        <v>0</v>
      </c>
      <c r="AR55" s="36"/>
    </row>
    <row r="56" spans="1:44" ht="15.95" customHeight="1" x14ac:dyDescent="0.25">
      <c r="A56" s="41"/>
      <c r="C56" s="21"/>
      <c r="H56" s="21" t="s">
        <v>204</v>
      </c>
      <c r="I56" s="21"/>
      <c r="J56" s="21"/>
      <c r="K56" s="21"/>
      <c r="L56" s="21"/>
      <c r="M56" s="21" t="s">
        <v>423</v>
      </c>
      <c r="N56" s="21"/>
      <c r="O56" s="21"/>
      <c r="P56" s="21"/>
      <c r="Q56" s="41"/>
      <c r="R56" s="41"/>
      <c r="S56" s="27">
        <v>9.5</v>
      </c>
      <c r="T56" s="21" t="s">
        <v>85</v>
      </c>
      <c r="U56" s="21"/>
      <c r="V56" s="21"/>
      <c r="W56" s="21"/>
      <c r="X56" s="22">
        <v>9</v>
      </c>
      <c r="Y56" s="21" t="s">
        <v>106</v>
      </c>
      <c r="Z56" s="22">
        <v>14</v>
      </c>
      <c r="AA56" s="22">
        <v>16</v>
      </c>
      <c r="AB56" s="22">
        <v>16</v>
      </c>
      <c r="AC56" s="22">
        <f t="shared" si="11"/>
        <v>32</v>
      </c>
      <c r="AD56" s="22">
        <v>2</v>
      </c>
      <c r="AE56" s="45"/>
      <c r="AF56" s="27">
        <v>9</v>
      </c>
      <c r="AG56" s="21" t="s">
        <v>167</v>
      </c>
      <c r="AH56" s="21"/>
      <c r="AI56" s="21"/>
      <c r="AJ56" s="21"/>
      <c r="AK56" s="22">
        <v>71</v>
      </c>
      <c r="AL56" s="21" t="s">
        <v>107</v>
      </c>
      <c r="AM56" s="22">
        <v>14</v>
      </c>
      <c r="AN56" s="22">
        <v>8</v>
      </c>
      <c r="AO56" s="22">
        <v>4</v>
      </c>
      <c r="AP56" s="22">
        <f t="shared" si="12"/>
        <v>12</v>
      </c>
      <c r="AQ56" s="22">
        <v>0</v>
      </c>
      <c r="AR56" s="36"/>
    </row>
    <row r="57" spans="1:44" ht="15.95" customHeight="1" x14ac:dyDescent="0.25">
      <c r="A57" s="41"/>
      <c r="C57" s="21"/>
      <c r="H57" s="21"/>
      <c r="I57" s="21"/>
      <c r="J57" s="21"/>
      <c r="K57" s="21"/>
      <c r="L57" s="21"/>
      <c r="M57" s="21"/>
      <c r="N57" s="21"/>
      <c r="Q57" s="41"/>
      <c r="R57" s="41"/>
      <c r="S57" s="27">
        <v>8.5</v>
      </c>
      <c r="T57" s="21" t="s">
        <v>282</v>
      </c>
      <c r="U57" s="21"/>
      <c r="V57" s="21"/>
      <c r="W57" s="21"/>
      <c r="X57" s="22">
        <v>14</v>
      </c>
      <c r="Y57" s="21" t="s">
        <v>106</v>
      </c>
      <c r="Z57" s="22">
        <v>15</v>
      </c>
      <c r="AA57" s="22">
        <v>7</v>
      </c>
      <c r="AB57" s="22">
        <v>13</v>
      </c>
      <c r="AC57" s="22">
        <f t="shared" si="11"/>
        <v>20</v>
      </c>
      <c r="AD57" s="22">
        <v>4</v>
      </c>
      <c r="AE57" s="45"/>
      <c r="AF57" s="27">
        <v>8.5</v>
      </c>
      <c r="AG57" s="21" t="s">
        <v>42</v>
      </c>
      <c r="AH57" s="21"/>
      <c r="AI57" s="21"/>
      <c r="AJ57" s="21"/>
      <c r="AK57" s="22">
        <v>2</v>
      </c>
      <c r="AL57" s="21" t="s">
        <v>107</v>
      </c>
      <c r="AM57" s="22">
        <v>12</v>
      </c>
      <c r="AN57" s="22">
        <v>6</v>
      </c>
      <c r="AO57" s="22">
        <v>11</v>
      </c>
      <c r="AP57" s="22">
        <f t="shared" si="12"/>
        <v>17</v>
      </c>
      <c r="AQ57" s="22">
        <v>4</v>
      </c>
      <c r="AR57" s="36"/>
    </row>
    <row r="58" spans="1:44" ht="15.95" customHeight="1" x14ac:dyDescent="0.25">
      <c r="A58" s="41"/>
      <c r="H58" s="21"/>
      <c r="I58" s="21"/>
      <c r="J58" s="21"/>
      <c r="K58" s="21"/>
      <c r="L58" s="21"/>
      <c r="M58" s="21"/>
      <c r="N58" s="21"/>
      <c r="Q58" s="41"/>
      <c r="R58" s="41"/>
      <c r="S58" s="27">
        <v>8</v>
      </c>
      <c r="T58" s="21" t="s">
        <v>190</v>
      </c>
      <c r="U58" s="21"/>
      <c r="V58" s="21"/>
      <c r="W58" s="21"/>
      <c r="X58" s="22">
        <v>11</v>
      </c>
      <c r="Y58" s="21" t="s">
        <v>106</v>
      </c>
      <c r="Z58" s="22">
        <v>12</v>
      </c>
      <c r="AA58" s="22">
        <v>1</v>
      </c>
      <c r="AB58" s="22">
        <v>2</v>
      </c>
      <c r="AC58" s="22">
        <f t="shared" si="11"/>
        <v>3</v>
      </c>
      <c r="AD58" s="22">
        <v>0</v>
      </c>
      <c r="AE58" s="45"/>
      <c r="AF58" s="27">
        <v>8</v>
      </c>
      <c r="AG58" s="21" t="s">
        <v>74</v>
      </c>
      <c r="AH58" s="21"/>
      <c r="AI58" s="21"/>
      <c r="AJ58" s="21"/>
      <c r="AK58" s="22">
        <v>91</v>
      </c>
      <c r="AL58" s="21" t="s">
        <v>107</v>
      </c>
      <c r="AM58" s="22">
        <v>14</v>
      </c>
      <c r="AN58" s="22">
        <v>10</v>
      </c>
      <c r="AO58" s="22">
        <v>2</v>
      </c>
      <c r="AP58" s="22">
        <f t="shared" si="12"/>
        <v>12</v>
      </c>
      <c r="AQ58" s="22">
        <v>2</v>
      </c>
      <c r="AR58" s="36"/>
    </row>
    <row r="59" spans="1:44" ht="15.95" customHeight="1" x14ac:dyDescent="0.25">
      <c r="A59" s="41"/>
      <c r="Q59" s="41"/>
      <c r="R59" s="41"/>
      <c r="S59" s="27">
        <v>7.5</v>
      </c>
      <c r="T59" s="21" t="s">
        <v>139</v>
      </c>
      <c r="U59" s="21"/>
      <c r="V59" s="21"/>
      <c r="W59" s="21"/>
      <c r="X59" s="22">
        <v>6</v>
      </c>
      <c r="Y59" s="21" t="s">
        <v>106</v>
      </c>
      <c r="Z59" s="22">
        <v>15</v>
      </c>
      <c r="AA59" s="22">
        <v>7</v>
      </c>
      <c r="AB59" s="22">
        <v>6</v>
      </c>
      <c r="AC59" s="22">
        <f t="shared" si="11"/>
        <v>13</v>
      </c>
      <c r="AD59" s="22">
        <v>0</v>
      </c>
      <c r="AE59" s="45"/>
      <c r="AF59" s="27">
        <v>8</v>
      </c>
      <c r="AG59" s="21" t="s">
        <v>195</v>
      </c>
      <c r="AH59" s="21"/>
      <c r="AI59" s="21"/>
      <c r="AJ59" s="21"/>
      <c r="AK59" s="22">
        <v>5</v>
      </c>
      <c r="AL59" s="21" t="s">
        <v>107</v>
      </c>
      <c r="AM59" s="22">
        <v>13</v>
      </c>
      <c r="AN59" s="22">
        <v>4</v>
      </c>
      <c r="AO59" s="22">
        <v>3</v>
      </c>
      <c r="AP59" s="22">
        <f t="shared" si="12"/>
        <v>7</v>
      </c>
      <c r="AQ59" s="22">
        <v>2</v>
      </c>
      <c r="AR59" s="36"/>
    </row>
    <row r="60" spans="1:44" ht="15.95" customHeight="1" x14ac:dyDescent="0.25">
      <c r="A60" s="41"/>
      <c r="Q60" s="41"/>
      <c r="R60" s="41"/>
      <c r="S60" s="27">
        <v>7.5</v>
      </c>
      <c r="T60" s="21" t="s">
        <v>118</v>
      </c>
      <c r="V60" s="21"/>
      <c r="W60" s="21"/>
      <c r="X60" s="22">
        <v>7</v>
      </c>
      <c r="Y60" s="21" t="s">
        <v>106</v>
      </c>
      <c r="Z60" s="22">
        <v>14</v>
      </c>
      <c r="AA60" s="22">
        <v>8</v>
      </c>
      <c r="AB60" s="22">
        <v>16</v>
      </c>
      <c r="AC60" s="22">
        <f t="shared" si="11"/>
        <v>24</v>
      </c>
      <c r="AD60" s="22">
        <v>6</v>
      </c>
      <c r="AE60" s="45"/>
      <c r="AF60" s="27">
        <v>7.5</v>
      </c>
      <c r="AG60" s="21" t="s">
        <v>450</v>
      </c>
      <c r="AH60" s="21"/>
      <c r="AI60" s="21"/>
      <c r="AJ60" s="21"/>
      <c r="AK60" s="22">
        <v>97</v>
      </c>
      <c r="AL60" s="21" t="s">
        <v>107</v>
      </c>
      <c r="AM60" s="22">
        <v>13</v>
      </c>
      <c r="AN60" s="22">
        <v>1</v>
      </c>
      <c r="AO60" s="22">
        <v>2</v>
      </c>
      <c r="AP60" s="22">
        <f t="shared" si="12"/>
        <v>3</v>
      </c>
      <c r="AQ60" s="22">
        <v>2</v>
      </c>
      <c r="AR60" s="36"/>
    </row>
    <row r="61" spans="1:44" ht="15.95" customHeight="1" x14ac:dyDescent="0.25">
      <c r="A61" s="41"/>
      <c r="Q61" s="36"/>
      <c r="R61" s="41"/>
      <c r="S61" s="27">
        <v>7.5</v>
      </c>
      <c r="T61" s="21" t="s">
        <v>128</v>
      </c>
      <c r="U61" s="21"/>
      <c r="V61" s="21"/>
      <c r="W61" s="21"/>
      <c r="X61" s="22">
        <v>10</v>
      </c>
      <c r="Y61" s="21" t="s">
        <v>106</v>
      </c>
      <c r="Z61" s="22">
        <v>14</v>
      </c>
      <c r="AA61" s="22">
        <v>7</v>
      </c>
      <c r="AB61" s="22">
        <v>8</v>
      </c>
      <c r="AC61" s="22">
        <f t="shared" si="11"/>
        <v>15</v>
      </c>
      <c r="AD61" s="22">
        <v>0</v>
      </c>
      <c r="AE61" s="45"/>
      <c r="AF61" s="27">
        <v>7.5</v>
      </c>
      <c r="AG61" s="21" t="s">
        <v>60</v>
      </c>
      <c r="AH61" s="21"/>
      <c r="AI61" s="21"/>
      <c r="AJ61" s="21"/>
      <c r="AK61" s="22">
        <v>23</v>
      </c>
      <c r="AL61" s="21" t="s">
        <v>107</v>
      </c>
      <c r="AM61" s="22">
        <v>11</v>
      </c>
      <c r="AN61" s="22">
        <v>2</v>
      </c>
      <c r="AO61" s="22">
        <v>9</v>
      </c>
      <c r="AP61" s="22">
        <f t="shared" si="12"/>
        <v>11</v>
      </c>
      <c r="AQ61" s="22">
        <v>0</v>
      </c>
      <c r="AR61" s="36"/>
    </row>
    <row r="62" spans="1:44" ht="15.95" customHeight="1" x14ac:dyDescent="0.25">
      <c r="A62" s="41"/>
      <c r="Q62" s="41"/>
      <c r="R62" s="41"/>
      <c r="S62" s="27">
        <v>7</v>
      </c>
      <c r="T62" s="21" t="s">
        <v>191</v>
      </c>
      <c r="U62" s="21"/>
      <c r="V62" s="21"/>
      <c r="W62" s="21"/>
      <c r="X62" s="22">
        <v>5</v>
      </c>
      <c r="Y62" s="21" t="s">
        <v>106</v>
      </c>
      <c r="Z62" s="22">
        <v>14</v>
      </c>
      <c r="AA62" s="22">
        <v>1</v>
      </c>
      <c r="AB62" s="22">
        <v>2</v>
      </c>
      <c r="AC62" s="22">
        <f t="shared" si="11"/>
        <v>3</v>
      </c>
      <c r="AD62" s="22">
        <v>2</v>
      </c>
      <c r="AE62" s="45"/>
      <c r="AF62" s="27">
        <v>7</v>
      </c>
      <c r="AG62" s="21" t="s">
        <v>61</v>
      </c>
      <c r="AH62" s="21"/>
      <c r="AI62" s="21"/>
      <c r="AJ62" s="21"/>
      <c r="AK62" s="22">
        <v>7</v>
      </c>
      <c r="AL62" s="21" t="s">
        <v>107</v>
      </c>
      <c r="AM62" s="22">
        <v>14</v>
      </c>
      <c r="AN62" s="22">
        <v>1</v>
      </c>
      <c r="AO62" s="22">
        <v>1</v>
      </c>
      <c r="AP62" s="22">
        <f t="shared" si="12"/>
        <v>2</v>
      </c>
      <c r="AQ62" s="22">
        <v>0</v>
      </c>
      <c r="AR62" s="36"/>
    </row>
    <row r="63" spans="1:44" ht="15.95" customHeight="1" x14ac:dyDescent="0.25">
      <c r="A63" s="36"/>
      <c r="Q63" s="36"/>
      <c r="R63" s="41"/>
      <c r="S63" s="27">
        <v>6.5</v>
      </c>
      <c r="T63" s="21" t="s">
        <v>30</v>
      </c>
      <c r="U63" s="21"/>
      <c r="V63" s="21"/>
      <c r="W63" s="21"/>
      <c r="X63" s="22">
        <v>3</v>
      </c>
      <c r="Y63" s="21" t="s">
        <v>106</v>
      </c>
      <c r="Z63" s="22">
        <v>15</v>
      </c>
      <c r="AA63" s="22">
        <v>0</v>
      </c>
      <c r="AB63" s="22">
        <v>6</v>
      </c>
      <c r="AC63" s="22">
        <f t="shared" si="11"/>
        <v>6</v>
      </c>
      <c r="AD63" s="22">
        <v>6</v>
      </c>
      <c r="AE63" s="45"/>
      <c r="AF63" s="27">
        <v>7</v>
      </c>
      <c r="AG63" s="21" t="s">
        <v>197</v>
      </c>
      <c r="AH63" s="21"/>
      <c r="AI63" s="21"/>
      <c r="AJ63" s="21"/>
      <c r="AK63" s="22">
        <v>10</v>
      </c>
      <c r="AL63" s="21" t="s">
        <v>107</v>
      </c>
      <c r="AM63" s="22">
        <v>9</v>
      </c>
      <c r="AN63" s="22">
        <v>0</v>
      </c>
      <c r="AO63" s="22">
        <v>2</v>
      </c>
      <c r="AP63" s="22">
        <f t="shared" si="12"/>
        <v>2</v>
      </c>
      <c r="AQ63" s="22">
        <v>4</v>
      </c>
      <c r="AR63" s="36"/>
    </row>
    <row r="64" spans="1:44" ht="15.95" customHeight="1" x14ac:dyDescent="0.25">
      <c r="A64" s="41"/>
      <c r="Q64" s="41"/>
      <c r="R64" s="41"/>
      <c r="S64" s="27">
        <v>6</v>
      </c>
      <c r="T64" s="21" t="s">
        <v>105</v>
      </c>
      <c r="U64" s="21"/>
      <c r="V64" s="21"/>
      <c r="W64" s="21"/>
      <c r="X64" s="22">
        <v>4</v>
      </c>
      <c r="Y64" s="21" t="s">
        <v>106</v>
      </c>
      <c r="Z64" s="22">
        <v>14</v>
      </c>
      <c r="AA64" s="22">
        <v>0</v>
      </c>
      <c r="AB64" s="22">
        <v>5</v>
      </c>
      <c r="AC64" s="22">
        <f t="shared" si="11"/>
        <v>5</v>
      </c>
      <c r="AD64" s="22">
        <v>0</v>
      </c>
      <c r="AE64" s="45"/>
      <c r="AF64" s="27">
        <v>6.5</v>
      </c>
      <c r="AG64" s="21" t="s">
        <v>33</v>
      </c>
      <c r="AH64" s="21"/>
      <c r="AI64" s="21"/>
      <c r="AJ64" s="21"/>
      <c r="AK64" s="22">
        <v>66</v>
      </c>
      <c r="AL64" s="21" t="s">
        <v>107</v>
      </c>
      <c r="AM64" s="22">
        <v>7</v>
      </c>
      <c r="AN64" s="22">
        <v>0</v>
      </c>
      <c r="AO64" s="22">
        <v>1</v>
      </c>
      <c r="AP64" s="22">
        <f t="shared" si="12"/>
        <v>1</v>
      </c>
      <c r="AQ64" s="22">
        <v>0</v>
      </c>
      <c r="AR64" s="36"/>
    </row>
    <row r="65" spans="1:44" ht="15.95" customHeight="1" x14ac:dyDescent="0.25">
      <c r="A65" s="36"/>
      <c r="Q65" s="36"/>
      <c r="R65" s="41"/>
      <c r="S65" s="27">
        <v>6.5</v>
      </c>
      <c r="T65" s="21" t="s">
        <v>133</v>
      </c>
      <c r="U65" s="21"/>
      <c r="V65" s="21"/>
      <c r="W65" s="21"/>
      <c r="X65" s="22">
        <v>2</v>
      </c>
      <c r="Y65" s="21" t="s">
        <v>106</v>
      </c>
      <c r="Z65" s="22">
        <v>13</v>
      </c>
      <c r="AA65" s="22">
        <v>3</v>
      </c>
      <c r="AB65" s="22">
        <v>4</v>
      </c>
      <c r="AC65" s="22">
        <f t="shared" si="11"/>
        <v>7</v>
      </c>
      <c r="AD65" s="22">
        <v>0</v>
      </c>
      <c r="AE65" s="45"/>
      <c r="AF65" s="27">
        <v>6</v>
      </c>
      <c r="AG65" s="21" t="s">
        <v>59</v>
      </c>
      <c r="AH65" s="21"/>
      <c r="AI65" s="21"/>
      <c r="AJ65" s="21"/>
      <c r="AK65" s="22">
        <v>75</v>
      </c>
      <c r="AL65" s="21" t="s">
        <v>107</v>
      </c>
      <c r="AM65" s="22">
        <v>11</v>
      </c>
      <c r="AN65" s="22">
        <v>0</v>
      </c>
      <c r="AO65" s="22">
        <v>1</v>
      </c>
      <c r="AP65" s="22">
        <f t="shared" si="12"/>
        <v>1</v>
      </c>
      <c r="AQ65" s="22">
        <v>0</v>
      </c>
      <c r="AR65" s="36"/>
    </row>
    <row r="66" spans="1:44" ht="15.95" customHeight="1" thickBot="1" x14ac:dyDescent="0.3">
      <c r="A66" s="41"/>
      <c r="Q66" s="36"/>
      <c r="R66" s="41"/>
      <c r="S66" s="17" t="s">
        <v>116</v>
      </c>
      <c r="T66" s="17"/>
      <c r="U66" s="17"/>
      <c r="V66" s="17"/>
      <c r="W66" s="17"/>
      <c r="X66" s="17"/>
      <c r="Y66" s="17"/>
      <c r="Z66" s="23">
        <f>SUM(Z54:Z65)</f>
        <v>165</v>
      </c>
      <c r="AA66" s="23">
        <f>SUM(AA54:AA65)</f>
        <v>52</v>
      </c>
      <c r="AB66" s="23">
        <f>SUM(AB54:AB65)</f>
        <v>83</v>
      </c>
      <c r="AC66" s="23">
        <f>+AB66+AA66</f>
        <v>135</v>
      </c>
      <c r="AD66" s="23">
        <f>SUM(AD54:AD65)</f>
        <v>20</v>
      </c>
      <c r="AE66" s="45"/>
      <c r="AF66" s="17" t="s">
        <v>35</v>
      </c>
      <c r="AG66" s="17"/>
      <c r="AH66" s="17"/>
      <c r="AI66" s="17"/>
      <c r="AJ66" s="17"/>
      <c r="AK66" s="17"/>
      <c r="AL66" s="17"/>
      <c r="AM66" s="23">
        <f>SUM(AM54:AM65)</f>
        <v>165</v>
      </c>
      <c r="AN66" s="23">
        <f>SUM(AN54:AN65)</f>
        <v>40</v>
      </c>
      <c r="AO66" s="23">
        <f>SUM(AO54:AO65)</f>
        <v>56</v>
      </c>
      <c r="AP66" s="23">
        <f>+AO66+AN66</f>
        <v>96</v>
      </c>
      <c r="AQ66" s="23">
        <f>SUM(AQ54:AQ65)</f>
        <v>20</v>
      </c>
      <c r="AR66" s="36"/>
    </row>
    <row r="67" spans="1:44" ht="15.95" customHeight="1" x14ac:dyDescent="0.25">
      <c r="A67" s="41"/>
      <c r="Q67" s="36"/>
      <c r="R67" s="36"/>
      <c r="AF67" s="21" t="s">
        <v>124</v>
      </c>
      <c r="AG67" s="11"/>
      <c r="AH67" s="11"/>
      <c r="AI67" s="11"/>
      <c r="AJ67" s="21"/>
      <c r="AK67" s="21"/>
      <c r="AL67" s="11"/>
      <c r="AM67" s="15">
        <f>+Z27+Z40+AM27+AM66+AM53+AM40+Z66+Z53</f>
        <v>1320</v>
      </c>
      <c r="AN67" s="15">
        <f>+AA27+AA40+AN27+AN66+AN53+AN40+AA66+AA53</f>
        <v>371</v>
      </c>
      <c r="AO67" s="15">
        <f>+AB27+AB40+AO27+AO66+AO53+AO40+AB66+AB53</f>
        <v>554</v>
      </c>
      <c r="AP67" s="15">
        <f>+AC27+AC40+AP27+AP66+AP53+AP40+AC66+AC53</f>
        <v>925</v>
      </c>
      <c r="AQ67" s="15">
        <f>+AD27+AD40+AQ27+AQ66+AQ53+AQ40+AD66+AD53</f>
        <v>154</v>
      </c>
      <c r="AR67" s="36"/>
    </row>
    <row r="68" spans="1:44" ht="15.95" customHeight="1" x14ac:dyDescent="0.25">
      <c r="A68" s="41"/>
      <c r="Q68" s="36"/>
      <c r="R68" s="36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J68" s="21"/>
      <c r="AK68" s="21"/>
      <c r="AL68" s="11"/>
      <c r="AM68" s="22"/>
      <c r="AN68" s="22"/>
      <c r="AO68" s="22"/>
      <c r="AP68" s="22"/>
      <c r="AQ68" s="22"/>
      <c r="AR68" s="36"/>
    </row>
    <row r="69" spans="1:44" ht="15.95" customHeight="1" x14ac:dyDescent="0.25">
      <c r="A69" s="41"/>
      <c r="Q69" s="36"/>
      <c r="R69" s="36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21"/>
      <c r="AG69" s="11"/>
      <c r="AH69" s="11"/>
      <c r="AI69" s="11"/>
      <c r="AJ69" s="21"/>
      <c r="AK69" s="21"/>
      <c r="AL69" s="11"/>
      <c r="AM69" s="22"/>
      <c r="AN69" s="22"/>
      <c r="AO69" s="22"/>
      <c r="AP69" s="22"/>
      <c r="AQ69" s="22"/>
      <c r="AR69" s="36"/>
    </row>
    <row r="70" spans="1:44" ht="15.95" customHeight="1" x14ac:dyDescent="0.25">
      <c r="A70" s="41"/>
      <c r="Q70" s="36"/>
      <c r="R70" s="36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21"/>
      <c r="AG70" s="11"/>
      <c r="AH70" s="11"/>
      <c r="AI70" s="11"/>
      <c r="AJ70" s="21"/>
      <c r="AK70" s="21"/>
      <c r="AL70" s="11"/>
      <c r="AM70" s="22"/>
      <c r="AN70" s="22"/>
      <c r="AO70" s="22"/>
      <c r="AP70" s="34"/>
      <c r="AQ70" s="22"/>
      <c r="AR70" s="36"/>
    </row>
    <row r="71" spans="1:44" ht="15.95" customHeight="1" x14ac:dyDescent="0.25">
      <c r="A71" s="41"/>
      <c r="Q71" s="36"/>
      <c r="R71" s="36"/>
      <c r="S71" s="11"/>
      <c r="T71" s="11"/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1"/>
      <c r="AF71" s="21"/>
      <c r="AG71" s="11"/>
      <c r="AH71" s="11"/>
      <c r="AI71" s="11"/>
      <c r="AJ71" s="21"/>
      <c r="AK71" s="21"/>
      <c r="AL71" s="11"/>
      <c r="AM71" s="22"/>
      <c r="AN71" s="22"/>
      <c r="AO71" s="22"/>
      <c r="AP71" s="34"/>
      <c r="AQ71" s="22"/>
      <c r="AR71" s="36"/>
    </row>
    <row r="72" spans="1:44" ht="15.95" customHeight="1" x14ac:dyDescent="0.25">
      <c r="A72" s="41"/>
      <c r="Q72" s="36"/>
      <c r="R72" s="39"/>
      <c r="AR72" s="43"/>
    </row>
    <row r="73" spans="1:44" ht="15" customHeight="1" x14ac:dyDescent="0.2">
      <c r="A73" s="39"/>
      <c r="B73" s="39"/>
      <c r="C73" s="39"/>
      <c r="D73" s="39"/>
      <c r="E73" s="39"/>
      <c r="F73" s="39"/>
      <c r="G73" s="39"/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39"/>
      <c r="U73" s="39"/>
      <c r="V73" s="39"/>
      <c r="W73" s="39"/>
      <c r="X73" s="39"/>
      <c r="Y73" s="39"/>
      <c r="Z73" s="39"/>
      <c r="AA73" s="43"/>
      <c r="AB73" s="39"/>
      <c r="AC73" s="39"/>
      <c r="AD73" s="39"/>
      <c r="AE73" s="39"/>
      <c r="AF73" s="39"/>
      <c r="AG73" s="39"/>
      <c r="AH73" s="39"/>
      <c r="AI73" s="39"/>
      <c r="AJ73" s="39"/>
      <c r="AK73" s="39"/>
      <c r="AL73" s="39"/>
      <c r="AM73" s="39"/>
      <c r="AN73" s="39"/>
      <c r="AO73" s="39"/>
      <c r="AP73" s="39"/>
      <c r="AQ73" s="39"/>
      <c r="AR73" s="43"/>
    </row>
    <row r="74" spans="1:44" ht="24" customHeight="1" x14ac:dyDescent="0.3">
      <c r="A74" s="39"/>
      <c r="B74" s="85" t="s">
        <v>127</v>
      </c>
      <c r="C74" s="85"/>
      <c r="D74" s="85"/>
      <c r="E74" s="85"/>
      <c r="F74" s="85"/>
      <c r="G74" s="85"/>
      <c r="H74" s="85"/>
      <c r="I74" s="85"/>
      <c r="J74" s="85"/>
      <c r="K74" s="85"/>
      <c r="L74" s="85"/>
      <c r="M74" s="85"/>
      <c r="N74" s="85"/>
      <c r="O74" s="85"/>
      <c r="P74" s="85"/>
      <c r="Q74" s="39"/>
      <c r="R74" s="39"/>
      <c r="S74" s="85" t="s">
        <v>127</v>
      </c>
      <c r="T74" s="85"/>
      <c r="U74" s="85"/>
      <c r="V74" s="85"/>
      <c r="W74" s="85"/>
      <c r="X74" s="85"/>
      <c r="Y74" s="85"/>
      <c r="Z74" s="85"/>
      <c r="AA74" s="85"/>
      <c r="AB74" s="85"/>
      <c r="AC74" s="85"/>
      <c r="AD74" s="85"/>
      <c r="AE74" s="85"/>
      <c r="AF74" s="85"/>
      <c r="AG74" s="85"/>
      <c r="AH74" s="85"/>
      <c r="AI74" s="85"/>
      <c r="AJ74" s="85"/>
      <c r="AK74" s="85"/>
      <c r="AL74" s="85"/>
      <c r="AM74" s="85"/>
      <c r="AN74" s="85"/>
      <c r="AO74" s="85"/>
      <c r="AP74" s="85"/>
      <c r="AQ74" s="85"/>
      <c r="AR74" s="43"/>
    </row>
    <row r="75" spans="1:44" ht="20.25" x14ac:dyDescent="0.3">
      <c r="A75" s="39"/>
      <c r="B75" s="26" t="s">
        <v>76</v>
      </c>
      <c r="C75" s="26">
        <f>+C2</f>
        <v>15</v>
      </c>
      <c r="D75" s="25"/>
      <c r="E75" s="25"/>
      <c r="F75" s="25"/>
      <c r="G75" s="86" t="str">
        <f>+G2</f>
        <v>2025/2026 REGULAR SEASON</v>
      </c>
      <c r="H75" s="86"/>
      <c r="I75" s="86"/>
      <c r="J75" s="86"/>
      <c r="K75" s="86"/>
      <c r="L75" s="86"/>
      <c r="M75" s="86"/>
      <c r="N75" s="25"/>
      <c r="O75" s="25"/>
      <c r="P75" s="25"/>
      <c r="Q75" s="39"/>
      <c r="R75" s="39"/>
      <c r="S75" s="86" t="s">
        <v>88</v>
      </c>
      <c r="T75" s="86"/>
      <c r="U75" s="86"/>
      <c r="V75" s="86"/>
      <c r="W75" s="86"/>
      <c r="X75" s="86"/>
      <c r="Y75" s="86"/>
      <c r="Z75" s="86"/>
      <c r="AA75" s="86"/>
      <c r="AB75" s="86"/>
      <c r="AC75" s="86"/>
      <c r="AD75" s="86"/>
      <c r="AE75" s="86"/>
      <c r="AF75" s="86"/>
      <c r="AG75" s="86"/>
      <c r="AH75" s="86"/>
      <c r="AI75" s="86"/>
      <c r="AJ75" s="86"/>
      <c r="AK75" s="86"/>
      <c r="AL75" s="86"/>
      <c r="AM75" s="86"/>
      <c r="AN75" s="86"/>
      <c r="AO75" s="86"/>
      <c r="AP75" s="86"/>
      <c r="AQ75" s="86"/>
      <c r="AR75" s="39"/>
    </row>
    <row r="76" spans="1:44" ht="18.600000000000001" customHeight="1" x14ac:dyDescent="0.3">
      <c r="A76" s="36"/>
      <c r="N76" s="25"/>
      <c r="O76" s="25"/>
      <c r="P76" s="25"/>
      <c r="Q76" s="36"/>
      <c r="R76" s="36"/>
      <c r="T76" s="16"/>
      <c r="U76" s="16"/>
      <c r="V76" s="16"/>
      <c r="W76" s="16"/>
      <c r="X76" s="16"/>
      <c r="Y76" s="16"/>
      <c r="Z76" s="16"/>
      <c r="AA76" s="29"/>
      <c r="AB76" s="29"/>
      <c r="AC76" s="29"/>
      <c r="AD76" s="29"/>
      <c r="AE76" s="30"/>
      <c r="AF76" s="29"/>
      <c r="AG76" s="29"/>
      <c r="AH76" s="29"/>
      <c r="AI76" s="29"/>
      <c r="AJ76" s="29"/>
      <c r="AK76" s="29"/>
      <c r="AL76" s="29"/>
      <c r="AM76" s="21"/>
      <c r="AN76" s="11"/>
      <c r="AO76" s="11"/>
      <c r="AP76" s="22"/>
      <c r="AQ76" s="22"/>
      <c r="AR76" s="36"/>
    </row>
    <row r="77" spans="1:44" ht="16.5" thickBot="1" x14ac:dyDescent="0.3">
      <c r="A77" s="36"/>
      <c r="Q77" s="39"/>
      <c r="R77" s="39"/>
      <c r="S77" s="28" t="s">
        <v>109</v>
      </c>
      <c r="T77" s="28" t="s">
        <v>111</v>
      </c>
      <c r="U77" s="28"/>
      <c r="V77" s="38"/>
      <c r="W77" s="38"/>
      <c r="X77" s="38"/>
      <c r="Y77" s="38"/>
      <c r="Z77" s="38" t="s">
        <v>3</v>
      </c>
      <c r="AA77" s="38" t="s">
        <v>22</v>
      </c>
      <c r="AB77" s="38" t="s">
        <v>23</v>
      </c>
      <c r="AC77" s="38" t="s">
        <v>24</v>
      </c>
      <c r="AD77" s="38" t="s">
        <v>2</v>
      </c>
      <c r="AE77" s="22"/>
      <c r="AF77" s="28" t="s">
        <v>109</v>
      </c>
      <c r="AG77" s="28" t="s">
        <v>111</v>
      </c>
      <c r="AH77" s="28"/>
      <c r="AI77" s="38"/>
      <c r="AJ77" s="38"/>
      <c r="AK77" s="38"/>
      <c r="AL77" s="38"/>
      <c r="AM77" s="38" t="s">
        <v>3</v>
      </c>
      <c r="AN77" s="38" t="s">
        <v>22</v>
      </c>
      <c r="AO77" s="38" t="s">
        <v>23</v>
      </c>
      <c r="AP77" s="38" t="s">
        <v>24</v>
      </c>
      <c r="AQ77" s="38" t="s">
        <v>2</v>
      </c>
      <c r="AR77" s="39"/>
    </row>
    <row r="78" spans="1:44" ht="15.75" customHeight="1" x14ac:dyDescent="0.25">
      <c r="A78" s="36"/>
      <c r="Q78" s="39"/>
      <c r="R78" s="39"/>
      <c r="S78" s="27">
        <v>8.5</v>
      </c>
      <c r="T78" s="21" t="s">
        <v>276</v>
      </c>
      <c r="Z78" s="22">
        <v>2</v>
      </c>
      <c r="AA78" s="22">
        <v>5</v>
      </c>
      <c r="AB78" s="22">
        <v>1</v>
      </c>
      <c r="AC78" s="22">
        <f t="shared" ref="AC78:AC94" si="13">+AA78+AB78</f>
        <v>6</v>
      </c>
      <c r="AD78" s="22">
        <v>0</v>
      </c>
      <c r="AF78" s="27">
        <v>7</v>
      </c>
      <c r="AG78" s="21" t="s">
        <v>393</v>
      </c>
      <c r="AM78" s="22">
        <v>7</v>
      </c>
      <c r="AN78" s="22">
        <v>3</v>
      </c>
      <c r="AO78" s="22">
        <v>2</v>
      </c>
      <c r="AP78" s="22">
        <f t="shared" ref="AP78:AP92" si="14">+AN78+AO78</f>
        <v>5</v>
      </c>
      <c r="AQ78" s="22">
        <v>2</v>
      </c>
      <c r="AR78" s="39"/>
    </row>
    <row r="79" spans="1:44" ht="15.75" customHeight="1" thickBot="1" x14ac:dyDescent="0.3">
      <c r="A79" s="36"/>
      <c r="E79" s="2" t="s">
        <v>67</v>
      </c>
      <c r="F79" s="2"/>
      <c r="G79" s="2"/>
      <c r="H79" s="4" t="s">
        <v>1</v>
      </c>
      <c r="I79" s="4"/>
      <c r="J79" s="4" t="s">
        <v>3</v>
      </c>
      <c r="K79" s="4" t="s">
        <v>22</v>
      </c>
      <c r="L79" s="4" t="s">
        <v>23</v>
      </c>
      <c r="M79" s="50" t="s">
        <v>24</v>
      </c>
      <c r="Q79" s="36"/>
      <c r="R79" s="36"/>
      <c r="S79" s="27">
        <v>9</v>
      </c>
      <c r="T79" s="21" t="s">
        <v>484</v>
      </c>
      <c r="Z79" s="22">
        <v>2</v>
      </c>
      <c r="AA79" s="22">
        <v>2</v>
      </c>
      <c r="AB79" s="22">
        <v>3</v>
      </c>
      <c r="AC79" s="22">
        <f t="shared" si="13"/>
        <v>5</v>
      </c>
      <c r="AD79" s="22">
        <v>0</v>
      </c>
      <c r="AF79" s="27">
        <v>7.5</v>
      </c>
      <c r="AG79" s="21" t="s">
        <v>297</v>
      </c>
      <c r="AM79" s="22">
        <v>2</v>
      </c>
      <c r="AN79" s="22">
        <v>0</v>
      </c>
      <c r="AO79" s="22">
        <v>1</v>
      </c>
      <c r="AP79" s="22">
        <f t="shared" si="14"/>
        <v>1</v>
      </c>
      <c r="AQ79" s="22">
        <v>0</v>
      </c>
      <c r="AR79" s="36"/>
    </row>
    <row r="80" spans="1:44" ht="15.75" customHeight="1" x14ac:dyDescent="0.25">
      <c r="A80" s="36"/>
      <c r="E80" s="21" t="s">
        <v>161</v>
      </c>
      <c r="F80" s="21"/>
      <c r="G80" s="21"/>
      <c r="H80" s="21" t="s">
        <v>17</v>
      </c>
      <c r="I80" s="22"/>
      <c r="J80" s="22">
        <v>15</v>
      </c>
      <c r="K80" s="22">
        <v>20</v>
      </c>
      <c r="L80" s="22">
        <v>17</v>
      </c>
      <c r="M80" s="49">
        <f t="shared" ref="M80:M107" si="15">+K80+L80</f>
        <v>37</v>
      </c>
      <c r="Q80" s="36"/>
      <c r="R80" s="36"/>
      <c r="S80" s="27">
        <v>8.5</v>
      </c>
      <c r="T80" s="21" t="s">
        <v>394</v>
      </c>
      <c r="Z80" s="22">
        <v>2.7</v>
      </c>
      <c r="AA80" s="22">
        <v>1</v>
      </c>
      <c r="AB80" s="22">
        <v>6</v>
      </c>
      <c r="AC80" s="22">
        <f t="shared" si="13"/>
        <v>7</v>
      </c>
      <c r="AD80" s="22">
        <v>0</v>
      </c>
      <c r="AF80" s="27">
        <v>9</v>
      </c>
      <c r="AG80" s="21" t="s">
        <v>372</v>
      </c>
      <c r="AM80" s="22">
        <v>2</v>
      </c>
      <c r="AN80" s="22">
        <v>5</v>
      </c>
      <c r="AO80" s="22">
        <v>0</v>
      </c>
      <c r="AP80" s="22">
        <f t="shared" si="14"/>
        <v>5</v>
      </c>
      <c r="AQ80" s="22">
        <v>0</v>
      </c>
      <c r="AR80" s="36"/>
    </row>
    <row r="81" spans="1:44" ht="15.75" customHeight="1" x14ac:dyDescent="0.25">
      <c r="A81" s="36"/>
      <c r="E81" s="21" t="s">
        <v>129</v>
      </c>
      <c r="F81" s="21"/>
      <c r="G81" s="21"/>
      <c r="H81" s="21" t="s">
        <v>17</v>
      </c>
      <c r="I81" s="22"/>
      <c r="J81" s="22">
        <v>15</v>
      </c>
      <c r="K81" s="22">
        <v>18</v>
      </c>
      <c r="L81" s="22">
        <v>19</v>
      </c>
      <c r="M81" s="49">
        <f t="shared" si="15"/>
        <v>37</v>
      </c>
      <c r="Q81" s="36"/>
      <c r="R81" s="36"/>
      <c r="S81" s="27">
        <v>8</v>
      </c>
      <c r="T81" s="21" t="s">
        <v>298</v>
      </c>
      <c r="Z81" s="22">
        <v>3</v>
      </c>
      <c r="AA81" s="22">
        <v>0</v>
      </c>
      <c r="AB81" s="22">
        <v>3</v>
      </c>
      <c r="AC81" s="22">
        <f t="shared" si="13"/>
        <v>3</v>
      </c>
      <c r="AD81" s="22">
        <v>0</v>
      </c>
      <c r="AF81" s="27">
        <v>6.5</v>
      </c>
      <c r="AG81" s="21" t="s">
        <v>392</v>
      </c>
      <c r="AM81" s="22">
        <v>1</v>
      </c>
      <c r="AN81" s="22">
        <v>0</v>
      </c>
      <c r="AO81" s="22">
        <v>2</v>
      </c>
      <c r="AP81" s="22">
        <f t="shared" si="14"/>
        <v>2</v>
      </c>
      <c r="AQ81" s="22">
        <v>0</v>
      </c>
      <c r="AR81" s="36"/>
    </row>
    <row r="82" spans="1:44" ht="15.75" customHeight="1" x14ac:dyDescent="0.25">
      <c r="A82" s="36"/>
      <c r="E82" s="21" t="s">
        <v>192</v>
      </c>
      <c r="F82" s="21"/>
      <c r="G82" s="21"/>
      <c r="H82" s="21" t="s">
        <v>173</v>
      </c>
      <c r="I82" s="22"/>
      <c r="J82" s="22">
        <v>15</v>
      </c>
      <c r="K82" s="22">
        <v>15</v>
      </c>
      <c r="L82" s="22">
        <v>18</v>
      </c>
      <c r="M82" s="49">
        <f t="shared" si="15"/>
        <v>33</v>
      </c>
      <c r="Q82" s="36"/>
      <c r="R82" s="36"/>
      <c r="S82" s="27">
        <v>7.5</v>
      </c>
      <c r="T82" s="21" t="s">
        <v>371</v>
      </c>
      <c r="Z82" s="22">
        <v>2</v>
      </c>
      <c r="AA82" s="22">
        <v>0</v>
      </c>
      <c r="AB82" s="22">
        <v>0</v>
      </c>
      <c r="AC82" s="22">
        <f t="shared" si="13"/>
        <v>0</v>
      </c>
      <c r="AD82" s="22">
        <v>0</v>
      </c>
      <c r="AF82" s="27">
        <v>8.5</v>
      </c>
      <c r="AG82" s="21" t="s">
        <v>254</v>
      </c>
      <c r="AM82" s="22">
        <v>3</v>
      </c>
      <c r="AN82" s="22">
        <v>0</v>
      </c>
      <c r="AO82" s="22">
        <v>0</v>
      </c>
      <c r="AP82" s="22">
        <f t="shared" si="14"/>
        <v>0</v>
      </c>
      <c r="AQ82" s="22">
        <v>2</v>
      </c>
      <c r="AR82" s="36"/>
    </row>
    <row r="83" spans="1:44" ht="15.75" customHeight="1" x14ac:dyDescent="0.25">
      <c r="A83" s="36"/>
      <c r="E83" s="21" t="s">
        <v>85</v>
      </c>
      <c r="F83" s="21"/>
      <c r="G83" s="21"/>
      <c r="H83" s="21" t="s">
        <v>106</v>
      </c>
      <c r="I83" s="22"/>
      <c r="J83" s="22">
        <v>14</v>
      </c>
      <c r="K83" s="22">
        <v>16</v>
      </c>
      <c r="L83" s="22">
        <v>16</v>
      </c>
      <c r="M83" s="49">
        <f t="shared" si="15"/>
        <v>32</v>
      </c>
      <c r="Q83" s="36"/>
      <c r="R83" s="36"/>
      <c r="S83" s="27">
        <v>7.5</v>
      </c>
      <c r="T83" s="21" t="s">
        <v>420</v>
      </c>
      <c r="Z83" s="22">
        <v>1</v>
      </c>
      <c r="AA83" s="22">
        <v>0</v>
      </c>
      <c r="AB83" s="22">
        <v>0</v>
      </c>
      <c r="AC83" s="22">
        <f t="shared" si="13"/>
        <v>0</v>
      </c>
      <c r="AD83" s="22">
        <v>0</v>
      </c>
      <c r="AF83" s="27">
        <v>6</v>
      </c>
      <c r="AG83" s="21" t="s">
        <v>156</v>
      </c>
      <c r="AM83" s="22">
        <v>7</v>
      </c>
      <c r="AN83" s="22">
        <v>0</v>
      </c>
      <c r="AO83" s="22">
        <v>0</v>
      </c>
      <c r="AP83" s="22">
        <f t="shared" si="14"/>
        <v>0</v>
      </c>
      <c r="AQ83" s="22">
        <v>2</v>
      </c>
      <c r="AR83" s="36"/>
    </row>
    <row r="84" spans="1:44" ht="15.75" customHeight="1" x14ac:dyDescent="0.25">
      <c r="A84" s="36"/>
      <c r="E84" s="21" t="s">
        <v>53</v>
      </c>
      <c r="F84" s="21"/>
      <c r="G84" s="21"/>
      <c r="H84" s="21" t="s">
        <v>108</v>
      </c>
      <c r="I84" s="22"/>
      <c r="J84" s="22">
        <v>13</v>
      </c>
      <c r="K84" s="22">
        <v>18</v>
      </c>
      <c r="L84" s="22">
        <v>11</v>
      </c>
      <c r="M84" s="49">
        <f t="shared" si="15"/>
        <v>29</v>
      </c>
      <c r="Q84" s="36"/>
      <c r="R84" s="36"/>
      <c r="S84" s="27">
        <v>7</v>
      </c>
      <c r="T84" s="21" t="s">
        <v>416</v>
      </c>
      <c r="Z84" s="22">
        <v>1</v>
      </c>
      <c r="AA84" s="22">
        <v>2</v>
      </c>
      <c r="AB84" s="22">
        <v>0</v>
      </c>
      <c r="AC84" s="22">
        <f t="shared" si="13"/>
        <v>2</v>
      </c>
      <c r="AD84" s="22">
        <v>0</v>
      </c>
      <c r="AF84" s="27">
        <v>9.5</v>
      </c>
      <c r="AG84" s="21" t="s">
        <v>419</v>
      </c>
      <c r="AM84" s="22">
        <v>2</v>
      </c>
      <c r="AN84" s="22">
        <v>5</v>
      </c>
      <c r="AO84" s="22">
        <v>0</v>
      </c>
      <c r="AP84" s="22">
        <f t="shared" si="14"/>
        <v>5</v>
      </c>
      <c r="AQ84" s="22">
        <v>0</v>
      </c>
      <c r="AR84" s="36"/>
    </row>
    <row r="85" spans="1:44" ht="15.75" customHeight="1" x14ac:dyDescent="0.25">
      <c r="A85" s="36"/>
      <c r="E85" s="21" t="s">
        <v>150</v>
      </c>
      <c r="F85" s="21"/>
      <c r="G85" s="21"/>
      <c r="H85" s="21" t="s">
        <v>97</v>
      </c>
      <c r="I85" s="22"/>
      <c r="J85" s="22">
        <v>13</v>
      </c>
      <c r="K85" s="22">
        <v>11</v>
      </c>
      <c r="L85" s="22">
        <v>15</v>
      </c>
      <c r="M85" s="49">
        <f t="shared" si="15"/>
        <v>26</v>
      </c>
      <c r="Q85" s="36"/>
      <c r="R85" s="36"/>
      <c r="S85" s="27">
        <v>7</v>
      </c>
      <c r="T85" s="21" t="s">
        <v>219</v>
      </c>
      <c r="Z85" s="22">
        <v>13</v>
      </c>
      <c r="AA85" s="22">
        <v>1</v>
      </c>
      <c r="AB85" s="22">
        <v>1</v>
      </c>
      <c r="AC85" s="22">
        <f t="shared" si="13"/>
        <v>2</v>
      </c>
      <c r="AD85" s="22">
        <v>0</v>
      </c>
      <c r="AF85" s="27">
        <v>8.5</v>
      </c>
      <c r="AG85" s="21" t="s">
        <v>348</v>
      </c>
      <c r="AM85" s="22">
        <v>2</v>
      </c>
      <c r="AN85" s="22">
        <v>0</v>
      </c>
      <c r="AO85" s="22">
        <v>1</v>
      </c>
      <c r="AP85" s="22">
        <f t="shared" si="14"/>
        <v>1</v>
      </c>
      <c r="AQ85" s="22">
        <v>0</v>
      </c>
      <c r="AR85" s="36"/>
    </row>
    <row r="86" spans="1:44" ht="15.75" customHeight="1" x14ac:dyDescent="0.25">
      <c r="A86" s="36"/>
      <c r="E86" s="21" t="s">
        <v>79</v>
      </c>
      <c r="F86" s="21"/>
      <c r="G86" s="21"/>
      <c r="H86" s="21" t="s">
        <v>173</v>
      </c>
      <c r="I86" s="22"/>
      <c r="J86" s="22">
        <v>14</v>
      </c>
      <c r="K86" s="22">
        <v>6</v>
      </c>
      <c r="L86" s="22">
        <v>20</v>
      </c>
      <c r="M86" s="49">
        <f t="shared" si="15"/>
        <v>26</v>
      </c>
      <c r="Q86" s="36"/>
      <c r="R86" s="36"/>
      <c r="S86" s="27">
        <v>7</v>
      </c>
      <c r="T86" s="21" t="s">
        <v>391</v>
      </c>
      <c r="Z86" s="22">
        <v>5</v>
      </c>
      <c r="AA86" s="22">
        <v>1</v>
      </c>
      <c r="AB86" s="22">
        <v>3</v>
      </c>
      <c r="AC86" s="22">
        <f t="shared" si="13"/>
        <v>4</v>
      </c>
      <c r="AD86" s="22">
        <v>0</v>
      </c>
      <c r="AF86" s="27">
        <v>7.5</v>
      </c>
      <c r="AG86" s="21" t="s">
        <v>279</v>
      </c>
      <c r="AM86" s="22">
        <v>11</v>
      </c>
      <c r="AN86" s="22">
        <v>7</v>
      </c>
      <c r="AO86" s="22">
        <v>12</v>
      </c>
      <c r="AP86" s="22">
        <f t="shared" si="14"/>
        <v>19</v>
      </c>
      <c r="AQ86" s="22">
        <v>0</v>
      </c>
      <c r="AR86" s="40"/>
    </row>
    <row r="87" spans="1:44" ht="15.75" customHeight="1" x14ac:dyDescent="0.25">
      <c r="A87" s="36"/>
      <c r="E87" s="21" t="s">
        <v>185</v>
      </c>
      <c r="F87" s="21"/>
      <c r="G87" s="21"/>
      <c r="H87" s="21" t="s">
        <v>134</v>
      </c>
      <c r="I87" s="22"/>
      <c r="J87" s="22">
        <v>15</v>
      </c>
      <c r="K87" s="22">
        <v>20</v>
      </c>
      <c r="L87" s="22">
        <v>4</v>
      </c>
      <c r="M87" s="49">
        <f t="shared" si="15"/>
        <v>24</v>
      </c>
      <c r="Q87" s="40"/>
      <c r="R87" s="40"/>
      <c r="S87" s="27">
        <v>7.5</v>
      </c>
      <c r="T87" s="21" t="s">
        <v>370</v>
      </c>
      <c r="Z87" s="22">
        <v>9</v>
      </c>
      <c r="AA87" s="22">
        <v>1</v>
      </c>
      <c r="AB87" s="22">
        <v>4</v>
      </c>
      <c r="AC87" s="22">
        <f t="shared" si="13"/>
        <v>5</v>
      </c>
      <c r="AD87" s="22">
        <v>2</v>
      </c>
      <c r="AF87" s="27">
        <v>8.5</v>
      </c>
      <c r="AG87" s="21" t="s">
        <v>418</v>
      </c>
      <c r="AM87" s="22">
        <v>2</v>
      </c>
      <c r="AN87" s="22">
        <v>0</v>
      </c>
      <c r="AO87" s="22">
        <v>3</v>
      </c>
      <c r="AP87" s="22">
        <f t="shared" si="14"/>
        <v>3</v>
      </c>
      <c r="AQ87" s="22">
        <v>0</v>
      </c>
      <c r="AR87" s="40"/>
    </row>
    <row r="88" spans="1:44" ht="15.75" customHeight="1" x14ac:dyDescent="0.25">
      <c r="A88" s="36"/>
      <c r="E88" s="21" t="s">
        <v>118</v>
      </c>
      <c r="G88" s="21"/>
      <c r="H88" s="21" t="s">
        <v>106</v>
      </c>
      <c r="I88" s="22"/>
      <c r="J88" s="22">
        <v>14</v>
      </c>
      <c r="K88" s="22">
        <v>8</v>
      </c>
      <c r="L88" s="22">
        <v>16</v>
      </c>
      <c r="M88" s="49">
        <f t="shared" si="15"/>
        <v>24</v>
      </c>
      <c r="Q88" s="40"/>
      <c r="R88" s="40"/>
      <c r="S88" s="27">
        <v>8</v>
      </c>
      <c r="T88" s="21" t="s">
        <v>417</v>
      </c>
      <c r="Z88" s="22">
        <v>4</v>
      </c>
      <c r="AA88" s="22">
        <v>2</v>
      </c>
      <c r="AB88" s="22">
        <v>3</v>
      </c>
      <c r="AC88" s="22">
        <f t="shared" si="13"/>
        <v>5</v>
      </c>
      <c r="AD88" s="22">
        <v>0</v>
      </c>
      <c r="AF88" s="27">
        <v>7.5</v>
      </c>
      <c r="AG88" s="21" t="s">
        <v>345</v>
      </c>
      <c r="AM88" s="22">
        <v>2</v>
      </c>
      <c r="AN88" s="22">
        <v>2</v>
      </c>
      <c r="AO88" s="22">
        <v>0</v>
      </c>
      <c r="AP88" s="22">
        <f t="shared" si="14"/>
        <v>2</v>
      </c>
      <c r="AQ88" s="22">
        <v>0</v>
      </c>
      <c r="AR88" s="40"/>
    </row>
    <row r="89" spans="1:44" ht="15.75" customHeight="1" x14ac:dyDescent="0.25">
      <c r="A89" s="36"/>
      <c r="E89" s="21" t="s">
        <v>138</v>
      </c>
      <c r="F89" s="21"/>
      <c r="G89" s="21"/>
      <c r="H89" s="21" t="s">
        <v>173</v>
      </c>
      <c r="I89" s="22"/>
      <c r="J89" s="22">
        <v>11</v>
      </c>
      <c r="K89" s="22">
        <v>13</v>
      </c>
      <c r="L89" s="22">
        <v>9</v>
      </c>
      <c r="M89" s="49">
        <f t="shared" si="15"/>
        <v>22</v>
      </c>
      <c r="Q89" s="40"/>
      <c r="R89" s="40"/>
      <c r="S89" s="27">
        <v>8</v>
      </c>
      <c r="T89" s="21" t="s">
        <v>137</v>
      </c>
      <c r="Z89" s="22">
        <v>8</v>
      </c>
      <c r="AA89" s="22">
        <v>7</v>
      </c>
      <c r="AB89" s="22">
        <v>1</v>
      </c>
      <c r="AC89" s="22">
        <f t="shared" si="13"/>
        <v>8</v>
      </c>
      <c r="AD89" s="22">
        <v>0</v>
      </c>
      <c r="AF89" s="27">
        <v>7</v>
      </c>
      <c r="AG89" s="21" t="s">
        <v>346</v>
      </c>
      <c r="AM89" s="22">
        <v>6</v>
      </c>
      <c r="AN89" s="22">
        <v>1</v>
      </c>
      <c r="AO89" s="22">
        <v>1</v>
      </c>
      <c r="AP89" s="22">
        <f t="shared" si="14"/>
        <v>2</v>
      </c>
      <c r="AQ89" s="22">
        <v>0</v>
      </c>
      <c r="AR89" s="41"/>
    </row>
    <row r="90" spans="1:44" ht="15.75" customHeight="1" x14ac:dyDescent="0.25">
      <c r="A90" s="36"/>
      <c r="E90" s="21" t="s">
        <v>282</v>
      </c>
      <c r="F90" s="21"/>
      <c r="G90" s="21"/>
      <c r="H90" s="21" t="s">
        <v>106</v>
      </c>
      <c r="I90" s="22"/>
      <c r="J90" s="22">
        <v>15</v>
      </c>
      <c r="K90" s="22">
        <v>7</v>
      </c>
      <c r="L90" s="22">
        <v>13</v>
      </c>
      <c r="M90" s="49">
        <f t="shared" si="15"/>
        <v>20</v>
      </c>
      <c r="Q90" s="41"/>
      <c r="R90" s="41"/>
      <c r="S90" s="27">
        <v>6.5</v>
      </c>
      <c r="T90" s="21" t="s">
        <v>277</v>
      </c>
      <c r="Z90" s="22">
        <v>9</v>
      </c>
      <c r="AA90" s="22">
        <v>2</v>
      </c>
      <c r="AB90" s="22">
        <v>5</v>
      </c>
      <c r="AC90" s="22">
        <f t="shared" si="13"/>
        <v>7</v>
      </c>
      <c r="AD90" s="22">
        <v>0</v>
      </c>
      <c r="AF90" s="27">
        <v>6</v>
      </c>
      <c r="AG90" s="21" t="s">
        <v>223</v>
      </c>
      <c r="AM90" s="22">
        <v>3</v>
      </c>
      <c r="AN90" s="22">
        <v>1</v>
      </c>
      <c r="AO90" s="22">
        <v>2</v>
      </c>
      <c r="AP90" s="22">
        <f t="shared" si="14"/>
        <v>3</v>
      </c>
      <c r="AQ90" s="22">
        <v>0</v>
      </c>
      <c r="AR90" s="41"/>
    </row>
    <row r="91" spans="1:44" ht="15.75" customHeight="1" x14ac:dyDescent="0.25">
      <c r="A91" s="36"/>
      <c r="E91" s="21" t="s">
        <v>155</v>
      </c>
      <c r="H91" s="21" t="s">
        <v>134</v>
      </c>
      <c r="I91" s="22"/>
      <c r="J91" s="22">
        <v>14</v>
      </c>
      <c r="K91" s="22">
        <v>8</v>
      </c>
      <c r="L91" s="22">
        <v>11</v>
      </c>
      <c r="M91" s="49">
        <f t="shared" si="15"/>
        <v>19</v>
      </c>
      <c r="Q91" s="41"/>
      <c r="R91" s="41"/>
      <c r="S91" s="27">
        <v>7.5</v>
      </c>
      <c r="T91" s="21" t="s">
        <v>160</v>
      </c>
      <c r="Z91" s="22">
        <v>4</v>
      </c>
      <c r="AA91" s="22">
        <v>0</v>
      </c>
      <c r="AB91" s="22">
        <v>1</v>
      </c>
      <c r="AC91" s="22">
        <f t="shared" si="13"/>
        <v>1</v>
      </c>
      <c r="AD91" s="22">
        <v>0</v>
      </c>
      <c r="AF91" s="27">
        <v>9</v>
      </c>
      <c r="AG91" s="21" t="s">
        <v>421</v>
      </c>
      <c r="AM91" s="22">
        <v>2</v>
      </c>
      <c r="AN91" s="22">
        <v>0</v>
      </c>
      <c r="AO91" s="22">
        <v>1</v>
      </c>
      <c r="AP91" s="22">
        <f t="shared" si="14"/>
        <v>1</v>
      </c>
      <c r="AQ91" s="22">
        <v>0</v>
      </c>
      <c r="AR91" s="41"/>
    </row>
    <row r="92" spans="1:44" ht="15.75" customHeight="1" thickBot="1" x14ac:dyDescent="0.3">
      <c r="A92" s="36"/>
      <c r="E92" s="21" t="s">
        <v>140</v>
      </c>
      <c r="F92" s="21"/>
      <c r="G92" s="21"/>
      <c r="H92" s="21" t="s">
        <v>108</v>
      </c>
      <c r="I92" s="22"/>
      <c r="J92" s="22">
        <v>15</v>
      </c>
      <c r="K92" s="22">
        <v>8</v>
      </c>
      <c r="L92" s="22">
        <v>10</v>
      </c>
      <c r="M92" s="49">
        <f t="shared" si="15"/>
        <v>18</v>
      </c>
      <c r="Q92" s="41"/>
      <c r="R92" s="41"/>
      <c r="S92" s="27">
        <v>7.5</v>
      </c>
      <c r="T92" s="21" t="s">
        <v>278</v>
      </c>
      <c r="Z92" s="22">
        <v>1</v>
      </c>
      <c r="AA92" s="22">
        <v>0</v>
      </c>
      <c r="AB92" s="22">
        <v>0</v>
      </c>
      <c r="AC92" s="22">
        <f t="shared" si="13"/>
        <v>0</v>
      </c>
      <c r="AD92" s="22">
        <v>0</v>
      </c>
      <c r="AF92" s="27">
        <v>6.5</v>
      </c>
      <c r="AG92" s="21" t="s">
        <v>316</v>
      </c>
      <c r="AM92" s="22">
        <v>9</v>
      </c>
      <c r="AN92" s="22">
        <v>0</v>
      </c>
      <c r="AO92" s="22">
        <v>4</v>
      </c>
      <c r="AP92" s="22">
        <f t="shared" si="14"/>
        <v>4</v>
      </c>
      <c r="AQ92" s="22">
        <v>0</v>
      </c>
      <c r="AR92" s="41"/>
    </row>
    <row r="93" spans="1:44" ht="15.75" customHeight="1" x14ac:dyDescent="0.25">
      <c r="A93" s="36"/>
      <c r="E93" s="21" t="s">
        <v>42</v>
      </c>
      <c r="F93" s="21"/>
      <c r="G93" s="21"/>
      <c r="H93" s="21" t="s">
        <v>107</v>
      </c>
      <c r="I93" s="22"/>
      <c r="J93" s="22">
        <v>12</v>
      </c>
      <c r="K93" s="22">
        <v>6</v>
      </c>
      <c r="L93" s="22">
        <v>11</v>
      </c>
      <c r="M93" s="49">
        <f t="shared" si="15"/>
        <v>17</v>
      </c>
      <c r="Q93" s="41"/>
      <c r="R93" s="41"/>
      <c r="S93" s="27">
        <v>8</v>
      </c>
      <c r="T93" s="21" t="s">
        <v>438</v>
      </c>
      <c r="Z93" s="22">
        <v>2</v>
      </c>
      <c r="AA93" s="22">
        <v>0</v>
      </c>
      <c r="AB93" s="22">
        <v>1</v>
      </c>
      <c r="AC93" s="22">
        <f t="shared" si="13"/>
        <v>1</v>
      </c>
      <c r="AD93" s="22">
        <v>0</v>
      </c>
      <c r="AF93" s="8"/>
      <c r="AG93" s="31" t="s">
        <v>86</v>
      </c>
      <c r="AH93" s="8"/>
      <c r="AI93" s="8"/>
      <c r="AJ93" s="8"/>
      <c r="AK93" s="8"/>
      <c r="AL93" s="8"/>
      <c r="AM93" s="15">
        <f>SUM(Z77:Z94)+SUM(AM77:AM92)</f>
        <v>132.69999999999999</v>
      </c>
      <c r="AN93" s="15">
        <f>SUM(AA77:AA94)+SUM(AN77:AN92)</f>
        <v>48</v>
      </c>
      <c r="AO93" s="15">
        <f>SUM(AB77:AB94)+SUM(AO77:AO92)</f>
        <v>62</v>
      </c>
      <c r="AP93" s="15">
        <f>SUM(AC77:AC94)+SUM(AP77:AP92)</f>
        <v>110</v>
      </c>
      <c r="AQ93" s="15">
        <f>SUM(AD77:AD94)+SUM(AQ77:AQ92)</f>
        <v>8</v>
      </c>
      <c r="AR93" s="41"/>
    </row>
    <row r="94" spans="1:44" ht="15.75" customHeight="1" thickBot="1" x14ac:dyDescent="0.3">
      <c r="A94" s="36"/>
      <c r="E94" s="21" t="s">
        <v>32</v>
      </c>
      <c r="F94" s="21"/>
      <c r="G94" s="21"/>
      <c r="H94" s="21" t="s">
        <v>97</v>
      </c>
      <c r="I94" s="22"/>
      <c r="J94" s="22">
        <v>15</v>
      </c>
      <c r="K94" s="22">
        <v>8</v>
      </c>
      <c r="L94" s="22">
        <v>7</v>
      </c>
      <c r="M94" s="49">
        <f t="shared" si="15"/>
        <v>15</v>
      </c>
      <c r="Q94" s="41"/>
      <c r="R94" s="41"/>
      <c r="S94" s="27">
        <v>8</v>
      </c>
      <c r="T94" s="21" t="s">
        <v>437</v>
      </c>
      <c r="Z94" s="22">
        <v>3</v>
      </c>
      <c r="AA94" s="22">
        <v>0</v>
      </c>
      <c r="AB94" s="22">
        <v>1</v>
      </c>
      <c r="AC94" s="22">
        <f t="shared" si="13"/>
        <v>1</v>
      </c>
      <c r="AD94" s="22">
        <v>0</v>
      </c>
      <c r="AR94" s="41"/>
    </row>
    <row r="95" spans="1:44" ht="15.75" customHeight="1" x14ac:dyDescent="0.25">
      <c r="A95" s="36"/>
      <c r="E95" s="21" t="s">
        <v>128</v>
      </c>
      <c r="F95" s="21"/>
      <c r="G95" s="21"/>
      <c r="H95" s="21" t="s">
        <v>106</v>
      </c>
      <c r="I95" s="22"/>
      <c r="J95" s="22">
        <v>14</v>
      </c>
      <c r="K95" s="22">
        <v>7</v>
      </c>
      <c r="L95" s="22">
        <v>8</v>
      </c>
      <c r="M95" s="49">
        <f t="shared" si="15"/>
        <v>15</v>
      </c>
      <c r="Q95" s="41"/>
      <c r="R95" s="41"/>
      <c r="S95" s="8"/>
      <c r="T95" s="8"/>
      <c r="U95" s="8"/>
      <c r="V95" s="8"/>
      <c r="W95" s="8"/>
      <c r="X95" s="8"/>
      <c r="Y95" s="8"/>
      <c r="Z95" s="8"/>
      <c r="AA95" s="8"/>
      <c r="AB95" s="8"/>
      <c r="AC95" s="8"/>
      <c r="AD95" s="8"/>
      <c r="AR95" s="41"/>
    </row>
    <row r="96" spans="1:44" ht="15.75" customHeight="1" x14ac:dyDescent="0.25">
      <c r="A96" s="36"/>
      <c r="E96" s="21" t="s">
        <v>37</v>
      </c>
      <c r="H96" s="21" t="s">
        <v>134</v>
      </c>
      <c r="I96" s="22"/>
      <c r="J96" s="22">
        <v>15</v>
      </c>
      <c r="K96" s="22">
        <v>6</v>
      </c>
      <c r="L96" s="22">
        <v>8</v>
      </c>
      <c r="M96" s="49">
        <f t="shared" si="15"/>
        <v>14</v>
      </c>
      <c r="Q96" s="41"/>
      <c r="R96" s="41"/>
      <c r="AR96" s="41"/>
    </row>
    <row r="97" spans="1:44" ht="15.75" customHeight="1" thickBot="1" x14ac:dyDescent="0.3">
      <c r="A97" s="36"/>
      <c r="E97" s="21" t="s">
        <v>158</v>
      </c>
      <c r="F97" s="21"/>
      <c r="G97" s="21"/>
      <c r="H97" s="16" t="s">
        <v>98</v>
      </c>
      <c r="I97" s="22"/>
      <c r="J97" s="22">
        <v>15</v>
      </c>
      <c r="K97" s="22">
        <v>5</v>
      </c>
      <c r="L97" s="22">
        <v>9</v>
      </c>
      <c r="M97" s="49">
        <f t="shared" si="15"/>
        <v>14</v>
      </c>
      <c r="Q97" s="41"/>
      <c r="R97" s="41"/>
      <c r="S97" s="28" t="s">
        <v>109</v>
      </c>
      <c r="T97" s="28" t="s">
        <v>112</v>
      </c>
      <c r="U97" s="28"/>
      <c r="V97" s="38"/>
      <c r="W97" s="38"/>
      <c r="X97" s="38"/>
      <c r="Y97" s="38"/>
      <c r="Z97" s="38" t="s">
        <v>3</v>
      </c>
      <c r="AA97" s="38" t="s">
        <v>22</v>
      </c>
      <c r="AB97" s="38" t="s">
        <v>23</v>
      </c>
      <c r="AC97" s="38" t="s">
        <v>24</v>
      </c>
      <c r="AD97" s="38" t="s">
        <v>2</v>
      </c>
      <c r="AF97" s="28" t="s">
        <v>109</v>
      </c>
      <c r="AG97" s="28" t="s">
        <v>112</v>
      </c>
      <c r="AH97" s="28"/>
      <c r="AI97" s="38"/>
      <c r="AJ97" s="38"/>
      <c r="AK97" s="38"/>
      <c r="AL97" s="38"/>
      <c r="AM97" s="38" t="s">
        <v>3</v>
      </c>
      <c r="AN97" s="38" t="s">
        <v>22</v>
      </c>
      <c r="AO97" s="38" t="s">
        <v>23</v>
      </c>
      <c r="AP97" s="38" t="s">
        <v>24</v>
      </c>
      <c r="AQ97" s="38" t="s">
        <v>2</v>
      </c>
      <c r="AR97" s="41"/>
    </row>
    <row r="98" spans="1:44" ht="15.75" customHeight="1" x14ac:dyDescent="0.25">
      <c r="A98" s="36"/>
      <c r="E98" s="21" t="s">
        <v>139</v>
      </c>
      <c r="F98" s="21"/>
      <c r="G98" s="21"/>
      <c r="H98" s="21" t="s">
        <v>106</v>
      </c>
      <c r="I98" s="22"/>
      <c r="J98" s="22">
        <v>15</v>
      </c>
      <c r="K98" s="22">
        <v>7</v>
      </c>
      <c r="L98" s="22">
        <v>6</v>
      </c>
      <c r="M98" s="49">
        <f t="shared" si="15"/>
        <v>13</v>
      </c>
      <c r="Q98" s="41"/>
      <c r="R98" s="41"/>
      <c r="S98" s="27">
        <v>7</v>
      </c>
      <c r="T98" s="21" t="s">
        <v>64</v>
      </c>
      <c r="Z98" s="22">
        <v>1</v>
      </c>
      <c r="AA98" s="22">
        <v>0</v>
      </c>
      <c r="AB98" s="22">
        <v>0</v>
      </c>
      <c r="AC98" s="22">
        <f t="shared" ref="AC98:AC103" si="16">+AA98+AB98</f>
        <v>0</v>
      </c>
      <c r="AD98" s="22">
        <v>0</v>
      </c>
      <c r="AF98" s="27">
        <v>7.5</v>
      </c>
      <c r="AG98" s="21" t="s">
        <v>196</v>
      </c>
      <c r="AH98" s="21"/>
      <c r="AM98" s="22">
        <v>1</v>
      </c>
      <c r="AN98" s="22">
        <v>0</v>
      </c>
      <c r="AO98" s="22">
        <v>0</v>
      </c>
      <c r="AP98" s="22">
        <f t="shared" ref="AP98:AP105" si="17">+AN98+AO98</f>
        <v>0</v>
      </c>
      <c r="AQ98" s="22">
        <v>0</v>
      </c>
      <c r="AR98" s="41"/>
    </row>
    <row r="99" spans="1:44" ht="15.75" customHeight="1" x14ac:dyDescent="0.25">
      <c r="A99" s="36"/>
      <c r="E99" s="21" t="s">
        <v>119</v>
      </c>
      <c r="F99" s="21"/>
      <c r="G99" s="21"/>
      <c r="H99" s="21" t="s">
        <v>173</v>
      </c>
      <c r="I99" s="22"/>
      <c r="J99" s="22">
        <v>15</v>
      </c>
      <c r="K99" s="22">
        <v>2</v>
      </c>
      <c r="L99" s="22">
        <v>11</v>
      </c>
      <c r="M99" s="49">
        <f t="shared" si="15"/>
        <v>13</v>
      </c>
      <c r="Q99" s="41"/>
      <c r="R99" s="41"/>
      <c r="S99" s="27">
        <v>7</v>
      </c>
      <c r="T99" s="21" t="s">
        <v>141</v>
      </c>
      <c r="Z99" s="22">
        <v>1</v>
      </c>
      <c r="AA99" s="22">
        <v>1</v>
      </c>
      <c r="AB99" s="22">
        <v>0</v>
      </c>
      <c r="AC99" s="22">
        <f t="shared" si="16"/>
        <v>1</v>
      </c>
      <c r="AD99" s="22">
        <v>0</v>
      </c>
      <c r="AF99" s="27">
        <v>6.5</v>
      </c>
      <c r="AG99" s="21" t="s">
        <v>30</v>
      </c>
      <c r="AH99" s="21"/>
      <c r="AM99" s="22">
        <v>1</v>
      </c>
      <c r="AN99" s="22">
        <v>0</v>
      </c>
      <c r="AO99" s="22">
        <v>1</v>
      </c>
      <c r="AP99" s="22">
        <f t="shared" si="17"/>
        <v>1</v>
      </c>
      <c r="AQ99" s="22">
        <v>0</v>
      </c>
      <c r="AR99" s="41"/>
    </row>
    <row r="100" spans="1:44" ht="15.75" customHeight="1" x14ac:dyDescent="0.25">
      <c r="A100" s="36"/>
      <c r="E100" s="21" t="s">
        <v>74</v>
      </c>
      <c r="F100" s="21"/>
      <c r="G100" s="21"/>
      <c r="H100" s="21" t="s">
        <v>107</v>
      </c>
      <c r="I100" s="22"/>
      <c r="J100" s="22">
        <v>14</v>
      </c>
      <c r="K100" s="22">
        <v>10</v>
      </c>
      <c r="L100" s="22">
        <v>2</v>
      </c>
      <c r="M100" s="49">
        <f t="shared" si="15"/>
        <v>12</v>
      </c>
      <c r="Q100" s="41"/>
      <c r="R100" s="41"/>
      <c r="S100" s="27">
        <v>7.5</v>
      </c>
      <c r="T100" s="21" t="s">
        <v>31</v>
      </c>
      <c r="Z100" s="22">
        <v>2</v>
      </c>
      <c r="AA100" s="22">
        <v>0</v>
      </c>
      <c r="AB100" s="22">
        <v>1</v>
      </c>
      <c r="AC100" s="22">
        <f t="shared" si="16"/>
        <v>1</v>
      </c>
      <c r="AD100" s="22">
        <v>0</v>
      </c>
      <c r="AF100" s="27">
        <v>8.5</v>
      </c>
      <c r="AG100" s="21" t="s">
        <v>28</v>
      </c>
      <c r="AM100" s="22">
        <v>1</v>
      </c>
      <c r="AN100" s="22">
        <v>0</v>
      </c>
      <c r="AO100" s="22">
        <v>1</v>
      </c>
      <c r="AP100" s="22">
        <f t="shared" si="17"/>
        <v>1</v>
      </c>
      <c r="AQ100" s="22">
        <v>0</v>
      </c>
      <c r="AR100" s="41"/>
    </row>
    <row r="101" spans="1:44" ht="15.75" customHeight="1" x14ac:dyDescent="0.25">
      <c r="A101" s="36"/>
      <c r="E101" s="21" t="s">
        <v>167</v>
      </c>
      <c r="F101" s="21"/>
      <c r="G101" s="21"/>
      <c r="H101" s="21" t="s">
        <v>107</v>
      </c>
      <c r="I101" s="22"/>
      <c r="J101" s="22">
        <v>14</v>
      </c>
      <c r="K101" s="22">
        <v>8</v>
      </c>
      <c r="L101" s="22">
        <v>4</v>
      </c>
      <c r="M101" s="49">
        <f t="shared" si="15"/>
        <v>12</v>
      </c>
      <c r="Q101" s="41"/>
      <c r="R101" s="41"/>
      <c r="S101" s="27">
        <v>7.5</v>
      </c>
      <c r="T101" s="21" t="s">
        <v>139</v>
      </c>
      <c r="Z101" s="22">
        <v>1</v>
      </c>
      <c r="AA101" s="22">
        <v>0</v>
      </c>
      <c r="AB101" s="22">
        <v>0</v>
      </c>
      <c r="AC101" s="22">
        <f t="shared" si="16"/>
        <v>0</v>
      </c>
      <c r="AD101" s="22">
        <v>0</v>
      </c>
      <c r="AF101" s="27">
        <v>7.5</v>
      </c>
      <c r="AG101" s="21" t="s">
        <v>32</v>
      </c>
      <c r="AM101" s="22">
        <v>1</v>
      </c>
      <c r="AN101" s="22">
        <v>0</v>
      </c>
      <c r="AO101" s="22">
        <v>0</v>
      </c>
      <c r="AP101" s="22">
        <f t="shared" si="17"/>
        <v>0</v>
      </c>
      <c r="AQ101" s="22">
        <v>0</v>
      </c>
      <c r="AR101" s="41"/>
    </row>
    <row r="102" spans="1:44" ht="15.75" customHeight="1" x14ac:dyDescent="0.25">
      <c r="A102" s="36"/>
      <c r="E102" s="21" t="s">
        <v>239</v>
      </c>
      <c r="F102" s="21"/>
      <c r="G102" s="21"/>
      <c r="H102" s="16" t="s">
        <v>98</v>
      </c>
      <c r="I102" s="22"/>
      <c r="J102" s="22">
        <v>15</v>
      </c>
      <c r="K102" s="22">
        <v>7</v>
      </c>
      <c r="L102" s="22">
        <v>5</v>
      </c>
      <c r="M102" s="49">
        <f t="shared" si="15"/>
        <v>12</v>
      </c>
      <c r="O102" s="22"/>
      <c r="Q102" s="41"/>
      <c r="R102" s="41"/>
      <c r="S102" s="27">
        <v>6.5</v>
      </c>
      <c r="T102" s="21" t="s">
        <v>123</v>
      </c>
      <c r="Z102" s="22">
        <v>6</v>
      </c>
      <c r="AA102" s="22">
        <v>2</v>
      </c>
      <c r="AB102" s="22">
        <v>1</v>
      </c>
      <c r="AC102" s="22">
        <f t="shared" si="16"/>
        <v>3</v>
      </c>
      <c r="AD102" s="22">
        <v>2</v>
      </c>
      <c r="AF102" s="27">
        <v>7.5</v>
      </c>
      <c r="AG102" s="21" t="s">
        <v>104</v>
      </c>
      <c r="AM102" s="22">
        <v>1</v>
      </c>
      <c r="AN102" s="22">
        <v>0</v>
      </c>
      <c r="AO102" s="22">
        <v>1</v>
      </c>
      <c r="AP102" s="22">
        <f t="shared" si="17"/>
        <v>1</v>
      </c>
      <c r="AQ102" s="22">
        <v>0</v>
      </c>
      <c r="AR102" s="41"/>
    </row>
    <row r="103" spans="1:44" ht="15.75" customHeight="1" thickBot="1" x14ac:dyDescent="0.3">
      <c r="A103" s="36"/>
      <c r="E103" s="21" t="s">
        <v>87</v>
      </c>
      <c r="F103" s="21"/>
      <c r="G103" s="21"/>
      <c r="H103" s="21" t="s">
        <v>108</v>
      </c>
      <c r="I103" s="22"/>
      <c r="J103" s="22">
        <v>14</v>
      </c>
      <c r="K103" s="22">
        <v>3</v>
      </c>
      <c r="L103" s="22">
        <v>9</v>
      </c>
      <c r="M103" s="49">
        <f t="shared" si="15"/>
        <v>12</v>
      </c>
      <c r="O103" s="22"/>
      <c r="Q103" s="41"/>
      <c r="R103" s="41"/>
      <c r="S103" s="27">
        <v>6</v>
      </c>
      <c r="T103" s="21" t="s">
        <v>103</v>
      </c>
      <c r="Z103" s="22">
        <v>3</v>
      </c>
      <c r="AA103" s="22">
        <v>0</v>
      </c>
      <c r="AB103" s="22">
        <v>0</v>
      </c>
      <c r="AC103" s="22">
        <f t="shared" si="16"/>
        <v>0</v>
      </c>
      <c r="AD103" s="22">
        <v>0</v>
      </c>
      <c r="AF103" s="27">
        <v>7.5</v>
      </c>
      <c r="AG103" s="21" t="s">
        <v>164</v>
      </c>
      <c r="AH103" s="21"/>
      <c r="AM103" s="22">
        <v>3</v>
      </c>
      <c r="AN103" s="22">
        <v>0</v>
      </c>
      <c r="AO103" s="22">
        <v>2</v>
      </c>
      <c r="AP103" s="22">
        <f t="shared" si="17"/>
        <v>2</v>
      </c>
      <c r="AQ103" s="22">
        <v>0</v>
      </c>
      <c r="AR103" s="41"/>
    </row>
    <row r="104" spans="1:44" ht="15.75" customHeight="1" x14ac:dyDescent="0.25">
      <c r="A104" s="36"/>
      <c r="E104" s="21" t="s">
        <v>104</v>
      </c>
      <c r="F104" s="21"/>
      <c r="G104" s="21"/>
      <c r="H104" s="21" t="s">
        <v>108</v>
      </c>
      <c r="I104" s="22"/>
      <c r="J104" s="22">
        <v>14</v>
      </c>
      <c r="K104" s="22">
        <v>3</v>
      </c>
      <c r="L104" s="22">
        <v>9</v>
      </c>
      <c r="M104" s="49">
        <f t="shared" si="15"/>
        <v>12</v>
      </c>
      <c r="O104" s="22"/>
      <c r="Q104" s="41"/>
      <c r="R104" s="41"/>
      <c r="S104" s="8"/>
      <c r="T104" s="31"/>
      <c r="U104" s="8"/>
      <c r="V104" s="8"/>
      <c r="W104" s="8"/>
      <c r="X104" s="8"/>
      <c r="Y104" s="8"/>
      <c r="Z104" s="53"/>
      <c r="AA104" s="53"/>
      <c r="AB104" s="53"/>
      <c r="AC104" s="53"/>
      <c r="AD104" s="53"/>
      <c r="AF104" s="27">
        <v>8.5</v>
      </c>
      <c r="AG104" s="21" t="s">
        <v>140</v>
      </c>
      <c r="AM104" s="22">
        <v>2</v>
      </c>
      <c r="AN104" s="22">
        <v>3</v>
      </c>
      <c r="AO104" s="22">
        <v>1</v>
      </c>
      <c r="AP104" s="22">
        <f t="shared" si="17"/>
        <v>4</v>
      </c>
      <c r="AQ104" s="22">
        <v>2</v>
      </c>
      <c r="AR104" s="41"/>
    </row>
    <row r="105" spans="1:44" ht="15.75" customHeight="1" thickBot="1" x14ac:dyDescent="0.3">
      <c r="A105" s="36"/>
      <c r="E105" s="21" t="s">
        <v>153</v>
      </c>
      <c r="F105" s="21"/>
      <c r="G105" s="21"/>
      <c r="H105" s="21" t="s">
        <v>173</v>
      </c>
      <c r="I105" s="22"/>
      <c r="J105" s="22">
        <v>12</v>
      </c>
      <c r="K105" s="22">
        <v>7</v>
      </c>
      <c r="L105" s="22">
        <v>4</v>
      </c>
      <c r="M105" s="49">
        <f t="shared" si="15"/>
        <v>11</v>
      </c>
      <c r="O105" s="22"/>
      <c r="Q105" s="41"/>
      <c r="R105" s="41"/>
      <c r="AF105" s="27">
        <v>7.5</v>
      </c>
      <c r="AG105" s="21" t="s">
        <v>44</v>
      </c>
      <c r="AM105" s="22">
        <v>3</v>
      </c>
      <c r="AN105" s="22">
        <v>0</v>
      </c>
      <c r="AO105" s="22">
        <v>3</v>
      </c>
      <c r="AP105" s="22">
        <f t="shared" si="17"/>
        <v>3</v>
      </c>
      <c r="AQ105" s="22">
        <v>0</v>
      </c>
      <c r="AR105" s="41"/>
    </row>
    <row r="106" spans="1:44" ht="15.75" customHeight="1" x14ac:dyDescent="0.25">
      <c r="A106" s="36"/>
      <c r="E106" s="21" t="s">
        <v>164</v>
      </c>
      <c r="F106" s="21"/>
      <c r="G106" s="21"/>
      <c r="H106" s="21" t="s">
        <v>134</v>
      </c>
      <c r="I106" s="22"/>
      <c r="J106" s="22">
        <v>15</v>
      </c>
      <c r="K106" s="22">
        <v>5</v>
      </c>
      <c r="L106" s="22">
        <v>6</v>
      </c>
      <c r="M106" s="49">
        <f t="shared" si="15"/>
        <v>11</v>
      </c>
      <c r="Q106" s="41"/>
      <c r="R106" s="41"/>
      <c r="AF106" s="8"/>
      <c r="AG106" s="31" t="s">
        <v>157</v>
      </c>
      <c r="AH106" s="8"/>
      <c r="AI106" s="8"/>
      <c r="AJ106" s="8"/>
      <c r="AK106" s="8"/>
      <c r="AL106" s="8"/>
      <c r="AM106" s="53">
        <f>SUM(Z97:Z104)+SUM(AM97:AM105)</f>
        <v>27</v>
      </c>
      <c r="AN106" s="53">
        <f>SUM(AA97:AA104)+SUM(AN97:AN105)</f>
        <v>6</v>
      </c>
      <c r="AO106" s="53">
        <f>SUM(AB97:AB104)+SUM(AO97:AO105)</f>
        <v>11</v>
      </c>
      <c r="AP106" s="53">
        <f>SUM(AC97:AC104)+SUM(AP97:AP105)</f>
        <v>17</v>
      </c>
      <c r="AQ106" s="53">
        <f>SUM(AD97:AD104)+SUM(AQ97:AQ105)</f>
        <v>4</v>
      </c>
      <c r="AR106" s="41"/>
    </row>
    <row r="107" spans="1:44" ht="15.75" customHeight="1" x14ac:dyDescent="0.25">
      <c r="A107" s="36"/>
      <c r="E107" s="21" t="s">
        <v>60</v>
      </c>
      <c r="F107" s="21"/>
      <c r="G107" s="21"/>
      <c r="H107" s="21" t="s">
        <v>107</v>
      </c>
      <c r="I107" s="22"/>
      <c r="J107" s="22">
        <v>11</v>
      </c>
      <c r="K107" s="22">
        <v>2</v>
      </c>
      <c r="L107" s="22">
        <v>9</v>
      </c>
      <c r="M107" s="49">
        <f t="shared" si="15"/>
        <v>11</v>
      </c>
      <c r="O107" s="22"/>
      <c r="Q107" s="41"/>
      <c r="R107" s="41"/>
      <c r="AF107" s="27"/>
      <c r="AG107" s="21" t="s">
        <v>86</v>
      </c>
      <c r="AM107" s="54">
        <f>AM93+AC121+AM106</f>
        <v>179.7</v>
      </c>
      <c r="AN107" s="54">
        <f>AN106+AN93</f>
        <v>54</v>
      </c>
      <c r="AO107" s="54">
        <f>AO106+AO93</f>
        <v>73</v>
      </c>
      <c r="AP107" s="54">
        <f>AP106+AP93</f>
        <v>127</v>
      </c>
      <c r="AQ107" s="54">
        <f>AQ106+AQ93</f>
        <v>12</v>
      </c>
      <c r="AR107" s="41"/>
    </row>
    <row r="108" spans="1:44" ht="15.75" customHeight="1" x14ac:dyDescent="0.25">
      <c r="A108" s="36"/>
      <c r="E108" s="21"/>
      <c r="F108" s="21"/>
      <c r="G108" s="21"/>
      <c r="H108" s="16"/>
      <c r="I108" s="22"/>
      <c r="J108" s="22"/>
      <c r="K108" s="22"/>
      <c r="L108" s="22"/>
      <c r="M108" s="22"/>
      <c r="O108" s="22"/>
      <c r="Q108" s="41"/>
      <c r="R108" s="41"/>
      <c r="AF108" s="27"/>
      <c r="AG108" s="21" t="s">
        <v>75</v>
      </c>
      <c r="AM108" s="22">
        <f>+AM41+AM28+Z54+Z41+AM54+AM15+Z28+Z15</f>
        <v>179.7</v>
      </c>
      <c r="AN108" s="22">
        <f>+AN41+AN28+AA54+AA41+AN54+AN15+AA28+AA15</f>
        <v>54</v>
      </c>
      <c r="AO108" s="22">
        <f>+AO41+AO28+AB54+AB41+AO54+AO15+AB28+AB15</f>
        <v>73</v>
      </c>
      <c r="AP108" s="22">
        <f>+AP41+AP28+AC54+AC41+AP54+AP15+AC28+AC15</f>
        <v>127</v>
      </c>
      <c r="AQ108" s="22">
        <f>+AQ41+AQ28+AD54+AD41+AQ54+AQ15+AD28+AD15</f>
        <v>12</v>
      </c>
      <c r="AR108" s="41"/>
    </row>
    <row r="109" spans="1:44" ht="15.75" customHeight="1" thickBot="1" x14ac:dyDescent="0.3">
      <c r="A109" s="36"/>
      <c r="E109" s="21"/>
      <c r="F109" s="2" t="s">
        <v>77</v>
      </c>
      <c r="G109" s="2"/>
      <c r="H109" s="2"/>
      <c r="I109" s="4" t="s">
        <v>1</v>
      </c>
      <c r="J109" s="4"/>
      <c r="K109" s="4" t="s">
        <v>3</v>
      </c>
      <c r="L109" s="50" t="s">
        <v>2</v>
      </c>
      <c r="M109" s="22"/>
      <c r="O109" s="22"/>
      <c r="Q109" s="41"/>
      <c r="R109" s="41"/>
      <c r="AR109" s="41"/>
    </row>
    <row r="110" spans="1:44" ht="15.75" customHeight="1" x14ac:dyDescent="0.25">
      <c r="A110" s="36"/>
      <c r="E110" s="21"/>
      <c r="F110" s="21" t="s">
        <v>79</v>
      </c>
      <c r="G110" s="21"/>
      <c r="H110" s="21"/>
      <c r="I110" s="21" t="s">
        <v>173</v>
      </c>
      <c r="K110" s="22">
        <v>14</v>
      </c>
      <c r="L110" s="49">
        <v>10</v>
      </c>
      <c r="M110" s="22"/>
      <c r="O110" s="22"/>
      <c r="Q110" s="41"/>
      <c r="R110" s="41"/>
      <c r="AR110" s="41"/>
    </row>
    <row r="111" spans="1:44" ht="15.75" customHeight="1" x14ac:dyDescent="0.25">
      <c r="A111" s="36"/>
      <c r="E111" s="21"/>
      <c r="F111" s="21" t="s">
        <v>192</v>
      </c>
      <c r="G111" s="21"/>
      <c r="H111" s="21"/>
      <c r="I111" s="21" t="s">
        <v>173</v>
      </c>
      <c r="K111" s="22">
        <v>15</v>
      </c>
      <c r="L111" s="49">
        <v>10</v>
      </c>
      <c r="M111" s="22"/>
      <c r="Q111" s="41"/>
      <c r="R111" s="41"/>
      <c r="AR111" s="41"/>
    </row>
    <row r="112" spans="1:44" ht="15.75" customHeight="1" thickBot="1" x14ac:dyDescent="0.3">
      <c r="A112" s="36"/>
      <c r="E112" s="21"/>
      <c r="F112" s="21" t="s">
        <v>193</v>
      </c>
      <c r="G112" s="21"/>
      <c r="H112" s="21"/>
      <c r="I112" s="21" t="s">
        <v>97</v>
      </c>
      <c r="K112" s="22">
        <v>11</v>
      </c>
      <c r="L112" s="49">
        <v>6</v>
      </c>
      <c r="M112" s="22"/>
      <c r="Q112" s="41"/>
      <c r="R112" s="41"/>
      <c r="U112" s="37" t="s">
        <v>109</v>
      </c>
      <c r="V112" s="10" t="s">
        <v>117</v>
      </c>
      <c r="W112" s="10"/>
      <c r="X112" s="10"/>
      <c r="Y112" s="10"/>
      <c r="Z112" s="10"/>
      <c r="AA112" s="10"/>
      <c r="AB112" s="10"/>
      <c r="AC112" s="37" t="s">
        <v>3</v>
      </c>
      <c r="AD112" s="37" t="s">
        <v>7</v>
      </c>
      <c r="AE112" s="37" t="s">
        <v>8</v>
      </c>
      <c r="AF112" s="37" t="s">
        <v>9</v>
      </c>
      <c r="AG112" s="37" t="s">
        <v>71</v>
      </c>
      <c r="AH112" s="37"/>
      <c r="AI112" s="37" t="s">
        <v>4</v>
      </c>
      <c r="AJ112" s="37" t="s">
        <v>6</v>
      </c>
      <c r="AK112" s="37" t="s">
        <v>5</v>
      </c>
      <c r="AL112" s="37" t="s">
        <v>72</v>
      </c>
      <c r="AM112" s="37" t="s">
        <v>23</v>
      </c>
      <c r="AN112" s="37" t="s">
        <v>2</v>
      </c>
      <c r="AR112" s="41"/>
    </row>
    <row r="113" spans="1:44" ht="15.75" customHeight="1" x14ac:dyDescent="0.25">
      <c r="A113" s="36"/>
      <c r="E113" s="21"/>
      <c r="F113" s="21" t="s">
        <v>118</v>
      </c>
      <c r="H113" s="21"/>
      <c r="I113" s="21" t="s">
        <v>106</v>
      </c>
      <c r="K113" s="22">
        <v>14</v>
      </c>
      <c r="L113" s="49">
        <v>6</v>
      </c>
      <c r="M113" s="22"/>
      <c r="N113" s="22"/>
      <c r="O113" s="22"/>
      <c r="Q113" s="41"/>
      <c r="R113" s="41"/>
      <c r="U113" s="58">
        <v>8</v>
      </c>
      <c r="V113" s="31" t="s">
        <v>15</v>
      </c>
      <c r="W113" s="8"/>
      <c r="X113" s="31"/>
      <c r="Y113" s="31"/>
      <c r="Z113" s="14"/>
      <c r="AA113" s="8"/>
      <c r="AB113" s="8"/>
      <c r="AC113" s="15">
        <f t="shared" ref="AC113:AC120" si="18">SUM(AD113:AF113)</f>
        <v>1</v>
      </c>
      <c r="AD113" s="15">
        <v>0</v>
      </c>
      <c r="AE113" s="15">
        <v>1</v>
      </c>
      <c r="AF113" s="15">
        <v>0</v>
      </c>
      <c r="AG113" s="98">
        <f t="shared" ref="AG113:AG121" si="19">+(AD113*2+AF113)/(2*AC113)</f>
        <v>0</v>
      </c>
      <c r="AH113" s="98"/>
      <c r="AI113" s="15">
        <v>9</v>
      </c>
      <c r="AJ113" s="15">
        <v>0</v>
      </c>
      <c r="AK113" s="15">
        <v>0</v>
      </c>
      <c r="AL113" s="52">
        <f t="shared" ref="AL113:AL121" si="20">+AI113/AC113</f>
        <v>9</v>
      </c>
      <c r="AM113" s="15">
        <v>0</v>
      </c>
      <c r="AN113" s="15">
        <v>0</v>
      </c>
      <c r="AR113" s="41"/>
    </row>
    <row r="114" spans="1:44" ht="15.75" customHeight="1" x14ac:dyDescent="0.25">
      <c r="A114" s="36"/>
      <c r="E114" s="21"/>
      <c r="F114" s="21" t="s">
        <v>155</v>
      </c>
      <c r="I114" s="21" t="s">
        <v>134</v>
      </c>
      <c r="K114" s="22">
        <v>14</v>
      </c>
      <c r="L114" s="49">
        <v>6</v>
      </c>
      <c r="M114" s="22"/>
      <c r="N114" s="22"/>
      <c r="O114" s="22"/>
      <c r="Q114" s="41"/>
      <c r="R114" s="41"/>
      <c r="U114" s="27">
        <v>7</v>
      </c>
      <c r="V114" s="21" t="s">
        <v>347</v>
      </c>
      <c r="X114" s="21"/>
      <c r="Y114" s="21"/>
      <c r="Z114" s="16"/>
      <c r="AC114" s="22">
        <f t="shared" si="18"/>
        <v>7</v>
      </c>
      <c r="AD114" s="22">
        <v>0</v>
      </c>
      <c r="AE114" s="22">
        <v>7</v>
      </c>
      <c r="AF114" s="22">
        <v>0</v>
      </c>
      <c r="AG114" s="95">
        <f t="shared" si="19"/>
        <v>0</v>
      </c>
      <c r="AH114" s="95"/>
      <c r="AI114" s="22">
        <v>36</v>
      </c>
      <c r="AJ114" s="22">
        <v>0</v>
      </c>
      <c r="AK114" s="22">
        <v>0</v>
      </c>
      <c r="AL114" s="24">
        <f t="shared" si="20"/>
        <v>5.1428571428571432</v>
      </c>
      <c r="AM114" s="22">
        <v>0</v>
      </c>
      <c r="AN114" s="22">
        <v>0</v>
      </c>
      <c r="AR114" s="41"/>
    </row>
    <row r="115" spans="1:44" ht="15.75" customHeight="1" x14ac:dyDescent="0.25">
      <c r="A115" s="36"/>
      <c r="E115" s="21"/>
      <c r="F115" s="21" t="s">
        <v>37</v>
      </c>
      <c r="I115" s="21" t="s">
        <v>134</v>
      </c>
      <c r="K115" s="22">
        <v>15</v>
      </c>
      <c r="L115" s="49">
        <v>6</v>
      </c>
      <c r="M115" s="22"/>
      <c r="N115" s="22"/>
      <c r="O115" s="22"/>
      <c r="Q115" s="41"/>
      <c r="R115" s="41"/>
      <c r="U115" s="27">
        <v>7</v>
      </c>
      <c r="V115" s="21" t="s">
        <v>162</v>
      </c>
      <c r="X115" s="21"/>
      <c r="Y115" s="21"/>
      <c r="Z115" s="16"/>
      <c r="AC115" s="22">
        <f t="shared" si="18"/>
        <v>2</v>
      </c>
      <c r="AD115" s="22">
        <v>2</v>
      </c>
      <c r="AE115" s="22">
        <v>0</v>
      </c>
      <c r="AF115" s="22">
        <v>0</v>
      </c>
      <c r="AG115" s="95">
        <f t="shared" si="19"/>
        <v>1</v>
      </c>
      <c r="AH115" s="95"/>
      <c r="AI115" s="22">
        <v>4</v>
      </c>
      <c r="AJ115" s="22">
        <v>0</v>
      </c>
      <c r="AK115" s="22">
        <v>0</v>
      </c>
      <c r="AL115" s="24">
        <f t="shared" si="20"/>
        <v>2</v>
      </c>
      <c r="AM115" s="22">
        <v>0</v>
      </c>
      <c r="AN115" s="22">
        <v>0</v>
      </c>
      <c r="AR115" s="41"/>
    </row>
    <row r="116" spans="1:44" ht="15.75" customHeight="1" x14ac:dyDescent="0.25">
      <c r="A116" s="36"/>
      <c r="E116" s="21"/>
      <c r="F116" s="21" t="s">
        <v>30</v>
      </c>
      <c r="G116" s="21"/>
      <c r="H116" s="21"/>
      <c r="I116" s="21" t="s">
        <v>106</v>
      </c>
      <c r="K116" s="22">
        <v>15</v>
      </c>
      <c r="L116" s="49">
        <v>6</v>
      </c>
      <c r="M116" s="22"/>
      <c r="N116" s="22"/>
      <c r="O116" s="22"/>
      <c r="Q116" s="41"/>
      <c r="R116" s="41"/>
      <c r="U116" s="27">
        <v>7</v>
      </c>
      <c r="V116" s="21" t="s">
        <v>183</v>
      </c>
      <c r="X116" s="21"/>
      <c r="Y116" s="21"/>
      <c r="Z116" s="16"/>
      <c r="AC116" s="22">
        <f t="shared" si="18"/>
        <v>1</v>
      </c>
      <c r="AD116" s="22">
        <v>0</v>
      </c>
      <c r="AE116" s="22">
        <v>0</v>
      </c>
      <c r="AF116" s="22">
        <v>1</v>
      </c>
      <c r="AG116" s="95">
        <f t="shared" si="19"/>
        <v>0.5</v>
      </c>
      <c r="AH116" s="95"/>
      <c r="AI116" s="22">
        <v>1</v>
      </c>
      <c r="AJ116" s="22">
        <v>0</v>
      </c>
      <c r="AK116" s="22">
        <v>0</v>
      </c>
      <c r="AL116" s="24">
        <f t="shared" si="20"/>
        <v>1</v>
      </c>
      <c r="AM116" s="22">
        <v>0</v>
      </c>
      <c r="AN116" s="22">
        <v>0</v>
      </c>
      <c r="AR116" s="41"/>
    </row>
    <row r="117" spans="1:44" ht="15.75" customHeight="1" x14ac:dyDescent="0.25">
      <c r="A117" s="36"/>
      <c r="F117" s="21" t="s">
        <v>197</v>
      </c>
      <c r="G117" s="21"/>
      <c r="H117" s="21"/>
      <c r="I117" s="21" t="s">
        <v>107</v>
      </c>
      <c r="K117" s="22">
        <v>9</v>
      </c>
      <c r="L117" s="49">
        <v>4</v>
      </c>
      <c r="M117" s="22"/>
      <c r="N117" s="22"/>
      <c r="O117" s="22"/>
      <c r="Q117" s="41"/>
      <c r="R117" s="41"/>
      <c r="U117" s="27">
        <v>7</v>
      </c>
      <c r="V117" s="21" t="s">
        <v>315</v>
      </c>
      <c r="X117" s="21"/>
      <c r="Y117" s="21"/>
      <c r="Z117" s="16"/>
      <c r="AC117" s="22">
        <f t="shared" si="18"/>
        <v>1</v>
      </c>
      <c r="AD117" s="22">
        <v>0</v>
      </c>
      <c r="AE117" s="22">
        <v>0</v>
      </c>
      <c r="AF117" s="22">
        <v>1</v>
      </c>
      <c r="AG117" s="95">
        <f t="shared" si="19"/>
        <v>0.5</v>
      </c>
      <c r="AH117" s="95"/>
      <c r="AI117" s="22">
        <v>1</v>
      </c>
      <c r="AJ117" s="22">
        <v>0</v>
      </c>
      <c r="AK117" s="22">
        <v>0</v>
      </c>
      <c r="AL117" s="24">
        <f t="shared" si="20"/>
        <v>1</v>
      </c>
      <c r="AM117" s="22">
        <v>0</v>
      </c>
      <c r="AN117" s="22">
        <v>0</v>
      </c>
      <c r="AR117" s="41"/>
    </row>
    <row r="118" spans="1:44" ht="15.75" customHeight="1" x14ac:dyDescent="0.25">
      <c r="A118" s="36"/>
      <c r="F118" s="21" t="s">
        <v>138</v>
      </c>
      <c r="G118" s="21"/>
      <c r="H118" s="21"/>
      <c r="I118" s="21" t="s">
        <v>173</v>
      </c>
      <c r="K118" s="22">
        <v>11</v>
      </c>
      <c r="L118" s="49">
        <v>4</v>
      </c>
      <c r="M118" s="22"/>
      <c r="N118" s="22"/>
      <c r="O118" s="22"/>
      <c r="Q118" s="41"/>
      <c r="R118" s="41"/>
      <c r="U118" s="27">
        <v>7.5</v>
      </c>
      <c r="V118" s="21" t="s">
        <v>168</v>
      </c>
      <c r="Z118" s="21" t="s">
        <v>136</v>
      </c>
      <c r="AB118" s="22"/>
      <c r="AC118" s="22">
        <f t="shared" si="18"/>
        <v>2</v>
      </c>
      <c r="AD118" s="22">
        <v>1</v>
      </c>
      <c r="AE118" s="22">
        <v>1</v>
      </c>
      <c r="AF118" s="22">
        <v>0</v>
      </c>
      <c r="AG118" s="95">
        <f t="shared" si="19"/>
        <v>0.5</v>
      </c>
      <c r="AH118" s="95"/>
      <c r="AI118" s="22">
        <v>2</v>
      </c>
      <c r="AJ118" s="22">
        <v>0</v>
      </c>
      <c r="AK118" s="22">
        <v>1</v>
      </c>
      <c r="AL118" s="24">
        <f t="shared" si="20"/>
        <v>1</v>
      </c>
      <c r="AM118" s="22">
        <v>0</v>
      </c>
      <c r="AN118" s="22">
        <v>0</v>
      </c>
      <c r="AR118" s="41"/>
    </row>
    <row r="119" spans="1:44" ht="15.75" customHeight="1" x14ac:dyDescent="0.25">
      <c r="A119" s="36"/>
      <c r="F119" s="21" t="s">
        <v>113</v>
      </c>
      <c r="G119" s="21"/>
      <c r="H119" s="21"/>
      <c r="I119" s="21" t="s">
        <v>97</v>
      </c>
      <c r="K119" s="22">
        <v>11</v>
      </c>
      <c r="L119" s="49">
        <v>4</v>
      </c>
      <c r="M119" s="22"/>
      <c r="N119" s="22"/>
      <c r="O119" s="22"/>
      <c r="Q119" s="41"/>
      <c r="R119" s="41"/>
      <c r="U119" s="27">
        <v>7</v>
      </c>
      <c r="V119" s="21" t="s">
        <v>274</v>
      </c>
      <c r="X119" s="21"/>
      <c r="Y119" s="21"/>
      <c r="Z119" s="16"/>
      <c r="AC119" s="22">
        <f t="shared" si="18"/>
        <v>4</v>
      </c>
      <c r="AD119" s="22">
        <v>0</v>
      </c>
      <c r="AE119" s="22">
        <v>3</v>
      </c>
      <c r="AF119" s="22">
        <v>1</v>
      </c>
      <c r="AG119" s="95">
        <f t="shared" si="19"/>
        <v>0.125</v>
      </c>
      <c r="AH119" s="95"/>
      <c r="AI119" s="22">
        <v>13</v>
      </c>
      <c r="AJ119" s="22">
        <v>0</v>
      </c>
      <c r="AK119" s="22">
        <v>0</v>
      </c>
      <c r="AL119" s="24">
        <f t="shared" si="20"/>
        <v>3.25</v>
      </c>
      <c r="AM119" s="22">
        <v>0</v>
      </c>
      <c r="AN119" s="22">
        <v>0</v>
      </c>
      <c r="AR119" s="41"/>
    </row>
    <row r="120" spans="1:44" ht="15.75" customHeight="1" thickBot="1" x14ac:dyDescent="0.3">
      <c r="A120" s="36"/>
      <c r="F120" s="21" t="s">
        <v>42</v>
      </c>
      <c r="G120" s="21"/>
      <c r="H120" s="21"/>
      <c r="I120" s="21" t="s">
        <v>107</v>
      </c>
      <c r="K120" s="22">
        <v>12</v>
      </c>
      <c r="L120" s="49">
        <v>4</v>
      </c>
      <c r="M120" s="22"/>
      <c r="N120" s="22"/>
      <c r="O120" s="22"/>
      <c r="Q120" s="41"/>
      <c r="R120" s="41"/>
      <c r="U120" s="56">
        <v>7</v>
      </c>
      <c r="V120" s="28" t="s">
        <v>222</v>
      </c>
      <c r="W120" s="3"/>
      <c r="X120" s="28"/>
      <c r="Y120" s="28"/>
      <c r="Z120" s="10"/>
      <c r="AA120" s="3"/>
      <c r="AB120" s="3"/>
      <c r="AC120" s="38">
        <f t="shared" si="18"/>
        <v>2</v>
      </c>
      <c r="AD120" s="38">
        <v>0</v>
      </c>
      <c r="AE120" s="38">
        <v>1</v>
      </c>
      <c r="AF120" s="38">
        <v>1</v>
      </c>
      <c r="AG120" s="99">
        <f t="shared" si="19"/>
        <v>0.25</v>
      </c>
      <c r="AH120" s="99"/>
      <c r="AI120" s="38">
        <v>8</v>
      </c>
      <c r="AJ120" s="38">
        <v>0</v>
      </c>
      <c r="AK120" s="38">
        <v>0</v>
      </c>
      <c r="AL120" s="57">
        <f t="shared" si="20"/>
        <v>4</v>
      </c>
      <c r="AM120" s="38">
        <v>0</v>
      </c>
      <c r="AN120" s="38">
        <v>0</v>
      </c>
      <c r="AR120" s="41"/>
    </row>
    <row r="121" spans="1:44" ht="15.75" customHeight="1" x14ac:dyDescent="0.25">
      <c r="A121" s="36"/>
      <c r="F121" s="21" t="s">
        <v>169</v>
      </c>
      <c r="G121" s="21"/>
      <c r="H121" s="21"/>
      <c r="I121" s="21" t="s">
        <v>134</v>
      </c>
      <c r="K121" s="22">
        <v>12</v>
      </c>
      <c r="L121" s="49">
        <v>4</v>
      </c>
      <c r="M121" s="22"/>
      <c r="N121" s="22"/>
      <c r="O121" s="22"/>
      <c r="Q121" s="41"/>
      <c r="R121" s="41"/>
      <c r="U121" s="8"/>
      <c r="V121" s="32"/>
      <c r="W121" s="31" t="s">
        <v>20</v>
      </c>
      <c r="X121" s="32"/>
      <c r="Y121" s="32"/>
      <c r="Z121" s="15"/>
      <c r="AA121" s="8"/>
      <c r="AB121" s="8"/>
      <c r="AC121" s="15">
        <f>SUM(AC113:AC120)</f>
        <v>20</v>
      </c>
      <c r="AD121" s="15">
        <f>SUM(AD113:AD120)</f>
        <v>3</v>
      </c>
      <c r="AE121" s="15">
        <f>SUM(AE113:AE120)</f>
        <v>13</v>
      </c>
      <c r="AF121" s="15">
        <f>SUM(AF113:AF120)</f>
        <v>4</v>
      </c>
      <c r="AG121" s="98">
        <f t="shared" si="19"/>
        <v>0.25</v>
      </c>
      <c r="AH121" s="98"/>
      <c r="AI121" s="15">
        <f>SUM(AI113:AI120)</f>
        <v>74</v>
      </c>
      <c r="AJ121" s="15">
        <f>SUM(AJ113:AJ120)</f>
        <v>0</v>
      </c>
      <c r="AK121" s="15">
        <f>SUM(AK113:AK120)</f>
        <v>1</v>
      </c>
      <c r="AL121" s="52">
        <f t="shared" si="20"/>
        <v>3.7</v>
      </c>
      <c r="AM121" s="15">
        <f>SUM(AM113:AM120)</f>
        <v>0</v>
      </c>
      <c r="AN121" s="15">
        <f>SUM(AN113:AN120)</f>
        <v>0</v>
      </c>
      <c r="AR121" s="41"/>
    </row>
    <row r="122" spans="1:44" ht="15.75" customHeight="1" x14ac:dyDescent="0.25">
      <c r="A122" s="36"/>
      <c r="F122" s="21" t="s">
        <v>53</v>
      </c>
      <c r="G122" s="21"/>
      <c r="H122" s="21"/>
      <c r="I122" s="21" t="s">
        <v>108</v>
      </c>
      <c r="K122" s="22">
        <v>13</v>
      </c>
      <c r="L122" s="49">
        <v>4</v>
      </c>
      <c r="M122" s="22"/>
      <c r="N122" s="22"/>
      <c r="O122" s="22"/>
      <c r="Q122" s="41"/>
      <c r="R122" s="41"/>
      <c r="AR122" s="41"/>
    </row>
    <row r="123" spans="1:44" ht="15.75" customHeight="1" x14ac:dyDescent="0.25">
      <c r="A123" s="36"/>
      <c r="F123" s="21" t="s">
        <v>143</v>
      </c>
      <c r="G123" s="21"/>
      <c r="H123" s="21"/>
      <c r="I123" s="21" t="s">
        <v>97</v>
      </c>
      <c r="K123" s="22">
        <v>13</v>
      </c>
      <c r="L123" s="49">
        <v>4</v>
      </c>
      <c r="M123" s="22"/>
      <c r="N123" s="22"/>
      <c r="O123" s="22"/>
      <c r="Q123" s="41"/>
      <c r="R123" s="41"/>
      <c r="AR123" s="41"/>
    </row>
    <row r="124" spans="1:44" ht="15.75" customHeight="1" x14ac:dyDescent="0.25">
      <c r="A124" s="36"/>
      <c r="D124" s="21"/>
      <c r="E124" s="21"/>
      <c r="F124" s="21" t="s">
        <v>84</v>
      </c>
      <c r="I124" s="21" t="s">
        <v>17</v>
      </c>
      <c r="K124" s="22">
        <v>13</v>
      </c>
      <c r="L124" s="49">
        <v>4</v>
      </c>
      <c r="M124" s="22"/>
      <c r="N124" s="22"/>
      <c r="O124" s="22"/>
      <c r="Q124" s="41"/>
      <c r="R124" s="41"/>
      <c r="AR124" s="41"/>
    </row>
    <row r="125" spans="1:44" ht="15.75" customHeight="1" x14ac:dyDescent="0.25">
      <c r="A125" s="36"/>
      <c r="D125" s="21"/>
      <c r="E125" s="21"/>
      <c r="F125" s="21" t="s">
        <v>126</v>
      </c>
      <c r="G125" s="21"/>
      <c r="H125" s="21"/>
      <c r="I125" s="16" t="s">
        <v>98</v>
      </c>
      <c r="K125" s="22">
        <v>13.3</v>
      </c>
      <c r="L125" s="49">
        <v>4</v>
      </c>
      <c r="M125" s="22"/>
      <c r="N125" s="22"/>
      <c r="O125" s="22"/>
      <c r="Q125" s="41"/>
      <c r="R125" s="41"/>
      <c r="AR125" s="41"/>
    </row>
    <row r="126" spans="1:44" ht="15.75" customHeight="1" x14ac:dyDescent="0.25">
      <c r="A126" s="36"/>
      <c r="F126" s="21" t="s">
        <v>48</v>
      </c>
      <c r="I126" s="21" t="s">
        <v>97</v>
      </c>
      <c r="K126" s="22">
        <v>14</v>
      </c>
      <c r="L126" s="49">
        <v>4</v>
      </c>
      <c r="M126" s="22"/>
      <c r="N126" s="22"/>
      <c r="O126" s="22"/>
      <c r="Q126" s="41"/>
      <c r="R126" s="41"/>
      <c r="AR126" s="41"/>
    </row>
    <row r="127" spans="1:44" ht="15.75" customHeight="1" x14ac:dyDescent="0.25">
      <c r="A127" s="36"/>
      <c r="F127" s="21" t="s">
        <v>129</v>
      </c>
      <c r="G127" s="21"/>
      <c r="H127" s="21"/>
      <c r="I127" s="21" t="s">
        <v>17</v>
      </c>
      <c r="K127" s="22">
        <v>15</v>
      </c>
      <c r="L127" s="49">
        <v>4</v>
      </c>
      <c r="M127" s="22"/>
      <c r="N127" s="22"/>
      <c r="O127" s="22"/>
      <c r="Q127" s="41"/>
      <c r="R127" s="41"/>
      <c r="AR127" s="41"/>
    </row>
    <row r="128" spans="1:44" ht="15.75" customHeight="1" x14ac:dyDescent="0.25">
      <c r="A128" s="36"/>
      <c r="F128" s="21" t="s">
        <v>282</v>
      </c>
      <c r="G128" s="21"/>
      <c r="H128" s="21"/>
      <c r="I128" s="21" t="s">
        <v>106</v>
      </c>
      <c r="K128" s="22">
        <v>15</v>
      </c>
      <c r="L128" s="49">
        <v>4</v>
      </c>
      <c r="Q128" s="41"/>
      <c r="R128" s="41"/>
      <c r="AR128" s="41"/>
    </row>
    <row r="129" spans="1:44" ht="15.75" customHeight="1" x14ac:dyDescent="0.25">
      <c r="A129" s="36"/>
      <c r="F129" s="21" t="s">
        <v>141</v>
      </c>
      <c r="G129" s="21"/>
      <c r="H129" s="21"/>
      <c r="I129" s="21" t="s">
        <v>97</v>
      </c>
      <c r="K129" s="22">
        <v>15</v>
      </c>
      <c r="L129" s="49">
        <v>4</v>
      </c>
      <c r="Q129" s="41"/>
      <c r="R129" s="41"/>
      <c r="AR129" s="41"/>
    </row>
    <row r="130" spans="1:44" ht="15.75" customHeight="1" x14ac:dyDescent="0.25">
      <c r="A130" s="36"/>
      <c r="Q130" s="41"/>
      <c r="R130" s="41"/>
      <c r="AR130" s="41"/>
    </row>
    <row r="131" spans="1:44" ht="15.75" customHeight="1" x14ac:dyDescent="0.25">
      <c r="A131" s="36"/>
      <c r="Q131" s="41"/>
      <c r="R131" s="41"/>
      <c r="AR131" s="41"/>
    </row>
    <row r="132" spans="1:44" ht="15.75" customHeight="1" x14ac:dyDescent="0.25">
      <c r="A132" s="36"/>
      <c r="Q132" s="41"/>
      <c r="R132" s="41"/>
      <c r="AR132" s="41"/>
    </row>
    <row r="133" spans="1:44" ht="15.75" customHeight="1" x14ac:dyDescent="0.25">
      <c r="A133" s="36"/>
      <c r="Q133" s="41"/>
      <c r="R133" s="41"/>
      <c r="AR133" s="41"/>
    </row>
    <row r="134" spans="1:44" ht="15.75" customHeight="1" x14ac:dyDescent="0.25">
      <c r="A134" s="36"/>
      <c r="Q134" s="41"/>
      <c r="R134" s="41"/>
      <c r="U134" s="27"/>
      <c r="V134" s="21"/>
      <c r="W134" s="21"/>
      <c r="X134" s="21"/>
      <c r="Y134" s="21"/>
      <c r="Z134" s="22"/>
      <c r="AC134" s="22"/>
      <c r="AD134" s="22"/>
      <c r="AE134" s="22"/>
      <c r="AF134" s="22"/>
      <c r="AG134" s="95"/>
      <c r="AH134" s="95"/>
      <c r="AI134" s="22"/>
      <c r="AJ134" s="22"/>
      <c r="AK134" s="22"/>
      <c r="AL134" s="24"/>
      <c r="AM134" s="22"/>
      <c r="AN134" s="22"/>
      <c r="AR134" s="41"/>
    </row>
    <row r="135" spans="1:44" ht="15.75" customHeight="1" x14ac:dyDescent="0.25">
      <c r="A135" s="36"/>
      <c r="Q135" s="41"/>
      <c r="R135" s="41"/>
      <c r="U135" s="27"/>
      <c r="V135" s="21"/>
      <c r="W135" s="21"/>
      <c r="X135" s="21"/>
      <c r="Y135" s="21"/>
      <c r="Z135" s="22"/>
      <c r="AC135" s="22"/>
      <c r="AD135" s="22"/>
      <c r="AE135" s="22"/>
      <c r="AF135" s="22"/>
      <c r="AG135" s="95"/>
      <c r="AH135" s="95"/>
      <c r="AI135" s="22"/>
      <c r="AJ135" s="22"/>
      <c r="AK135" s="22"/>
      <c r="AL135" s="24"/>
      <c r="AM135" s="22"/>
      <c r="AN135" s="22"/>
      <c r="AR135" s="41"/>
    </row>
    <row r="136" spans="1:44" ht="15.75" customHeight="1" x14ac:dyDescent="0.25">
      <c r="A136" s="36"/>
      <c r="Q136" s="36"/>
      <c r="R136" s="36"/>
      <c r="U136" s="27"/>
      <c r="V136" s="21"/>
      <c r="W136" s="21"/>
      <c r="X136" s="21"/>
      <c r="Y136" s="21"/>
      <c r="Z136" s="22"/>
      <c r="AC136" s="22"/>
      <c r="AD136" s="22"/>
      <c r="AE136" s="22"/>
      <c r="AF136" s="22"/>
      <c r="AG136" s="95"/>
      <c r="AH136" s="95"/>
      <c r="AI136" s="22"/>
      <c r="AJ136" s="22"/>
      <c r="AK136" s="22"/>
      <c r="AL136" s="24"/>
      <c r="AM136" s="22"/>
      <c r="AN136" s="22"/>
      <c r="AR136" s="36"/>
    </row>
    <row r="137" spans="1:44" ht="15.75" customHeight="1" x14ac:dyDescent="0.25">
      <c r="A137" s="36"/>
      <c r="Q137" s="36"/>
      <c r="R137" s="36"/>
      <c r="U137" s="27"/>
      <c r="V137" s="21"/>
      <c r="W137" s="21"/>
      <c r="X137" s="21"/>
      <c r="Y137" s="21"/>
      <c r="Z137" s="22"/>
      <c r="AC137" s="22"/>
      <c r="AD137" s="22"/>
      <c r="AE137" s="22"/>
      <c r="AF137" s="22"/>
      <c r="AG137" s="95"/>
      <c r="AH137" s="95"/>
      <c r="AI137" s="22"/>
      <c r="AJ137" s="22"/>
      <c r="AK137" s="22"/>
      <c r="AL137" s="24"/>
      <c r="AM137" s="22"/>
      <c r="AN137" s="22"/>
      <c r="AR137" s="36"/>
    </row>
    <row r="138" spans="1:44" ht="15.75" customHeight="1" x14ac:dyDescent="0.25">
      <c r="A138" s="36"/>
      <c r="Q138" s="36"/>
      <c r="R138" s="36"/>
      <c r="AR138" s="36"/>
    </row>
    <row r="139" spans="1:44" ht="15.75" customHeight="1" x14ac:dyDescent="0.25">
      <c r="A139" s="36"/>
      <c r="Q139" s="36"/>
      <c r="R139" s="36"/>
      <c r="S139" s="27"/>
      <c r="T139" s="21"/>
      <c r="AR139" s="36"/>
    </row>
    <row r="140" spans="1:44" ht="15.75" customHeight="1" x14ac:dyDescent="0.25">
      <c r="A140" s="36"/>
      <c r="Q140" s="36"/>
      <c r="R140" s="36"/>
      <c r="S140" s="27"/>
      <c r="T140" s="21"/>
      <c r="AR140" s="36"/>
    </row>
    <row r="141" spans="1:44" ht="15.75" customHeight="1" x14ac:dyDescent="0.25">
      <c r="A141" s="36"/>
      <c r="Q141" s="36"/>
      <c r="R141" s="36"/>
      <c r="S141" s="27"/>
      <c r="T141" s="21"/>
      <c r="AR141" s="36"/>
    </row>
    <row r="142" spans="1:44" ht="15.75" customHeight="1" x14ac:dyDescent="0.25">
      <c r="A142" s="36"/>
      <c r="Q142" s="39"/>
      <c r="R142" s="39"/>
      <c r="AR142" s="39"/>
    </row>
    <row r="143" spans="1:44" ht="15.75" customHeight="1" x14ac:dyDescent="0.25">
      <c r="A143" s="36"/>
      <c r="Q143" s="39"/>
      <c r="R143" s="39"/>
      <c r="AR143" s="39"/>
    </row>
    <row r="144" spans="1:44" ht="15.75" customHeight="1" x14ac:dyDescent="0.25">
      <c r="A144" s="36"/>
      <c r="Q144" s="39"/>
      <c r="R144" s="39"/>
      <c r="AR144" s="39"/>
    </row>
    <row r="145" spans="1:44" ht="15.75" customHeight="1" x14ac:dyDescent="0.25">
      <c r="A145" s="36"/>
      <c r="D145" s="21"/>
      <c r="E145" s="21"/>
      <c r="F145" s="21"/>
      <c r="G145" s="21"/>
      <c r="I145" s="22"/>
      <c r="J145" s="22"/>
      <c r="K145" s="22"/>
      <c r="L145" s="22"/>
      <c r="M145" s="22"/>
      <c r="Q145" s="39"/>
      <c r="R145" s="39"/>
      <c r="AR145" s="39"/>
    </row>
    <row r="146" spans="1:44" ht="15.75" x14ac:dyDescent="0.25">
      <c r="A146" s="36"/>
      <c r="Q146" s="39"/>
      <c r="R146" s="39"/>
      <c r="AR146" s="39"/>
    </row>
    <row r="147" spans="1:44" ht="15" x14ac:dyDescent="0.2">
      <c r="A147" s="39"/>
      <c r="B147" s="39"/>
      <c r="C147" s="39"/>
      <c r="D147" s="39"/>
      <c r="E147" s="39"/>
      <c r="F147" s="39"/>
      <c r="G147" s="39"/>
      <c r="H147" s="39"/>
      <c r="I147" s="39"/>
      <c r="J147" s="39"/>
      <c r="K147" s="39"/>
      <c r="L147" s="39"/>
      <c r="M147" s="39"/>
      <c r="N147" s="39"/>
      <c r="O147" s="39"/>
      <c r="P147" s="39"/>
      <c r="Q147" s="39"/>
      <c r="R147" s="39"/>
      <c r="S147" s="39"/>
      <c r="T147" s="39"/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F147" s="39"/>
      <c r="AG147" s="39"/>
      <c r="AH147" s="39"/>
      <c r="AI147" s="39"/>
      <c r="AJ147" s="39"/>
      <c r="AK147" s="39"/>
      <c r="AL147" s="39"/>
      <c r="AM147" s="39"/>
      <c r="AN147" s="39"/>
      <c r="AO147" s="39"/>
      <c r="AP147" s="39"/>
      <c r="AQ147" s="39"/>
      <c r="AR147" s="43"/>
    </row>
  </sheetData>
  <mergeCells count="31">
    <mergeCell ref="AG137:AH137"/>
    <mergeCell ref="AG119:AH119"/>
    <mergeCell ref="AG120:AH120"/>
    <mergeCell ref="AG121:AH121"/>
    <mergeCell ref="AG134:AH134"/>
    <mergeCell ref="AG135:AH135"/>
    <mergeCell ref="AG136:AH136"/>
    <mergeCell ref="AG118:AH118"/>
    <mergeCell ref="AG11:AH11"/>
    <mergeCell ref="E14:F14"/>
    <mergeCell ref="B74:P74"/>
    <mergeCell ref="S74:AQ74"/>
    <mergeCell ref="G75:M75"/>
    <mergeCell ref="S75:AQ75"/>
    <mergeCell ref="AG113:AH113"/>
    <mergeCell ref="AG114:AH114"/>
    <mergeCell ref="AG115:AH115"/>
    <mergeCell ref="AG116:AH116"/>
    <mergeCell ref="AG117:AH117"/>
    <mergeCell ref="AG10:AH10"/>
    <mergeCell ref="B1:P1"/>
    <mergeCell ref="S1:AQ1"/>
    <mergeCell ref="G2:M2"/>
    <mergeCell ref="AG2:AH2"/>
    <mergeCell ref="AG3:AH3"/>
    <mergeCell ref="AG4:AH4"/>
    <mergeCell ref="AG5:AH5"/>
    <mergeCell ref="AG6:AH6"/>
    <mergeCell ref="AG7:AH7"/>
    <mergeCell ref="AG8:AH8"/>
    <mergeCell ref="AG9:AH9"/>
  </mergeCells>
  <conditionalFormatting sqref="AM108">
    <cfRule type="cellIs" dxfId="74" priority="5" operator="notEqual">
      <formula>$AM$107</formula>
    </cfRule>
  </conditionalFormatting>
  <conditionalFormatting sqref="AN108">
    <cfRule type="cellIs" dxfId="73" priority="4" operator="notEqual">
      <formula>$AN$107</formula>
    </cfRule>
  </conditionalFormatting>
  <conditionalFormatting sqref="AO108">
    <cfRule type="cellIs" dxfId="72" priority="3" operator="notEqual">
      <formula>$AO$107</formula>
    </cfRule>
  </conditionalFormatting>
  <conditionalFormatting sqref="AP108">
    <cfRule type="cellIs" dxfId="71" priority="2" operator="notEqual">
      <formula>$AP$107</formula>
    </cfRule>
  </conditionalFormatting>
  <conditionalFormatting sqref="AQ108">
    <cfRule type="cellIs" dxfId="70" priority="1" operator="notEqual">
      <formula>$AQ$107</formula>
    </cfRule>
  </conditionalFormatting>
  <pageMargins left="0.25" right="0.25" top="0.25" bottom="0.25" header="0.5" footer="0.5"/>
  <pageSetup scale="65" fitToWidth="0" fitToHeight="0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E0BB40-CD33-4987-A2DB-474D7E0E9155}">
  <dimension ref="A1:AR147"/>
  <sheetViews>
    <sheetView topLeftCell="A20" zoomScale="70" zoomScaleNormal="70" zoomScaleSheetLayoutView="78" workbookViewId="0">
      <selection activeCell="B4" sqref="B4:O11"/>
    </sheetView>
  </sheetViews>
  <sheetFormatPr defaultRowHeight="12.75" x14ac:dyDescent="0.2"/>
  <cols>
    <col min="1" max="1" width="2.7109375" customWidth="1"/>
    <col min="2" max="2" width="13.140625" customWidth="1"/>
    <col min="3" max="3" width="8.7109375" customWidth="1"/>
    <col min="4" max="4" width="8.28515625" customWidth="1"/>
    <col min="5" max="5" width="9.7109375" customWidth="1"/>
    <col min="6" max="6" width="5.85546875" customWidth="1"/>
    <col min="7" max="13" width="9.7109375" customWidth="1"/>
    <col min="14" max="15" width="10.7109375" customWidth="1"/>
    <col min="16" max="16" width="18.7109375" customWidth="1"/>
    <col min="17" max="18" width="2.7109375" customWidth="1"/>
    <col min="19" max="19" width="5.85546875" customWidth="1"/>
    <col min="20" max="23" width="6" customWidth="1"/>
    <col min="24" max="24" width="4.7109375" customWidth="1"/>
    <col min="25" max="25" width="10.7109375" customWidth="1"/>
    <col min="26" max="30" width="5.85546875" customWidth="1"/>
    <col min="31" max="31" width="5.28515625" customWidth="1"/>
    <col min="32" max="32" width="5.85546875" customWidth="1"/>
    <col min="33" max="36" width="6" customWidth="1"/>
    <col min="37" max="37" width="4.7109375" customWidth="1"/>
    <col min="38" max="38" width="10.7109375" customWidth="1"/>
    <col min="39" max="43" width="5.85546875" customWidth="1"/>
    <col min="44" max="44" width="2.7109375" customWidth="1"/>
  </cols>
  <sheetData>
    <row r="1" spans="1:44" ht="24" customHeight="1" x14ac:dyDescent="0.3">
      <c r="A1" s="39"/>
      <c r="B1" s="85" t="s">
        <v>127</v>
      </c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39"/>
      <c r="R1" s="39"/>
      <c r="S1" s="85" t="s">
        <v>127</v>
      </c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  <c r="AG1" s="85"/>
      <c r="AH1" s="85"/>
      <c r="AI1" s="85"/>
      <c r="AJ1" s="85"/>
      <c r="AK1" s="85"/>
      <c r="AL1" s="85"/>
      <c r="AM1" s="85"/>
      <c r="AN1" s="85"/>
      <c r="AO1" s="85"/>
      <c r="AP1" s="85"/>
      <c r="AQ1" s="85"/>
      <c r="AR1" s="39"/>
    </row>
    <row r="2" spans="1:44" ht="18.600000000000001" customHeight="1" thickBot="1" x14ac:dyDescent="0.35">
      <c r="A2" s="36"/>
      <c r="B2" s="26" t="s">
        <v>76</v>
      </c>
      <c r="C2" s="26">
        <v>14</v>
      </c>
      <c r="D2" s="25"/>
      <c r="E2" s="25"/>
      <c r="F2" s="25"/>
      <c r="G2" s="86" t="s">
        <v>170</v>
      </c>
      <c r="H2" s="86"/>
      <c r="I2" s="86"/>
      <c r="J2" s="86"/>
      <c r="K2" s="86"/>
      <c r="L2" s="86"/>
      <c r="M2" s="86"/>
      <c r="N2" s="25"/>
      <c r="O2" s="25"/>
      <c r="P2" s="25"/>
      <c r="Q2" s="36"/>
      <c r="R2" s="36"/>
      <c r="U2" s="37" t="s">
        <v>109</v>
      </c>
      <c r="V2" s="10" t="s">
        <v>0</v>
      </c>
      <c r="W2" s="10"/>
      <c r="X2" s="10"/>
      <c r="Y2" s="10"/>
      <c r="Z2" s="10" t="s">
        <v>1</v>
      </c>
      <c r="AA2" s="10"/>
      <c r="AB2" s="10"/>
      <c r="AC2" s="37" t="s">
        <v>3</v>
      </c>
      <c r="AD2" s="37" t="s">
        <v>7</v>
      </c>
      <c r="AE2" s="37" t="s">
        <v>8</v>
      </c>
      <c r="AF2" s="37" t="s">
        <v>9</v>
      </c>
      <c r="AG2" s="97" t="s">
        <v>71</v>
      </c>
      <c r="AH2" s="97"/>
      <c r="AI2" s="37" t="s">
        <v>4</v>
      </c>
      <c r="AJ2" s="37" t="s">
        <v>6</v>
      </c>
      <c r="AK2" s="37" t="s">
        <v>5</v>
      </c>
      <c r="AL2" s="37" t="s">
        <v>72</v>
      </c>
      <c r="AM2" s="21"/>
      <c r="AN2" s="11"/>
      <c r="AO2" s="11"/>
      <c r="AP2" s="22"/>
      <c r="AQ2" s="22"/>
      <c r="AR2" s="39"/>
    </row>
    <row r="3" spans="1:44" ht="18.75" thickBot="1" x14ac:dyDescent="0.3">
      <c r="A3" s="36"/>
      <c r="B3" s="4" t="s">
        <v>110</v>
      </c>
      <c r="C3" s="2" t="s">
        <v>80</v>
      </c>
      <c r="D3" s="2"/>
      <c r="E3" s="3"/>
      <c r="F3" s="2"/>
      <c r="G3" s="4" t="s">
        <v>7</v>
      </c>
      <c r="H3" s="4" t="s">
        <v>8</v>
      </c>
      <c r="I3" s="4" t="s">
        <v>9</v>
      </c>
      <c r="J3" s="4" t="s">
        <v>11</v>
      </c>
      <c r="K3" s="4" t="s">
        <v>12</v>
      </c>
      <c r="L3" s="4" t="s">
        <v>10</v>
      </c>
      <c r="M3" s="4" t="s">
        <v>4</v>
      </c>
      <c r="N3" s="4" t="s">
        <v>13</v>
      </c>
      <c r="O3" s="4" t="s">
        <v>2</v>
      </c>
      <c r="P3" s="4" t="s">
        <v>252</v>
      </c>
      <c r="Q3" s="36"/>
      <c r="R3" s="36"/>
      <c r="U3" s="27">
        <v>8</v>
      </c>
      <c r="V3" s="21" t="s">
        <v>15</v>
      </c>
      <c r="X3" s="21"/>
      <c r="Y3" s="21"/>
      <c r="Z3" s="21" t="s">
        <v>184</v>
      </c>
      <c r="AB3" s="22"/>
      <c r="AC3" s="22">
        <f t="shared" ref="AC3:AC10" si="0">+AD3+AE3+AF3</f>
        <v>14</v>
      </c>
      <c r="AD3" s="22">
        <v>11</v>
      </c>
      <c r="AE3" s="22">
        <v>1</v>
      </c>
      <c r="AF3" s="22">
        <v>2</v>
      </c>
      <c r="AG3" s="95">
        <f t="shared" ref="AG3:AG11" si="1">+(AD3*2+AF3)/(2*AC3)</f>
        <v>0.8571428571428571</v>
      </c>
      <c r="AH3" s="95"/>
      <c r="AI3" s="22">
        <v>21</v>
      </c>
      <c r="AJ3" s="22">
        <v>0</v>
      </c>
      <c r="AK3" s="22">
        <v>4</v>
      </c>
      <c r="AL3" s="24">
        <f t="shared" ref="AL3:AL12" si="2">+AI3/AC3</f>
        <v>1.5</v>
      </c>
      <c r="AN3" s="22"/>
      <c r="AQ3" s="22"/>
      <c r="AR3" s="39"/>
    </row>
    <row r="4" spans="1:44" ht="18" x14ac:dyDescent="0.25">
      <c r="A4" s="36"/>
      <c r="B4" s="5">
        <v>5</v>
      </c>
      <c r="C4" s="6" t="s">
        <v>171</v>
      </c>
      <c r="D4" s="11"/>
      <c r="E4" s="11"/>
      <c r="F4" s="11"/>
      <c r="G4" s="5">
        <v>11</v>
      </c>
      <c r="H4" s="5">
        <v>1</v>
      </c>
      <c r="I4" s="5">
        <v>2</v>
      </c>
      <c r="J4" s="5">
        <f t="shared" ref="J4:J11" si="3">2*G4+I4</f>
        <v>24</v>
      </c>
      <c r="K4" s="35">
        <f t="shared" ref="K4:K11" si="4">+J4/((G4+H4+I4)*2)</f>
        <v>0.8571428571428571</v>
      </c>
      <c r="L4" s="5">
        <f>+$AN$27</f>
        <v>53</v>
      </c>
      <c r="M4" s="5">
        <v>21</v>
      </c>
      <c r="N4" s="5">
        <f>$AO$27</f>
        <v>79</v>
      </c>
      <c r="O4" s="5">
        <f>$AQ$27</f>
        <v>24</v>
      </c>
      <c r="P4" s="5">
        <v>1</v>
      </c>
      <c r="Q4" s="40"/>
      <c r="R4" s="36"/>
      <c r="U4" s="27">
        <v>7.5</v>
      </c>
      <c r="V4" s="21" t="s">
        <v>253</v>
      </c>
      <c r="X4" s="21"/>
      <c r="Y4" s="21"/>
      <c r="Z4" s="16" t="s">
        <v>136</v>
      </c>
      <c r="AC4" s="22">
        <f t="shared" si="0"/>
        <v>11</v>
      </c>
      <c r="AD4" s="22">
        <v>6</v>
      </c>
      <c r="AE4" s="22">
        <v>2</v>
      </c>
      <c r="AF4" s="22">
        <v>3</v>
      </c>
      <c r="AG4" s="95">
        <f t="shared" si="1"/>
        <v>0.68181818181818177</v>
      </c>
      <c r="AH4" s="95"/>
      <c r="AI4" s="22">
        <v>22</v>
      </c>
      <c r="AJ4" s="22">
        <v>0</v>
      </c>
      <c r="AK4" s="22">
        <v>0</v>
      </c>
      <c r="AL4" s="24">
        <f t="shared" si="2"/>
        <v>2</v>
      </c>
      <c r="AN4" s="22"/>
      <c r="AO4" s="5"/>
      <c r="AQ4" s="22"/>
      <c r="AR4" s="39"/>
    </row>
    <row r="5" spans="1:44" ht="18" x14ac:dyDescent="0.25">
      <c r="A5" s="36"/>
      <c r="B5" s="5">
        <v>4</v>
      </c>
      <c r="C5" s="6" t="s">
        <v>115</v>
      </c>
      <c r="D5" s="11"/>
      <c r="E5" s="11"/>
      <c r="F5" s="11"/>
      <c r="G5" s="5">
        <v>9</v>
      </c>
      <c r="H5" s="5">
        <v>4</v>
      </c>
      <c r="I5" s="5">
        <v>1</v>
      </c>
      <c r="J5" s="5">
        <f>2*G5+I5</f>
        <v>19</v>
      </c>
      <c r="K5" s="35">
        <f>+J5/((G5+H5+I5)*2)</f>
        <v>0.6785714285714286</v>
      </c>
      <c r="L5" s="5">
        <f>+$AA$66</f>
        <v>47</v>
      </c>
      <c r="M5" s="5">
        <v>36</v>
      </c>
      <c r="N5" s="5">
        <f>+$AB$66</f>
        <v>74</v>
      </c>
      <c r="O5" s="5">
        <f>+$AD$66</f>
        <v>18</v>
      </c>
      <c r="P5" s="5">
        <v>3</v>
      </c>
      <c r="Q5" s="40"/>
      <c r="R5" s="36"/>
      <c r="U5" s="27">
        <v>7.5</v>
      </c>
      <c r="V5" s="21" t="s">
        <v>69</v>
      </c>
      <c r="X5" s="21"/>
      <c r="Z5" s="21" t="s">
        <v>16</v>
      </c>
      <c r="AB5" s="22"/>
      <c r="AC5" s="22">
        <f t="shared" si="0"/>
        <v>14</v>
      </c>
      <c r="AD5" s="22">
        <v>9</v>
      </c>
      <c r="AE5" s="22">
        <v>4</v>
      </c>
      <c r="AF5" s="22">
        <v>1</v>
      </c>
      <c r="AG5" s="95">
        <f t="shared" si="1"/>
        <v>0.6785714285714286</v>
      </c>
      <c r="AH5" s="95"/>
      <c r="AI5" s="22">
        <v>34</v>
      </c>
      <c r="AJ5" s="22">
        <v>2</v>
      </c>
      <c r="AK5" s="22">
        <v>1</v>
      </c>
      <c r="AL5" s="24">
        <f t="shared" si="2"/>
        <v>2.4285714285714284</v>
      </c>
      <c r="AN5" s="22"/>
      <c r="AO5" s="5"/>
      <c r="AQ5" s="22"/>
      <c r="AR5" s="39"/>
    </row>
    <row r="6" spans="1:44" ht="18" x14ac:dyDescent="0.25">
      <c r="A6" s="36"/>
      <c r="B6" s="5">
        <v>1</v>
      </c>
      <c r="C6" s="6" t="s">
        <v>130</v>
      </c>
      <c r="D6" s="11"/>
      <c r="E6" s="6"/>
      <c r="F6" s="11"/>
      <c r="G6" s="5">
        <v>8</v>
      </c>
      <c r="H6" s="5">
        <v>3</v>
      </c>
      <c r="I6" s="5">
        <v>3</v>
      </c>
      <c r="J6" s="5">
        <f>2*G6+I6</f>
        <v>19</v>
      </c>
      <c r="K6" s="35">
        <f>+J6/((G6+H6+I6)*2)</f>
        <v>0.6785714285714286</v>
      </c>
      <c r="L6" s="5">
        <f>+$AA$27</f>
        <v>45</v>
      </c>
      <c r="M6" s="5">
        <v>27</v>
      </c>
      <c r="N6" s="5">
        <f>$AB$27</f>
        <v>66</v>
      </c>
      <c r="O6" s="5">
        <f>$AD$27</f>
        <v>20</v>
      </c>
      <c r="P6" s="5">
        <v>2</v>
      </c>
      <c r="Q6" s="40"/>
      <c r="R6" s="36"/>
      <c r="U6" s="27">
        <v>7</v>
      </c>
      <c r="V6" s="21" t="s">
        <v>183</v>
      </c>
      <c r="X6" s="21"/>
      <c r="Z6" s="21" t="s">
        <v>97</v>
      </c>
      <c r="AB6" s="22"/>
      <c r="AC6" s="22">
        <f t="shared" si="0"/>
        <v>11</v>
      </c>
      <c r="AD6" s="22">
        <v>5</v>
      </c>
      <c r="AE6" s="22">
        <v>5</v>
      </c>
      <c r="AF6" s="22">
        <v>1</v>
      </c>
      <c r="AG6" s="95">
        <f t="shared" si="1"/>
        <v>0.5</v>
      </c>
      <c r="AH6" s="95"/>
      <c r="AI6" s="22">
        <v>29</v>
      </c>
      <c r="AJ6" s="22">
        <v>1</v>
      </c>
      <c r="AK6" s="22">
        <v>1</v>
      </c>
      <c r="AL6" s="24">
        <f t="shared" si="2"/>
        <v>2.6363636363636362</v>
      </c>
      <c r="AN6" s="22"/>
      <c r="AO6" s="5"/>
      <c r="AQ6" s="22"/>
      <c r="AR6" s="39"/>
    </row>
    <row r="7" spans="1:44" ht="18" x14ac:dyDescent="0.25">
      <c r="A7" s="36"/>
      <c r="B7" s="5">
        <v>7</v>
      </c>
      <c r="C7" s="6" t="s">
        <v>92</v>
      </c>
      <c r="D7" s="11"/>
      <c r="E7" s="6"/>
      <c r="F7" s="11"/>
      <c r="G7" s="5">
        <v>6</v>
      </c>
      <c r="H7" s="5">
        <v>7</v>
      </c>
      <c r="I7" s="5">
        <v>1</v>
      </c>
      <c r="J7" s="5">
        <f t="shared" si="3"/>
        <v>13</v>
      </c>
      <c r="K7" s="35">
        <f t="shared" si="4"/>
        <v>0.4642857142857143</v>
      </c>
      <c r="L7" s="5">
        <f>+$AN$53</f>
        <v>42</v>
      </c>
      <c r="M7" s="5">
        <v>39</v>
      </c>
      <c r="N7" s="5">
        <f>+$AO$53</f>
        <v>58</v>
      </c>
      <c r="O7" s="5">
        <f>+$AQ$53</f>
        <v>20</v>
      </c>
      <c r="P7" s="5">
        <v>4</v>
      </c>
      <c r="Q7" s="40"/>
      <c r="R7" s="36"/>
      <c r="U7" s="27">
        <v>8</v>
      </c>
      <c r="V7" s="21" t="s">
        <v>142</v>
      </c>
      <c r="X7" s="21"/>
      <c r="Z7" s="21" t="s">
        <v>14</v>
      </c>
      <c r="AB7" s="22"/>
      <c r="AC7" s="22">
        <f t="shared" si="0"/>
        <v>13</v>
      </c>
      <c r="AD7" s="22">
        <v>4</v>
      </c>
      <c r="AE7" s="22">
        <v>6</v>
      </c>
      <c r="AF7" s="22">
        <v>3</v>
      </c>
      <c r="AG7" s="95">
        <f t="shared" si="1"/>
        <v>0.42307692307692307</v>
      </c>
      <c r="AH7" s="95"/>
      <c r="AI7" s="22">
        <v>42</v>
      </c>
      <c r="AJ7" s="22">
        <v>3</v>
      </c>
      <c r="AK7" s="22">
        <v>0</v>
      </c>
      <c r="AL7" s="24">
        <f t="shared" si="2"/>
        <v>3.2307692307692308</v>
      </c>
      <c r="AN7" s="22"/>
      <c r="AO7" s="5"/>
      <c r="AQ7" s="22"/>
      <c r="AR7" s="39"/>
    </row>
    <row r="8" spans="1:44" ht="18" x14ac:dyDescent="0.25">
      <c r="A8" s="36"/>
      <c r="B8" s="5">
        <v>2</v>
      </c>
      <c r="C8" s="6" t="s">
        <v>18</v>
      </c>
      <c r="D8" s="11"/>
      <c r="E8" s="6"/>
      <c r="F8" s="11"/>
      <c r="G8" s="5">
        <v>4</v>
      </c>
      <c r="H8" s="5">
        <v>6</v>
      </c>
      <c r="I8" s="5">
        <v>4</v>
      </c>
      <c r="J8" s="5">
        <f t="shared" si="3"/>
        <v>12</v>
      </c>
      <c r="K8" s="35">
        <f t="shared" si="4"/>
        <v>0.42857142857142855</v>
      </c>
      <c r="L8" s="5">
        <f>+$AA$40</f>
        <v>45</v>
      </c>
      <c r="M8" s="5">
        <v>54</v>
      </c>
      <c r="N8" s="5">
        <f>$AB$40</f>
        <v>63</v>
      </c>
      <c r="O8" s="5">
        <f>$AD$40</f>
        <v>14</v>
      </c>
      <c r="P8" s="5">
        <v>5</v>
      </c>
      <c r="Q8" s="40"/>
      <c r="R8" s="36"/>
      <c r="U8" s="27">
        <v>7</v>
      </c>
      <c r="V8" s="21" t="s">
        <v>162</v>
      </c>
      <c r="X8" s="21"/>
      <c r="Z8" s="21" t="s">
        <v>17</v>
      </c>
      <c r="AB8" s="22"/>
      <c r="AC8" s="22">
        <f t="shared" si="0"/>
        <v>13</v>
      </c>
      <c r="AD8" s="22">
        <v>4</v>
      </c>
      <c r="AE8" s="22">
        <v>7</v>
      </c>
      <c r="AF8" s="22">
        <v>2</v>
      </c>
      <c r="AG8" s="95">
        <f t="shared" si="1"/>
        <v>0.38461538461538464</v>
      </c>
      <c r="AH8" s="95"/>
      <c r="AI8" s="22">
        <v>49</v>
      </c>
      <c r="AJ8" s="22">
        <v>3</v>
      </c>
      <c r="AK8" s="22">
        <v>0</v>
      </c>
      <c r="AL8" s="24">
        <f t="shared" si="2"/>
        <v>3.7692307692307692</v>
      </c>
      <c r="AN8" s="22"/>
      <c r="AO8" s="5"/>
      <c r="AQ8" s="22"/>
      <c r="AR8" s="39"/>
    </row>
    <row r="9" spans="1:44" ht="18" x14ac:dyDescent="0.25">
      <c r="A9" s="36"/>
      <c r="B9" s="5">
        <v>6</v>
      </c>
      <c r="C9" s="6" t="s">
        <v>17</v>
      </c>
      <c r="D9" s="11"/>
      <c r="E9" s="6"/>
      <c r="F9" s="11"/>
      <c r="G9" s="5">
        <v>4</v>
      </c>
      <c r="H9" s="5">
        <v>7</v>
      </c>
      <c r="I9" s="5">
        <v>3</v>
      </c>
      <c r="J9" s="5">
        <f t="shared" si="3"/>
        <v>11</v>
      </c>
      <c r="K9" s="35">
        <f t="shared" si="4"/>
        <v>0.39285714285714285</v>
      </c>
      <c r="L9" s="5">
        <f>+$AN$40</f>
        <v>50</v>
      </c>
      <c r="M9" s="5">
        <v>53</v>
      </c>
      <c r="N9" s="5">
        <f>+$AO$40</f>
        <v>72</v>
      </c>
      <c r="O9" s="5">
        <f>+$AQ$40</f>
        <v>10</v>
      </c>
      <c r="P9" s="5">
        <v>5</v>
      </c>
      <c r="Q9" s="40"/>
      <c r="R9" s="36"/>
      <c r="U9" s="27">
        <v>7.5</v>
      </c>
      <c r="V9" s="21" t="s">
        <v>78</v>
      </c>
      <c r="X9" s="21"/>
      <c r="Z9" s="21" t="s">
        <v>18</v>
      </c>
      <c r="AB9" s="22"/>
      <c r="AC9" s="22">
        <f t="shared" si="0"/>
        <v>14</v>
      </c>
      <c r="AD9" s="22">
        <v>4</v>
      </c>
      <c r="AE9" s="22">
        <v>6</v>
      </c>
      <c r="AF9" s="22">
        <v>4</v>
      </c>
      <c r="AG9" s="95">
        <f t="shared" si="1"/>
        <v>0.42857142857142855</v>
      </c>
      <c r="AH9" s="95"/>
      <c r="AI9" s="22">
        <v>53</v>
      </c>
      <c r="AJ9" s="22">
        <v>1</v>
      </c>
      <c r="AK9" s="22">
        <v>0</v>
      </c>
      <c r="AL9" s="24">
        <f t="shared" si="2"/>
        <v>3.7857142857142856</v>
      </c>
      <c r="AN9" s="22"/>
      <c r="AO9" s="5"/>
      <c r="AQ9" s="22"/>
      <c r="AR9" s="39"/>
    </row>
    <row r="10" spans="1:44" ht="18" x14ac:dyDescent="0.25">
      <c r="A10" s="40"/>
      <c r="B10" s="5">
        <v>8</v>
      </c>
      <c r="C10" s="6" t="s">
        <v>14</v>
      </c>
      <c r="D10" s="11"/>
      <c r="E10" s="6"/>
      <c r="F10" s="11"/>
      <c r="G10" s="5">
        <v>4</v>
      </c>
      <c r="H10" s="5">
        <v>7</v>
      </c>
      <c r="I10" s="5">
        <v>3</v>
      </c>
      <c r="J10" s="5">
        <f t="shared" si="3"/>
        <v>11</v>
      </c>
      <c r="K10" s="35">
        <f t="shared" si="4"/>
        <v>0.39285714285714285</v>
      </c>
      <c r="L10" s="5">
        <f>+$AN$66</f>
        <v>36</v>
      </c>
      <c r="M10" s="5">
        <v>54</v>
      </c>
      <c r="N10" s="5">
        <f>$AO$66</f>
        <v>50</v>
      </c>
      <c r="O10" s="5">
        <f>$AQ$66</f>
        <v>16</v>
      </c>
      <c r="P10" s="5">
        <v>7</v>
      </c>
      <c r="Q10" s="40"/>
      <c r="R10" s="40"/>
      <c r="U10" s="27">
        <v>7</v>
      </c>
      <c r="V10" s="21" t="s">
        <v>145</v>
      </c>
      <c r="X10" s="21"/>
      <c r="Z10" s="21" t="s">
        <v>93</v>
      </c>
      <c r="AB10" s="22"/>
      <c r="AC10" s="22">
        <f t="shared" si="0"/>
        <v>2</v>
      </c>
      <c r="AD10" s="22">
        <v>0</v>
      </c>
      <c r="AE10" s="22">
        <v>2</v>
      </c>
      <c r="AF10" s="22">
        <v>0</v>
      </c>
      <c r="AG10" s="95">
        <f t="shared" si="1"/>
        <v>0</v>
      </c>
      <c r="AH10" s="95"/>
      <c r="AI10" s="22">
        <v>13</v>
      </c>
      <c r="AJ10" s="22">
        <v>0</v>
      </c>
      <c r="AK10" s="22">
        <v>0</v>
      </c>
      <c r="AL10" s="24">
        <f t="shared" si="2"/>
        <v>6.5</v>
      </c>
      <c r="AN10" s="22"/>
      <c r="AO10" s="5"/>
      <c r="AQ10" s="22"/>
      <c r="AR10" s="39"/>
    </row>
    <row r="11" spans="1:44" ht="18.75" thickBot="1" x14ac:dyDescent="0.3">
      <c r="A11" s="40"/>
      <c r="B11" s="5">
        <v>3</v>
      </c>
      <c r="C11" s="6" t="s">
        <v>93</v>
      </c>
      <c r="D11" s="11"/>
      <c r="E11" s="11"/>
      <c r="F11" s="11"/>
      <c r="G11" s="5">
        <v>0</v>
      </c>
      <c r="H11" s="5">
        <v>11</v>
      </c>
      <c r="I11" s="5">
        <v>3</v>
      </c>
      <c r="J11" s="5">
        <f t="shared" si="3"/>
        <v>3</v>
      </c>
      <c r="K11" s="35">
        <f t="shared" si="4"/>
        <v>0.10714285714285714</v>
      </c>
      <c r="L11" s="5">
        <f>+$AA$53</f>
        <v>29</v>
      </c>
      <c r="M11" s="5">
        <v>63</v>
      </c>
      <c r="N11" s="5">
        <f>+$AB$53</f>
        <v>51</v>
      </c>
      <c r="O11" s="5">
        <f>+$AD$53</f>
        <v>14</v>
      </c>
      <c r="P11" s="5">
        <v>8</v>
      </c>
      <c r="Q11" s="40"/>
      <c r="R11" s="40"/>
      <c r="V11" s="21" t="s">
        <v>19</v>
      </c>
      <c r="X11" s="21"/>
      <c r="Y11" s="21"/>
      <c r="Z11" s="11"/>
      <c r="AA11" s="21"/>
      <c r="AB11" s="22"/>
      <c r="AC11" s="22">
        <f>+AC121</f>
        <v>20</v>
      </c>
      <c r="AD11" s="22">
        <f>+AD121</f>
        <v>3</v>
      </c>
      <c r="AE11" s="22">
        <f>+AE121</f>
        <v>13</v>
      </c>
      <c r="AF11" s="22">
        <f>+AF121</f>
        <v>4</v>
      </c>
      <c r="AG11" s="95">
        <f t="shared" si="1"/>
        <v>0.25</v>
      </c>
      <c r="AH11" s="95"/>
      <c r="AI11" s="22">
        <f>+AI121</f>
        <v>74</v>
      </c>
      <c r="AJ11" s="22">
        <f>+AJ121</f>
        <v>0</v>
      </c>
      <c r="AK11" s="22">
        <f>+AK121</f>
        <v>1</v>
      </c>
      <c r="AL11" s="24">
        <f t="shared" si="2"/>
        <v>3.7</v>
      </c>
      <c r="AM11" s="21"/>
      <c r="AN11" s="11"/>
      <c r="AO11" s="5"/>
      <c r="AQ11" s="11"/>
      <c r="AR11" s="39"/>
    </row>
    <row r="12" spans="1:44" ht="18" x14ac:dyDescent="0.25">
      <c r="A12" s="40"/>
      <c r="B12" s="7"/>
      <c r="C12" s="7"/>
      <c r="D12" s="7"/>
      <c r="E12" s="8"/>
      <c r="F12" s="7"/>
      <c r="G12" s="9">
        <f>SUM(G4:G11)</f>
        <v>46</v>
      </c>
      <c r="H12" s="9">
        <f>SUM(H4:H11)</f>
        <v>46</v>
      </c>
      <c r="I12" s="9">
        <f>SUM(I4:I11)</f>
        <v>20</v>
      </c>
      <c r="J12" s="9"/>
      <c r="K12" s="9"/>
      <c r="L12" s="9">
        <f>SUM(L4:L11)</f>
        <v>347</v>
      </c>
      <c r="M12" s="9">
        <f>SUM(M4:M11)</f>
        <v>347</v>
      </c>
      <c r="N12" s="9">
        <f>SUM(N4:N11)</f>
        <v>513</v>
      </c>
      <c r="O12" s="9">
        <f>SUM(O4:O11)</f>
        <v>136</v>
      </c>
      <c r="P12" s="9"/>
      <c r="Q12" s="40"/>
      <c r="R12" s="40"/>
      <c r="U12" s="32"/>
      <c r="V12" s="32"/>
      <c r="W12" s="31" t="s">
        <v>20</v>
      </c>
      <c r="X12" s="32"/>
      <c r="Y12" s="32"/>
      <c r="Z12" s="32"/>
      <c r="AA12" s="31"/>
      <c r="AB12" s="15"/>
      <c r="AC12" s="15">
        <f>SUM(AC3:AC11)</f>
        <v>112</v>
      </c>
      <c r="AD12" s="15">
        <f>SUM(AD3:AD11)</f>
        <v>46</v>
      </c>
      <c r="AE12" s="15">
        <f>SUM(AE3:AE11)</f>
        <v>46</v>
      </c>
      <c r="AF12" s="15">
        <f>SUM(AF3:AF11)</f>
        <v>20</v>
      </c>
      <c r="AG12" s="15"/>
      <c r="AH12" s="15"/>
      <c r="AI12" s="15">
        <f>SUM(AI3:AI11)</f>
        <v>337</v>
      </c>
      <c r="AJ12" s="15">
        <f>SUM(AJ3:AJ11)</f>
        <v>10</v>
      </c>
      <c r="AK12" s="15">
        <f>SUM(AK3:AK11)</f>
        <v>7</v>
      </c>
      <c r="AL12" s="33">
        <f t="shared" si="2"/>
        <v>3.0089285714285716</v>
      </c>
      <c r="AR12" s="39"/>
    </row>
    <row r="13" spans="1:44" ht="15.75" x14ac:dyDescent="0.25">
      <c r="A13" s="41"/>
      <c r="B13" s="1"/>
      <c r="C13" s="1"/>
      <c r="D13" s="1"/>
      <c r="P13" s="1"/>
      <c r="Q13" s="41"/>
      <c r="R13" s="41"/>
      <c r="AR13" s="39"/>
    </row>
    <row r="14" spans="1:44" ht="15.95" customHeight="1" thickBot="1" x14ac:dyDescent="0.3">
      <c r="A14" s="41"/>
      <c r="B14" s="47" t="str">
        <f>"Week "&amp;TEXT(C2,"##")&amp;" Summary:"</f>
        <v>Week 14 Summary:</v>
      </c>
      <c r="C14" s="48"/>
      <c r="D14" s="48"/>
      <c r="E14" s="96">
        <v>45634</v>
      </c>
      <c r="F14" s="96"/>
      <c r="G14" s="36" t="s">
        <v>70</v>
      </c>
      <c r="H14" s="36" t="s">
        <v>25</v>
      </c>
      <c r="I14" s="36" t="s">
        <v>90</v>
      </c>
      <c r="J14" s="39"/>
      <c r="K14" s="39"/>
      <c r="L14" s="36" t="s">
        <v>89</v>
      </c>
      <c r="M14" s="39"/>
      <c r="N14" s="39"/>
      <c r="O14" s="39"/>
      <c r="P14" s="39"/>
      <c r="Q14" s="41"/>
      <c r="R14" s="41"/>
      <c r="S14" s="23" t="s">
        <v>109</v>
      </c>
      <c r="T14" s="51" t="s">
        <v>80</v>
      </c>
      <c r="U14" s="51"/>
      <c r="V14" s="51"/>
      <c r="W14" s="51"/>
      <c r="X14" s="51" t="s">
        <v>110</v>
      </c>
      <c r="Y14" s="17" t="s">
        <v>21</v>
      </c>
      <c r="Z14" s="23" t="s">
        <v>3</v>
      </c>
      <c r="AA14" s="23" t="s">
        <v>22</v>
      </c>
      <c r="AB14" s="23" t="s">
        <v>23</v>
      </c>
      <c r="AC14" s="23" t="s">
        <v>24</v>
      </c>
      <c r="AD14" s="23" t="s">
        <v>2</v>
      </c>
      <c r="AE14" s="45"/>
      <c r="AF14" s="23" t="s">
        <v>109</v>
      </c>
      <c r="AG14" s="51" t="s">
        <v>80</v>
      </c>
      <c r="AH14" s="51"/>
      <c r="AI14" s="51"/>
      <c r="AJ14" s="51"/>
      <c r="AK14" s="51" t="s">
        <v>110</v>
      </c>
      <c r="AL14" s="17" t="s">
        <v>21</v>
      </c>
      <c r="AM14" s="23" t="s">
        <v>3</v>
      </c>
      <c r="AN14" s="23" t="s">
        <v>22</v>
      </c>
      <c r="AO14" s="23" t="s">
        <v>23</v>
      </c>
      <c r="AP14" s="23" t="s">
        <v>24</v>
      </c>
      <c r="AQ14" s="23" t="s">
        <v>2</v>
      </c>
      <c r="AR14" s="39"/>
    </row>
    <row r="15" spans="1:44" ht="15.95" customHeight="1" x14ac:dyDescent="0.25">
      <c r="A15" s="41"/>
      <c r="B15" s="42" t="s">
        <v>146</v>
      </c>
      <c r="C15" s="6" t="s">
        <v>181</v>
      </c>
      <c r="E15" s="21"/>
      <c r="F15" s="21"/>
      <c r="G15" s="5">
        <v>7</v>
      </c>
      <c r="H15" s="22">
        <v>1</v>
      </c>
      <c r="I15" s="21" t="s">
        <v>154</v>
      </c>
      <c r="J15" s="21"/>
      <c r="K15" s="21"/>
      <c r="L15" s="21" t="s">
        <v>150</v>
      </c>
      <c r="M15" s="21"/>
      <c r="N15" s="21"/>
      <c r="O15" s="21"/>
      <c r="P15" s="21"/>
      <c r="Q15" s="41"/>
      <c r="R15" s="41"/>
      <c r="S15" s="18" t="s">
        <v>130</v>
      </c>
      <c r="T15" s="18"/>
      <c r="U15" s="18"/>
      <c r="V15" s="18"/>
      <c r="W15" s="18"/>
      <c r="X15" s="16" t="s">
        <v>135</v>
      </c>
      <c r="Z15" s="22">
        <v>26</v>
      </c>
      <c r="AA15" s="22">
        <v>2</v>
      </c>
      <c r="AB15" s="22">
        <v>14</v>
      </c>
      <c r="AC15" s="22">
        <f t="shared" ref="AC15:AC26" si="5">+AA15+AB15</f>
        <v>16</v>
      </c>
      <c r="AD15" s="22">
        <v>0</v>
      </c>
      <c r="AE15" s="45"/>
      <c r="AF15" s="18" t="s">
        <v>171</v>
      </c>
      <c r="AG15" s="18"/>
      <c r="AH15" s="18"/>
      <c r="AI15" s="18"/>
      <c r="AJ15" s="18"/>
      <c r="AK15" s="16" t="s">
        <v>174</v>
      </c>
      <c r="AM15" s="22">
        <v>15</v>
      </c>
      <c r="AN15" s="22">
        <v>8</v>
      </c>
      <c r="AO15" s="22">
        <v>6</v>
      </c>
      <c r="AP15" s="22">
        <f t="shared" ref="AP15:AP26" si="6">+AN15+AO15</f>
        <v>14</v>
      </c>
      <c r="AQ15" s="22">
        <v>0</v>
      </c>
      <c r="AR15" s="39"/>
    </row>
    <row r="16" spans="1:44" ht="15.95" customHeight="1" x14ac:dyDescent="0.25">
      <c r="A16" s="41"/>
      <c r="B16" s="22" t="s">
        <v>27</v>
      </c>
      <c r="C16" s="21" t="s">
        <v>209</v>
      </c>
      <c r="D16" s="21"/>
      <c r="E16" s="21"/>
      <c r="F16" s="21"/>
      <c r="G16" s="21"/>
      <c r="H16" s="22">
        <v>1</v>
      </c>
      <c r="I16" s="21" t="s">
        <v>32</v>
      </c>
      <c r="J16" s="21"/>
      <c r="K16" s="21"/>
      <c r="L16" s="21" t="s">
        <v>514</v>
      </c>
      <c r="M16" s="21"/>
      <c r="N16" s="21"/>
      <c r="O16" s="21"/>
      <c r="P16" s="21"/>
      <c r="Q16" s="41"/>
      <c r="R16" s="41"/>
      <c r="S16" s="27">
        <v>7.5</v>
      </c>
      <c r="T16" s="21" t="s">
        <v>253</v>
      </c>
      <c r="U16" s="21"/>
      <c r="V16" s="21"/>
      <c r="W16" s="21"/>
      <c r="X16" s="22">
        <v>1</v>
      </c>
      <c r="Y16" s="21" t="s">
        <v>134</v>
      </c>
      <c r="Z16" s="22">
        <v>11</v>
      </c>
      <c r="AA16" s="22">
        <v>0</v>
      </c>
      <c r="AB16" s="22">
        <v>0</v>
      </c>
      <c r="AC16" s="22">
        <f t="shared" si="5"/>
        <v>0</v>
      </c>
      <c r="AD16" s="22">
        <v>0</v>
      </c>
      <c r="AE16" s="45"/>
      <c r="AF16" s="27">
        <v>8</v>
      </c>
      <c r="AG16" s="21" t="s">
        <v>15</v>
      </c>
      <c r="AK16" s="22"/>
      <c r="AL16" s="21" t="s">
        <v>173</v>
      </c>
      <c r="AM16" s="22">
        <v>14</v>
      </c>
      <c r="AN16" s="22">
        <v>0</v>
      </c>
      <c r="AO16" s="22">
        <v>2</v>
      </c>
      <c r="AP16" s="22">
        <f t="shared" si="6"/>
        <v>2</v>
      </c>
      <c r="AQ16" s="22">
        <v>0</v>
      </c>
      <c r="AR16" s="39"/>
    </row>
    <row r="17" spans="1:44" ht="15.95" customHeight="1" x14ac:dyDescent="0.25">
      <c r="A17" s="41"/>
      <c r="B17" s="22"/>
      <c r="C17" s="21"/>
      <c r="D17" s="21"/>
      <c r="E17" s="21"/>
      <c r="F17" s="21"/>
      <c r="G17" s="21"/>
      <c r="H17" s="22">
        <v>2</v>
      </c>
      <c r="I17" s="21" t="s">
        <v>514</v>
      </c>
      <c r="J17" s="21"/>
      <c r="K17" s="21"/>
      <c r="L17" s="21" t="s">
        <v>150</v>
      </c>
      <c r="M17" s="21"/>
      <c r="N17" s="21"/>
      <c r="O17" s="21"/>
      <c r="P17" s="21"/>
      <c r="Q17" s="41"/>
      <c r="R17" s="41"/>
      <c r="S17" s="27">
        <v>9.5</v>
      </c>
      <c r="T17" s="21" t="s">
        <v>185</v>
      </c>
      <c r="U17" s="21"/>
      <c r="V17" s="21"/>
      <c r="W17" s="21"/>
      <c r="X17" s="22">
        <v>7</v>
      </c>
      <c r="Y17" s="21" t="s">
        <v>134</v>
      </c>
      <c r="Z17" s="22">
        <v>14</v>
      </c>
      <c r="AA17" s="22">
        <v>17</v>
      </c>
      <c r="AB17" s="22">
        <v>4</v>
      </c>
      <c r="AC17" s="22">
        <f t="shared" si="5"/>
        <v>21</v>
      </c>
      <c r="AD17" s="22">
        <v>2</v>
      </c>
      <c r="AE17" s="45"/>
      <c r="AF17" s="27">
        <v>9.5</v>
      </c>
      <c r="AG17" s="21" t="s">
        <v>192</v>
      </c>
      <c r="AH17" s="21"/>
      <c r="AI17" s="21"/>
      <c r="AJ17" s="21"/>
      <c r="AK17" s="22">
        <v>19</v>
      </c>
      <c r="AL17" s="21" t="s">
        <v>173</v>
      </c>
      <c r="AM17" s="22">
        <v>14</v>
      </c>
      <c r="AN17" s="22">
        <v>14</v>
      </c>
      <c r="AO17" s="22">
        <v>15</v>
      </c>
      <c r="AP17" s="22">
        <f t="shared" si="6"/>
        <v>29</v>
      </c>
      <c r="AQ17" s="22">
        <v>10</v>
      </c>
      <c r="AR17" s="39"/>
    </row>
    <row r="18" spans="1:44" ht="15.95" customHeight="1" x14ac:dyDescent="0.25">
      <c r="A18" s="41"/>
      <c r="C18" s="21"/>
      <c r="D18" s="21"/>
      <c r="E18" s="21"/>
      <c r="F18" s="21"/>
      <c r="G18" s="21"/>
      <c r="H18" s="22">
        <v>2</v>
      </c>
      <c r="I18" s="21" t="s">
        <v>32</v>
      </c>
      <c r="J18" s="21"/>
      <c r="K18" s="21"/>
      <c r="L18" s="21"/>
      <c r="M18" s="21" t="s">
        <v>122</v>
      </c>
      <c r="N18" s="21"/>
      <c r="O18" s="21"/>
      <c r="P18" s="21"/>
      <c r="Q18" s="41"/>
      <c r="R18" s="41"/>
      <c r="S18" s="27">
        <v>8.5</v>
      </c>
      <c r="T18" s="21" t="s">
        <v>28</v>
      </c>
      <c r="W18" s="21"/>
      <c r="X18" s="22">
        <v>10</v>
      </c>
      <c r="Y18" s="21" t="s">
        <v>134</v>
      </c>
      <c r="Z18" s="22">
        <v>13</v>
      </c>
      <c r="AA18" s="22">
        <v>2</v>
      </c>
      <c r="AB18" s="22">
        <v>6</v>
      </c>
      <c r="AC18" s="22">
        <f t="shared" si="5"/>
        <v>8</v>
      </c>
      <c r="AD18" s="22">
        <v>0</v>
      </c>
      <c r="AE18" s="45"/>
      <c r="AF18" s="27">
        <v>9</v>
      </c>
      <c r="AG18" s="21" t="s">
        <v>79</v>
      </c>
      <c r="AH18" s="21"/>
      <c r="AI18" s="21"/>
      <c r="AJ18" s="21"/>
      <c r="AK18" s="22">
        <v>22</v>
      </c>
      <c r="AL18" s="21" t="s">
        <v>173</v>
      </c>
      <c r="AM18" s="22">
        <v>13</v>
      </c>
      <c r="AN18" s="22">
        <v>5</v>
      </c>
      <c r="AO18" s="22">
        <v>19</v>
      </c>
      <c r="AP18" s="22">
        <f t="shared" si="6"/>
        <v>24</v>
      </c>
      <c r="AQ18" s="22">
        <v>8</v>
      </c>
      <c r="AR18" s="39"/>
    </row>
    <row r="19" spans="1:44" ht="15.95" customHeight="1" x14ac:dyDescent="0.25">
      <c r="A19" s="41"/>
      <c r="C19" s="21"/>
      <c r="D19" s="21"/>
      <c r="E19" s="21"/>
      <c r="F19" s="21"/>
      <c r="G19" s="21"/>
      <c r="H19" s="22">
        <v>2</v>
      </c>
      <c r="I19" s="21" t="s">
        <v>154</v>
      </c>
      <c r="J19" s="21"/>
      <c r="K19" s="21"/>
      <c r="L19" s="21" t="s">
        <v>150</v>
      </c>
      <c r="M19" s="21"/>
      <c r="N19" s="21"/>
      <c r="O19" s="21"/>
      <c r="P19" s="21"/>
      <c r="Q19" s="41"/>
      <c r="R19" s="41"/>
      <c r="S19" s="27">
        <v>8</v>
      </c>
      <c r="T19" s="21" t="s">
        <v>155</v>
      </c>
      <c r="X19" s="22">
        <v>8</v>
      </c>
      <c r="Y19" s="21" t="s">
        <v>134</v>
      </c>
      <c r="Z19" s="22">
        <v>13</v>
      </c>
      <c r="AA19" s="22">
        <v>7</v>
      </c>
      <c r="AB19" s="22">
        <v>10</v>
      </c>
      <c r="AC19" s="22">
        <f t="shared" si="5"/>
        <v>17</v>
      </c>
      <c r="AD19" s="22">
        <v>6</v>
      </c>
      <c r="AE19" s="45"/>
      <c r="AF19" s="27">
        <v>8.5</v>
      </c>
      <c r="AG19" s="21" t="s">
        <v>138</v>
      </c>
      <c r="AH19" s="21"/>
      <c r="AI19" s="21"/>
      <c r="AJ19" s="21"/>
      <c r="AK19" s="22">
        <v>77</v>
      </c>
      <c r="AL19" s="21" t="s">
        <v>173</v>
      </c>
      <c r="AM19" s="22">
        <v>11</v>
      </c>
      <c r="AN19" s="22">
        <v>13</v>
      </c>
      <c r="AO19" s="22">
        <v>9</v>
      </c>
      <c r="AP19" s="22">
        <f t="shared" si="6"/>
        <v>22</v>
      </c>
      <c r="AQ19" s="22">
        <v>4</v>
      </c>
      <c r="AR19" s="39"/>
    </row>
    <row r="20" spans="1:44" ht="15.95" customHeight="1" x14ac:dyDescent="0.25">
      <c r="A20" s="41"/>
      <c r="C20" s="21"/>
      <c r="D20" s="21"/>
      <c r="E20" s="21"/>
      <c r="F20" s="21"/>
      <c r="G20" s="21"/>
      <c r="H20" s="22">
        <v>2</v>
      </c>
      <c r="I20" s="21" t="s">
        <v>150</v>
      </c>
      <c r="J20" s="21"/>
      <c r="K20" s="21"/>
      <c r="L20" s="21" t="s">
        <v>131</v>
      </c>
      <c r="M20" s="21"/>
      <c r="N20" s="21"/>
      <c r="O20" s="21"/>
      <c r="P20" s="21"/>
      <c r="Q20" s="41"/>
      <c r="R20" s="41"/>
      <c r="S20" s="27">
        <v>8</v>
      </c>
      <c r="T20" s="21" t="s">
        <v>37</v>
      </c>
      <c r="W20" s="21"/>
      <c r="X20" s="22">
        <v>21</v>
      </c>
      <c r="Y20" s="21" t="s">
        <v>134</v>
      </c>
      <c r="Z20" s="22">
        <v>14</v>
      </c>
      <c r="AA20" s="22">
        <v>6</v>
      </c>
      <c r="AB20" s="22">
        <v>7</v>
      </c>
      <c r="AC20" s="22">
        <f t="shared" si="5"/>
        <v>13</v>
      </c>
      <c r="AD20" s="22">
        <v>6</v>
      </c>
      <c r="AE20" s="45"/>
      <c r="AF20" s="27">
        <v>8</v>
      </c>
      <c r="AG20" s="21" t="s">
        <v>153</v>
      </c>
      <c r="AH20" s="21"/>
      <c r="AI20" s="21"/>
      <c r="AJ20" s="21"/>
      <c r="AK20" s="22">
        <v>14</v>
      </c>
      <c r="AL20" s="21" t="s">
        <v>173</v>
      </c>
      <c r="AM20" s="22">
        <v>11</v>
      </c>
      <c r="AN20" s="22">
        <v>6</v>
      </c>
      <c r="AO20" s="22">
        <v>4</v>
      </c>
      <c r="AP20" s="22">
        <f t="shared" si="6"/>
        <v>10</v>
      </c>
      <c r="AQ20" s="22">
        <v>0</v>
      </c>
      <c r="AR20" s="39"/>
    </row>
    <row r="21" spans="1:44" ht="15.95" customHeight="1" x14ac:dyDescent="0.25">
      <c r="A21" s="41"/>
      <c r="C21" s="21"/>
      <c r="D21" s="21"/>
      <c r="E21" s="21"/>
      <c r="F21" s="21"/>
      <c r="G21" s="21"/>
      <c r="H21" s="22">
        <v>2</v>
      </c>
      <c r="I21" s="21" t="s">
        <v>131</v>
      </c>
      <c r="J21" s="21"/>
      <c r="K21" s="21"/>
      <c r="L21" s="21" t="s">
        <v>522</v>
      </c>
      <c r="M21" s="21"/>
      <c r="N21" s="21"/>
      <c r="O21" s="21"/>
      <c r="P21" s="21"/>
      <c r="Q21" s="41"/>
      <c r="R21" s="41"/>
      <c r="S21" s="27">
        <v>7.5</v>
      </c>
      <c r="T21" s="21" t="s">
        <v>44</v>
      </c>
      <c r="U21" s="21"/>
      <c r="V21" s="21"/>
      <c r="W21" s="21"/>
      <c r="X21" s="22">
        <v>5</v>
      </c>
      <c r="Y21" s="21" t="s">
        <v>134</v>
      </c>
      <c r="Z21" s="22">
        <v>13</v>
      </c>
      <c r="AA21" s="22">
        <v>0</v>
      </c>
      <c r="AB21" s="22">
        <v>8</v>
      </c>
      <c r="AC21" s="22">
        <f t="shared" si="5"/>
        <v>8</v>
      </c>
      <c r="AD21" s="22">
        <v>0</v>
      </c>
      <c r="AE21" s="45"/>
      <c r="AF21" s="27">
        <v>7.5</v>
      </c>
      <c r="AG21" s="21" t="s">
        <v>125</v>
      </c>
      <c r="AH21" s="21"/>
      <c r="AI21" s="21"/>
      <c r="AJ21" s="21"/>
      <c r="AK21" s="22">
        <v>44</v>
      </c>
      <c r="AL21" s="21" t="s">
        <v>173</v>
      </c>
      <c r="AM21" s="22">
        <v>9</v>
      </c>
      <c r="AN21" s="22">
        <v>1</v>
      </c>
      <c r="AO21" s="22">
        <v>1</v>
      </c>
      <c r="AP21" s="22">
        <f t="shared" si="6"/>
        <v>2</v>
      </c>
      <c r="AQ21" s="22">
        <v>0</v>
      </c>
      <c r="AR21" s="39"/>
    </row>
    <row r="22" spans="1:44" ht="15.95" customHeight="1" x14ac:dyDescent="0.25">
      <c r="A22" s="41"/>
      <c r="C22" s="21"/>
      <c r="D22" s="21"/>
      <c r="E22" s="21"/>
      <c r="F22" s="21"/>
      <c r="G22" s="21"/>
      <c r="H22" s="22"/>
      <c r="I22" s="21"/>
      <c r="J22" s="21"/>
      <c r="K22" s="21"/>
      <c r="L22" s="21"/>
      <c r="M22" s="21"/>
      <c r="N22" s="21"/>
      <c r="O22" s="21"/>
      <c r="P22" s="21"/>
      <c r="Q22" s="41"/>
      <c r="R22" s="41"/>
      <c r="S22" s="27">
        <v>7.5</v>
      </c>
      <c r="T22" s="21" t="s">
        <v>164</v>
      </c>
      <c r="U22" s="21"/>
      <c r="V22" s="21"/>
      <c r="X22" s="22">
        <v>9</v>
      </c>
      <c r="Y22" s="21" t="s">
        <v>134</v>
      </c>
      <c r="Z22" s="22">
        <v>14</v>
      </c>
      <c r="AA22" s="22">
        <v>5</v>
      </c>
      <c r="AB22" s="22">
        <v>5</v>
      </c>
      <c r="AC22" s="22">
        <f t="shared" si="5"/>
        <v>10</v>
      </c>
      <c r="AD22" s="22">
        <v>0</v>
      </c>
      <c r="AE22" s="45"/>
      <c r="AF22" s="27">
        <v>7</v>
      </c>
      <c r="AG22" s="21" t="s">
        <v>119</v>
      </c>
      <c r="AH22" s="21"/>
      <c r="AI22" s="21"/>
      <c r="AJ22" s="21"/>
      <c r="AK22" s="22">
        <v>24</v>
      </c>
      <c r="AL22" s="21" t="s">
        <v>173</v>
      </c>
      <c r="AM22" s="22">
        <v>14</v>
      </c>
      <c r="AN22" s="22">
        <v>1</v>
      </c>
      <c r="AO22" s="22">
        <v>11</v>
      </c>
      <c r="AP22" s="22">
        <f t="shared" si="6"/>
        <v>12</v>
      </c>
      <c r="AQ22" s="22">
        <v>2</v>
      </c>
      <c r="AR22" s="39"/>
    </row>
    <row r="23" spans="1:44" ht="15.95" customHeight="1" x14ac:dyDescent="0.25">
      <c r="A23" s="41"/>
      <c r="B23" s="22" t="s">
        <v>38</v>
      </c>
      <c r="C23" s="6" t="s">
        <v>177</v>
      </c>
      <c r="D23" s="11"/>
      <c r="E23" s="21"/>
      <c r="F23" s="21"/>
      <c r="G23" s="5">
        <v>2</v>
      </c>
      <c r="H23" s="22">
        <v>1</v>
      </c>
      <c r="I23" s="21" t="s">
        <v>239</v>
      </c>
      <c r="J23" s="21"/>
      <c r="K23" s="21"/>
      <c r="L23" s="21" t="s">
        <v>521</v>
      </c>
      <c r="M23" s="21"/>
      <c r="N23" s="21"/>
      <c r="O23" s="21"/>
      <c r="P23" s="21"/>
      <c r="Q23" s="41"/>
      <c r="R23" s="41"/>
      <c r="S23" s="27">
        <v>7</v>
      </c>
      <c r="T23" s="21" t="s">
        <v>81</v>
      </c>
      <c r="U23" s="21"/>
      <c r="V23" s="21"/>
      <c r="W23" s="21"/>
      <c r="X23" s="22">
        <v>4</v>
      </c>
      <c r="Y23" s="21" t="s">
        <v>134</v>
      </c>
      <c r="Z23" s="22">
        <v>11</v>
      </c>
      <c r="AA23" s="22">
        <v>2</v>
      </c>
      <c r="AB23" s="22">
        <v>3</v>
      </c>
      <c r="AC23" s="22">
        <f t="shared" si="5"/>
        <v>5</v>
      </c>
      <c r="AD23" s="22">
        <v>2</v>
      </c>
      <c r="AE23" s="45"/>
      <c r="AF23" s="27">
        <v>6.5</v>
      </c>
      <c r="AG23" s="21" t="s">
        <v>99</v>
      </c>
      <c r="AH23" s="21"/>
      <c r="AI23" s="21"/>
      <c r="AJ23" s="21"/>
      <c r="AK23" s="22">
        <v>12</v>
      </c>
      <c r="AL23" s="21" t="s">
        <v>173</v>
      </c>
      <c r="AM23" s="22">
        <v>14</v>
      </c>
      <c r="AN23" s="22">
        <v>3</v>
      </c>
      <c r="AO23" s="22">
        <v>5</v>
      </c>
      <c r="AP23" s="22">
        <f t="shared" si="6"/>
        <v>8</v>
      </c>
      <c r="AQ23" s="22">
        <v>0</v>
      </c>
      <c r="AR23" s="44"/>
    </row>
    <row r="24" spans="1:44" ht="15.95" customHeight="1" x14ac:dyDescent="0.25">
      <c r="A24" s="41"/>
      <c r="B24" s="22" t="s">
        <v>27</v>
      </c>
      <c r="C24" s="21"/>
      <c r="D24" s="16" t="s">
        <v>100</v>
      </c>
      <c r="E24" s="21"/>
      <c r="F24" s="21"/>
      <c r="G24" s="5"/>
      <c r="H24" s="22">
        <v>2</v>
      </c>
      <c r="I24" s="21" t="s">
        <v>126</v>
      </c>
      <c r="J24" s="21"/>
      <c r="K24" s="21"/>
      <c r="L24" s="21" t="s">
        <v>513</v>
      </c>
      <c r="M24" s="21"/>
      <c r="N24" s="21"/>
      <c r="O24" s="21"/>
      <c r="P24" s="21"/>
      <c r="Q24" s="41"/>
      <c r="R24" s="41"/>
      <c r="S24" s="27">
        <v>6.5</v>
      </c>
      <c r="T24" s="21" t="s">
        <v>169</v>
      </c>
      <c r="U24" s="21"/>
      <c r="V24" s="21"/>
      <c r="W24" s="21"/>
      <c r="X24" s="22">
        <v>14</v>
      </c>
      <c r="Y24" s="21" t="s">
        <v>134</v>
      </c>
      <c r="Z24" s="22">
        <v>11</v>
      </c>
      <c r="AA24" s="22">
        <v>3</v>
      </c>
      <c r="AB24" s="22">
        <v>4</v>
      </c>
      <c r="AC24" s="22">
        <f t="shared" si="5"/>
        <v>7</v>
      </c>
      <c r="AD24" s="22">
        <v>4</v>
      </c>
      <c r="AE24" s="45"/>
      <c r="AF24" s="27">
        <v>6.5</v>
      </c>
      <c r="AG24" s="21" t="s">
        <v>123</v>
      </c>
      <c r="AH24" s="21"/>
      <c r="AI24" s="21"/>
      <c r="AJ24" s="21"/>
      <c r="AK24" s="22">
        <v>8</v>
      </c>
      <c r="AL24" s="21" t="s">
        <v>173</v>
      </c>
      <c r="AM24" s="22">
        <v>14</v>
      </c>
      <c r="AN24" s="22">
        <v>2</v>
      </c>
      <c r="AO24" s="22">
        <v>4</v>
      </c>
      <c r="AP24" s="22">
        <f t="shared" si="6"/>
        <v>6</v>
      </c>
      <c r="AQ24" s="22">
        <v>0</v>
      </c>
      <c r="AR24" s="36"/>
    </row>
    <row r="25" spans="1:44" ht="15.95" customHeight="1" x14ac:dyDescent="0.25">
      <c r="A25" s="41"/>
      <c r="B25" s="36"/>
      <c r="C25" s="46"/>
      <c r="D25" s="46"/>
      <c r="E25" s="46"/>
      <c r="F25" s="46"/>
      <c r="G25" s="42"/>
      <c r="H25" s="45"/>
      <c r="I25" s="46"/>
      <c r="J25" s="46"/>
      <c r="K25" s="45"/>
      <c r="L25" s="45"/>
      <c r="M25" s="45"/>
      <c r="N25" s="45"/>
      <c r="O25" s="45"/>
      <c r="P25" s="45"/>
      <c r="Q25" s="41"/>
      <c r="R25" s="41"/>
      <c r="S25" s="27">
        <v>6.5</v>
      </c>
      <c r="T25" s="21" t="s">
        <v>29</v>
      </c>
      <c r="U25" s="21"/>
      <c r="V25" s="21"/>
      <c r="W25" s="21"/>
      <c r="X25" s="22">
        <v>15</v>
      </c>
      <c r="Y25" s="21" t="s">
        <v>134</v>
      </c>
      <c r="Z25" s="22">
        <v>13</v>
      </c>
      <c r="AA25" s="22">
        <v>1</v>
      </c>
      <c r="AB25" s="22">
        <v>4</v>
      </c>
      <c r="AC25" s="22">
        <f t="shared" si="5"/>
        <v>5</v>
      </c>
      <c r="AD25" s="22">
        <v>0</v>
      </c>
      <c r="AE25" s="45"/>
      <c r="AF25" s="27">
        <v>6</v>
      </c>
      <c r="AG25" s="21" t="s">
        <v>91</v>
      </c>
      <c r="AH25" s="21"/>
      <c r="AI25" s="21"/>
      <c r="AJ25" s="21"/>
      <c r="AK25" s="22">
        <v>23</v>
      </c>
      <c r="AL25" s="21" t="s">
        <v>173</v>
      </c>
      <c r="AM25" s="22">
        <v>11</v>
      </c>
      <c r="AN25" s="22">
        <v>0</v>
      </c>
      <c r="AO25" s="22">
        <v>1</v>
      </c>
      <c r="AP25" s="22">
        <f t="shared" si="6"/>
        <v>1</v>
      </c>
      <c r="AQ25" s="22">
        <v>0</v>
      </c>
      <c r="AR25" s="36"/>
    </row>
    <row r="26" spans="1:44" ht="15.95" customHeight="1" x14ac:dyDescent="0.25">
      <c r="A26" s="41"/>
      <c r="B26" s="42" t="s">
        <v>147</v>
      </c>
      <c r="C26" s="6" t="s">
        <v>180</v>
      </c>
      <c r="F26" s="21"/>
      <c r="G26" s="5">
        <v>4</v>
      </c>
      <c r="H26" s="22">
        <v>1</v>
      </c>
      <c r="I26" s="21" t="s">
        <v>123</v>
      </c>
      <c r="J26" s="21"/>
      <c r="K26" s="21"/>
      <c r="L26" s="21" t="s">
        <v>79</v>
      </c>
      <c r="M26" s="21"/>
      <c r="N26" s="21"/>
      <c r="O26" s="21"/>
      <c r="P26" s="21"/>
      <c r="Q26" s="41"/>
      <c r="R26" s="41"/>
      <c r="S26" s="27">
        <v>6</v>
      </c>
      <c r="T26" s="21" t="s">
        <v>159</v>
      </c>
      <c r="U26" s="21"/>
      <c r="V26" s="21"/>
      <c r="W26" s="21"/>
      <c r="X26" s="22"/>
      <c r="Y26" s="21" t="s">
        <v>134</v>
      </c>
      <c r="Z26" s="22">
        <v>1</v>
      </c>
      <c r="AA26" s="22">
        <v>0</v>
      </c>
      <c r="AB26" s="22">
        <v>1</v>
      </c>
      <c r="AC26" s="22">
        <f t="shared" si="5"/>
        <v>1</v>
      </c>
      <c r="AD26" s="22">
        <v>0</v>
      </c>
      <c r="AE26" s="45"/>
      <c r="AF26" s="27">
        <v>6</v>
      </c>
      <c r="AG26" s="21" t="s">
        <v>68</v>
      </c>
      <c r="AH26" s="21"/>
      <c r="AI26" s="21"/>
      <c r="AJ26" s="21"/>
      <c r="AK26" s="22">
        <v>9</v>
      </c>
      <c r="AL26" s="21" t="s">
        <v>173</v>
      </c>
      <c r="AM26" s="22">
        <v>14</v>
      </c>
      <c r="AN26" s="22">
        <v>0</v>
      </c>
      <c r="AO26" s="22">
        <v>2</v>
      </c>
      <c r="AP26" s="22">
        <f t="shared" si="6"/>
        <v>2</v>
      </c>
      <c r="AQ26" s="22">
        <v>0</v>
      </c>
      <c r="AR26" s="36"/>
    </row>
    <row r="27" spans="1:44" ht="15.95" customHeight="1" thickBot="1" x14ac:dyDescent="0.3">
      <c r="A27" s="41"/>
      <c r="B27" s="22" t="s">
        <v>27</v>
      </c>
      <c r="C27" s="16" t="s">
        <v>510</v>
      </c>
      <c r="D27" s="16"/>
      <c r="E27" s="16"/>
      <c r="F27" s="16"/>
      <c r="G27" s="5"/>
      <c r="H27" s="22">
        <v>1</v>
      </c>
      <c r="I27" s="21" t="s">
        <v>138</v>
      </c>
      <c r="J27" s="21"/>
      <c r="K27" s="21"/>
      <c r="L27" s="21" t="s">
        <v>519</v>
      </c>
      <c r="M27" s="21"/>
      <c r="N27" s="21"/>
      <c r="O27" s="21"/>
      <c r="P27" s="21"/>
      <c r="Q27" s="41"/>
      <c r="R27" s="41"/>
      <c r="S27" s="17" t="s">
        <v>132</v>
      </c>
      <c r="T27" s="17"/>
      <c r="U27" s="17"/>
      <c r="V27" s="17"/>
      <c r="W27" s="17"/>
      <c r="X27" s="17"/>
      <c r="Y27" s="17"/>
      <c r="Z27" s="23">
        <f>SUM(Z15:Z26)</f>
        <v>154</v>
      </c>
      <c r="AA27" s="23">
        <f>SUM(AA15:AA26)</f>
        <v>45</v>
      </c>
      <c r="AB27" s="23">
        <f>SUM(AB15:AB26)</f>
        <v>66</v>
      </c>
      <c r="AC27" s="23">
        <f>+AB27+AA27</f>
        <v>111</v>
      </c>
      <c r="AD27" s="23">
        <f>SUM(AD15:AD26)</f>
        <v>20</v>
      </c>
      <c r="AE27" s="45"/>
      <c r="AF27" s="17" t="s">
        <v>172</v>
      </c>
      <c r="AG27" s="17"/>
      <c r="AH27" s="17"/>
      <c r="AI27" s="17"/>
      <c r="AJ27" s="17"/>
      <c r="AK27" s="17"/>
      <c r="AL27" s="17"/>
      <c r="AM27" s="23">
        <f>SUM(AM15:AM26)</f>
        <v>154</v>
      </c>
      <c r="AN27" s="23">
        <f>SUM(AN15:AN26)</f>
        <v>53</v>
      </c>
      <c r="AO27" s="23">
        <f>SUM(AO15:AO26)</f>
        <v>79</v>
      </c>
      <c r="AP27" s="23">
        <f>+AO27+AN27</f>
        <v>132</v>
      </c>
      <c r="AQ27" s="23">
        <f>SUM(AQ15:AQ26)</f>
        <v>24</v>
      </c>
      <c r="AR27" s="36"/>
    </row>
    <row r="28" spans="1:44" ht="15.95" customHeight="1" x14ac:dyDescent="0.25">
      <c r="A28" s="41"/>
      <c r="C28" s="16" t="s">
        <v>511</v>
      </c>
      <c r="D28" s="16"/>
      <c r="E28" s="16"/>
      <c r="F28" s="16"/>
      <c r="G28" s="5"/>
      <c r="H28" s="22">
        <v>1</v>
      </c>
      <c r="I28" s="21" t="s">
        <v>192</v>
      </c>
      <c r="J28" s="21"/>
      <c r="K28" s="21"/>
      <c r="L28" s="21" t="s">
        <v>520</v>
      </c>
      <c r="M28" s="21"/>
      <c r="N28" s="21"/>
      <c r="O28" s="21"/>
      <c r="P28" s="21"/>
      <c r="Q28" s="41"/>
      <c r="R28" s="41"/>
      <c r="S28" s="19" t="s">
        <v>18</v>
      </c>
      <c r="T28" s="19"/>
      <c r="U28" s="19"/>
      <c r="V28" s="19"/>
      <c r="W28" s="19"/>
      <c r="X28" s="16" t="s">
        <v>41</v>
      </c>
      <c r="Z28" s="22">
        <v>15</v>
      </c>
      <c r="AA28" s="22">
        <v>5</v>
      </c>
      <c r="AB28" s="22">
        <v>5</v>
      </c>
      <c r="AC28" s="22">
        <f t="shared" ref="AC28:AC39" si="7">+AA28+AB28</f>
        <v>10</v>
      </c>
      <c r="AD28" s="22">
        <v>0</v>
      </c>
      <c r="AE28" s="45"/>
      <c r="AF28" s="19" t="s">
        <v>17</v>
      </c>
      <c r="AG28" s="19"/>
      <c r="AH28" s="19"/>
      <c r="AI28" s="19"/>
      <c r="AJ28" s="19"/>
      <c r="AK28" s="16" t="s">
        <v>51</v>
      </c>
      <c r="AM28" s="22">
        <v>12</v>
      </c>
      <c r="AN28" s="22">
        <v>7</v>
      </c>
      <c r="AO28" s="22">
        <v>7</v>
      </c>
      <c r="AP28" s="22">
        <f t="shared" ref="AP28:AP39" si="8">+AN28+AO28</f>
        <v>14</v>
      </c>
      <c r="AQ28" s="22">
        <v>0</v>
      </c>
      <c r="AR28" s="36"/>
    </row>
    <row r="29" spans="1:44" ht="15.95" customHeight="1" x14ac:dyDescent="0.25">
      <c r="A29" s="41"/>
      <c r="C29" s="16" t="s">
        <v>512</v>
      </c>
      <c r="D29" s="16"/>
      <c r="E29" s="16"/>
      <c r="F29" s="16"/>
      <c r="H29" s="22">
        <v>2</v>
      </c>
      <c r="I29" s="21" t="s">
        <v>153</v>
      </c>
      <c r="L29" s="21" t="s">
        <v>79</v>
      </c>
      <c r="M29" s="21"/>
      <c r="N29" s="21"/>
      <c r="O29" s="21"/>
      <c r="P29" s="21"/>
      <c r="Q29" s="41"/>
      <c r="R29" s="41"/>
      <c r="S29" s="27">
        <v>7.5</v>
      </c>
      <c r="T29" s="21" t="s">
        <v>78</v>
      </c>
      <c r="X29" s="22">
        <v>35</v>
      </c>
      <c r="Y29" s="21" t="s">
        <v>108</v>
      </c>
      <c r="Z29" s="22">
        <v>14</v>
      </c>
      <c r="AA29" s="22">
        <v>0</v>
      </c>
      <c r="AB29" s="22">
        <v>0</v>
      </c>
      <c r="AC29" s="22">
        <f t="shared" si="7"/>
        <v>0</v>
      </c>
      <c r="AD29" s="22">
        <v>2</v>
      </c>
      <c r="AE29" s="45"/>
      <c r="AF29" s="27">
        <v>7</v>
      </c>
      <c r="AG29" s="21" t="s">
        <v>162</v>
      </c>
      <c r="AH29" s="21"/>
      <c r="AI29" s="21"/>
      <c r="AJ29" s="21"/>
      <c r="AK29" s="22">
        <v>30</v>
      </c>
      <c r="AL29" s="21" t="s">
        <v>17</v>
      </c>
      <c r="AM29" s="22">
        <v>13</v>
      </c>
      <c r="AN29" s="22">
        <v>0</v>
      </c>
      <c r="AO29" s="22">
        <v>0</v>
      </c>
      <c r="AP29" s="22">
        <f t="shared" si="8"/>
        <v>0</v>
      </c>
      <c r="AQ29" s="22">
        <v>0</v>
      </c>
      <c r="AR29" s="36"/>
    </row>
    <row r="30" spans="1:44" ht="15.95" customHeight="1" x14ac:dyDescent="0.25">
      <c r="A30" s="41"/>
      <c r="Q30" s="41"/>
      <c r="R30" s="41"/>
      <c r="S30" s="27">
        <v>9.5</v>
      </c>
      <c r="T30" s="21" t="s">
        <v>53</v>
      </c>
      <c r="U30" s="21"/>
      <c r="V30" s="21"/>
      <c r="W30" s="27"/>
      <c r="X30" s="22">
        <v>14</v>
      </c>
      <c r="Y30" s="21" t="s">
        <v>108</v>
      </c>
      <c r="Z30" s="22">
        <v>12</v>
      </c>
      <c r="AA30" s="22">
        <v>18</v>
      </c>
      <c r="AB30" s="22">
        <v>10</v>
      </c>
      <c r="AC30" s="22">
        <f t="shared" si="7"/>
        <v>28</v>
      </c>
      <c r="AD30" s="22">
        <v>4</v>
      </c>
      <c r="AE30" s="45"/>
      <c r="AF30" s="27">
        <v>9.5</v>
      </c>
      <c r="AG30" s="21" t="s">
        <v>129</v>
      </c>
      <c r="AH30" s="21"/>
      <c r="AI30" s="21"/>
      <c r="AJ30" s="21"/>
      <c r="AK30" s="22">
        <v>24</v>
      </c>
      <c r="AL30" s="21" t="s">
        <v>17</v>
      </c>
      <c r="AM30" s="22">
        <v>14</v>
      </c>
      <c r="AN30" s="22">
        <v>17</v>
      </c>
      <c r="AO30" s="22">
        <v>18</v>
      </c>
      <c r="AP30" s="22">
        <f t="shared" si="8"/>
        <v>35</v>
      </c>
      <c r="AQ30" s="22">
        <v>4</v>
      </c>
      <c r="AR30" s="36"/>
    </row>
    <row r="31" spans="1:44" ht="15.95" customHeight="1" x14ac:dyDescent="0.25">
      <c r="A31" s="41"/>
      <c r="C31" s="6" t="s">
        <v>175</v>
      </c>
      <c r="G31" s="5">
        <v>2</v>
      </c>
      <c r="H31" s="22">
        <v>1</v>
      </c>
      <c r="I31" s="21" t="s">
        <v>164</v>
      </c>
      <c r="J31" s="21"/>
      <c r="K31" s="21"/>
      <c r="L31" s="21"/>
      <c r="M31" s="21" t="s">
        <v>122</v>
      </c>
      <c r="N31" s="21"/>
      <c r="O31" s="21"/>
      <c r="P31" s="21"/>
      <c r="Q31" s="41"/>
      <c r="R31" s="41"/>
      <c r="S31" s="27">
        <v>8.5</v>
      </c>
      <c r="T31" s="21" t="s">
        <v>87</v>
      </c>
      <c r="U31" s="21"/>
      <c r="V31" s="21"/>
      <c r="W31" s="27"/>
      <c r="X31" s="22">
        <v>16</v>
      </c>
      <c r="Y31" s="21" t="s">
        <v>108</v>
      </c>
      <c r="Z31" s="22">
        <v>13</v>
      </c>
      <c r="AA31" s="22">
        <v>3</v>
      </c>
      <c r="AB31" s="22">
        <v>9</v>
      </c>
      <c r="AC31" s="22">
        <f t="shared" si="7"/>
        <v>12</v>
      </c>
      <c r="AD31" s="22">
        <v>0</v>
      </c>
      <c r="AE31" s="45"/>
      <c r="AF31" s="27">
        <v>8.5</v>
      </c>
      <c r="AG31" s="21" t="s">
        <v>161</v>
      </c>
      <c r="AH31" s="21"/>
      <c r="AI31" s="21"/>
      <c r="AJ31" s="21"/>
      <c r="AK31" s="22">
        <v>7</v>
      </c>
      <c r="AL31" s="21" t="s">
        <v>17</v>
      </c>
      <c r="AM31" s="22">
        <v>14</v>
      </c>
      <c r="AN31" s="22">
        <v>19</v>
      </c>
      <c r="AO31" s="22">
        <v>16</v>
      </c>
      <c r="AP31" s="22">
        <f t="shared" si="8"/>
        <v>35</v>
      </c>
      <c r="AQ31" s="22">
        <v>0</v>
      </c>
      <c r="AR31" s="36"/>
    </row>
    <row r="32" spans="1:44" ht="15.95" customHeight="1" x14ac:dyDescent="0.25">
      <c r="A32" s="41"/>
      <c r="B32" s="22" t="s">
        <v>27</v>
      </c>
      <c r="C32" s="21"/>
      <c r="D32" s="21" t="s">
        <v>100</v>
      </c>
      <c r="E32" s="21"/>
      <c r="F32" s="21"/>
      <c r="G32" s="5"/>
      <c r="H32" s="22">
        <v>2</v>
      </c>
      <c r="I32" s="21" t="s">
        <v>114</v>
      </c>
      <c r="J32" s="21"/>
      <c r="K32" s="21"/>
      <c r="L32" s="21" t="s">
        <v>159</v>
      </c>
      <c r="M32" s="21"/>
      <c r="N32" s="21"/>
      <c r="O32" s="21"/>
      <c r="P32" s="21"/>
      <c r="Q32" s="41"/>
      <c r="R32" s="41"/>
      <c r="S32" s="27">
        <v>8.5</v>
      </c>
      <c r="T32" s="21" t="s">
        <v>140</v>
      </c>
      <c r="U32" s="21"/>
      <c r="V32" s="21"/>
      <c r="W32" s="27"/>
      <c r="X32" s="22">
        <v>11</v>
      </c>
      <c r="Y32" s="21" t="s">
        <v>108</v>
      </c>
      <c r="Z32" s="22">
        <v>14</v>
      </c>
      <c r="AA32" s="22">
        <v>8</v>
      </c>
      <c r="AB32" s="22">
        <v>10</v>
      </c>
      <c r="AC32" s="22">
        <f t="shared" si="7"/>
        <v>18</v>
      </c>
      <c r="AD32" s="22">
        <v>0</v>
      </c>
      <c r="AE32" s="45"/>
      <c r="AF32" s="27">
        <v>8.5</v>
      </c>
      <c r="AG32" s="21" t="s">
        <v>120</v>
      </c>
      <c r="AH32" s="21"/>
      <c r="AI32" s="21"/>
      <c r="AJ32" s="21"/>
      <c r="AK32" s="22">
        <v>22</v>
      </c>
      <c r="AL32" s="16" t="s">
        <v>17</v>
      </c>
      <c r="AM32" s="22">
        <v>14</v>
      </c>
      <c r="AN32" s="22">
        <v>4</v>
      </c>
      <c r="AO32" s="22">
        <v>5</v>
      </c>
      <c r="AP32" s="22">
        <f t="shared" si="8"/>
        <v>9</v>
      </c>
      <c r="AQ32" s="22">
        <v>2</v>
      </c>
      <c r="AR32" s="36"/>
    </row>
    <row r="33" spans="1:44" ht="15.95" customHeight="1" x14ac:dyDescent="0.25">
      <c r="A33" s="41"/>
      <c r="B33" s="36"/>
      <c r="C33" s="46"/>
      <c r="D33" s="46"/>
      <c r="E33" s="46"/>
      <c r="F33" s="46"/>
      <c r="G33" s="42"/>
      <c r="H33" s="45"/>
      <c r="I33" s="46"/>
      <c r="J33" s="46"/>
      <c r="K33" s="45"/>
      <c r="L33" s="45"/>
      <c r="M33" s="45"/>
      <c r="N33" s="45"/>
      <c r="O33" s="45"/>
      <c r="P33" s="45"/>
      <c r="Q33" s="41"/>
      <c r="R33" s="41"/>
      <c r="S33" s="27">
        <v>7.5</v>
      </c>
      <c r="T33" s="21" t="s">
        <v>45</v>
      </c>
      <c r="X33" s="22">
        <v>72</v>
      </c>
      <c r="Y33" s="21" t="s">
        <v>108</v>
      </c>
      <c r="Z33" s="22">
        <v>7</v>
      </c>
      <c r="AA33" s="22">
        <v>0</v>
      </c>
      <c r="AB33" s="22">
        <v>2</v>
      </c>
      <c r="AC33" s="22">
        <f t="shared" si="7"/>
        <v>2</v>
      </c>
      <c r="AD33" s="22">
        <v>2</v>
      </c>
      <c r="AE33" s="45"/>
      <c r="AF33" s="27">
        <v>7.5</v>
      </c>
      <c r="AG33" s="21" t="s">
        <v>31</v>
      </c>
      <c r="AK33" s="22">
        <v>2</v>
      </c>
      <c r="AL33" s="21" t="s">
        <v>17</v>
      </c>
      <c r="AM33" s="22">
        <v>13</v>
      </c>
      <c r="AN33" s="22">
        <v>0</v>
      </c>
      <c r="AO33" s="22">
        <v>4</v>
      </c>
      <c r="AP33" s="22">
        <f t="shared" si="8"/>
        <v>4</v>
      </c>
      <c r="AQ33" s="22">
        <v>0</v>
      </c>
      <c r="AR33" s="36"/>
    </row>
    <row r="34" spans="1:44" ht="15.95" customHeight="1" x14ac:dyDescent="0.25">
      <c r="A34" s="41"/>
      <c r="B34" s="42" t="s">
        <v>148</v>
      </c>
      <c r="C34" s="6" t="s">
        <v>178</v>
      </c>
      <c r="F34" s="20"/>
      <c r="G34" s="5">
        <v>5</v>
      </c>
      <c r="H34" s="22">
        <v>1</v>
      </c>
      <c r="I34" s="21" t="s">
        <v>118</v>
      </c>
      <c r="J34" s="21"/>
      <c r="K34" s="21"/>
      <c r="L34" s="21" t="s">
        <v>516</v>
      </c>
      <c r="M34" s="21"/>
      <c r="N34" s="21"/>
      <c r="O34" s="21"/>
      <c r="P34" s="21"/>
      <c r="Q34" s="41"/>
      <c r="R34" s="41"/>
      <c r="S34" s="27">
        <v>7.5</v>
      </c>
      <c r="T34" s="21" t="s">
        <v>104</v>
      </c>
      <c r="U34" s="21"/>
      <c r="V34" s="21"/>
      <c r="W34" s="27"/>
      <c r="X34" s="22">
        <v>4</v>
      </c>
      <c r="Y34" s="21" t="s">
        <v>108</v>
      </c>
      <c r="Z34" s="22">
        <v>13</v>
      </c>
      <c r="AA34" s="22">
        <v>3</v>
      </c>
      <c r="AB34" s="22">
        <v>9</v>
      </c>
      <c r="AC34" s="22">
        <f t="shared" si="7"/>
        <v>12</v>
      </c>
      <c r="AD34" s="22">
        <v>2</v>
      </c>
      <c r="AE34" s="45"/>
      <c r="AF34" s="27">
        <v>7.5</v>
      </c>
      <c r="AG34" s="21" t="s">
        <v>54</v>
      </c>
      <c r="AJ34" s="21"/>
      <c r="AK34" s="22">
        <v>19</v>
      </c>
      <c r="AL34" s="21" t="s">
        <v>17</v>
      </c>
      <c r="AM34" s="22">
        <v>12</v>
      </c>
      <c r="AN34" s="22">
        <v>0</v>
      </c>
      <c r="AO34" s="22">
        <v>2</v>
      </c>
      <c r="AP34" s="22">
        <f t="shared" si="8"/>
        <v>2</v>
      </c>
      <c r="AQ34" s="22">
        <v>2</v>
      </c>
      <c r="AR34" s="36"/>
    </row>
    <row r="35" spans="1:44" ht="15.95" customHeight="1" x14ac:dyDescent="0.25">
      <c r="A35" s="41" t="s">
        <v>43</v>
      </c>
      <c r="B35" s="22" t="s">
        <v>27</v>
      </c>
      <c r="C35" s="16"/>
      <c r="D35" s="21" t="s">
        <v>100</v>
      </c>
      <c r="E35" s="21"/>
      <c r="H35" s="22">
        <v>1</v>
      </c>
      <c r="I35" s="21" t="s">
        <v>133</v>
      </c>
      <c r="J35" s="21"/>
      <c r="K35" s="21"/>
      <c r="L35" s="21" t="s">
        <v>384</v>
      </c>
      <c r="M35" s="21"/>
      <c r="N35" s="21"/>
      <c r="O35" s="21"/>
      <c r="P35" s="21"/>
      <c r="Q35" s="41"/>
      <c r="R35" s="41"/>
      <c r="S35" s="27">
        <v>6.5</v>
      </c>
      <c r="T35" s="21" t="s">
        <v>46</v>
      </c>
      <c r="U35" s="21"/>
      <c r="V35" s="21"/>
      <c r="W35" s="27"/>
      <c r="X35" s="22">
        <v>24</v>
      </c>
      <c r="Y35" s="21" t="s">
        <v>108</v>
      </c>
      <c r="Z35" s="22">
        <v>12</v>
      </c>
      <c r="AA35" s="22">
        <v>0</v>
      </c>
      <c r="AB35" s="22">
        <v>9</v>
      </c>
      <c r="AC35" s="22">
        <f t="shared" si="7"/>
        <v>9</v>
      </c>
      <c r="AD35" s="22">
        <v>0</v>
      </c>
      <c r="AE35" s="45"/>
      <c r="AF35" s="27">
        <v>7.5</v>
      </c>
      <c r="AG35" s="21" t="s">
        <v>84</v>
      </c>
      <c r="AK35" s="22">
        <v>33</v>
      </c>
      <c r="AL35" s="21" t="s">
        <v>17</v>
      </c>
      <c r="AM35" s="22">
        <v>12</v>
      </c>
      <c r="AN35" s="22">
        <v>0</v>
      </c>
      <c r="AO35" s="22">
        <v>0</v>
      </c>
      <c r="AP35" s="22">
        <f t="shared" si="8"/>
        <v>0</v>
      </c>
      <c r="AQ35" s="22">
        <v>2</v>
      </c>
      <c r="AR35" s="36"/>
    </row>
    <row r="36" spans="1:44" ht="15.95" customHeight="1" x14ac:dyDescent="0.25">
      <c r="A36" s="41"/>
      <c r="H36" s="22">
        <v>1</v>
      </c>
      <c r="I36" s="21" t="s">
        <v>85</v>
      </c>
      <c r="J36" s="21"/>
      <c r="K36" s="21"/>
      <c r="L36" s="21" t="s">
        <v>517</v>
      </c>
      <c r="M36" s="21"/>
      <c r="N36" s="21"/>
      <c r="O36" s="21"/>
      <c r="P36" s="21"/>
      <c r="Q36" s="41"/>
      <c r="R36" s="41"/>
      <c r="S36" s="27">
        <v>7</v>
      </c>
      <c r="T36" s="21" t="s">
        <v>34</v>
      </c>
      <c r="U36" s="21"/>
      <c r="V36" s="21"/>
      <c r="W36" s="27"/>
      <c r="X36" s="22">
        <v>44</v>
      </c>
      <c r="Y36" s="21" t="s">
        <v>108</v>
      </c>
      <c r="Z36" s="22">
        <v>14</v>
      </c>
      <c r="AA36" s="22">
        <v>0</v>
      </c>
      <c r="AB36" s="22">
        <v>0</v>
      </c>
      <c r="AC36" s="22">
        <f t="shared" si="7"/>
        <v>0</v>
      </c>
      <c r="AD36" s="22">
        <v>2</v>
      </c>
      <c r="AE36" s="45"/>
      <c r="AF36" s="27">
        <v>7</v>
      </c>
      <c r="AG36" s="21" t="s">
        <v>64</v>
      </c>
      <c r="AH36" s="21"/>
      <c r="AI36" s="21"/>
      <c r="AJ36" s="21"/>
      <c r="AK36" s="22">
        <v>11</v>
      </c>
      <c r="AL36" s="21" t="s">
        <v>17</v>
      </c>
      <c r="AM36" s="22">
        <v>13</v>
      </c>
      <c r="AN36" s="22">
        <v>0</v>
      </c>
      <c r="AO36" s="22">
        <v>5</v>
      </c>
      <c r="AP36" s="22">
        <f t="shared" si="8"/>
        <v>5</v>
      </c>
      <c r="AQ36" s="22">
        <v>0</v>
      </c>
      <c r="AR36" s="36"/>
    </row>
    <row r="37" spans="1:44" ht="15.95" customHeight="1" x14ac:dyDescent="0.25">
      <c r="A37" s="41"/>
      <c r="H37" s="22">
        <v>2</v>
      </c>
      <c r="I37" s="21" t="s">
        <v>85</v>
      </c>
      <c r="L37" s="21" t="s">
        <v>518</v>
      </c>
      <c r="M37" s="21"/>
      <c r="N37" s="21"/>
      <c r="O37" s="21"/>
      <c r="P37" s="21"/>
      <c r="Q37" s="41"/>
      <c r="R37" s="41"/>
      <c r="S37" s="27">
        <v>6.5</v>
      </c>
      <c r="T37" s="21" t="s">
        <v>186</v>
      </c>
      <c r="X37" s="22">
        <v>23</v>
      </c>
      <c r="Y37" s="21" t="s">
        <v>108</v>
      </c>
      <c r="Z37" s="22">
        <v>14</v>
      </c>
      <c r="AA37" s="22">
        <v>3</v>
      </c>
      <c r="AB37" s="22">
        <v>5</v>
      </c>
      <c r="AC37" s="22">
        <f t="shared" si="7"/>
        <v>8</v>
      </c>
      <c r="AD37" s="22">
        <v>2</v>
      </c>
      <c r="AE37" s="45"/>
      <c r="AF37" s="27">
        <v>7</v>
      </c>
      <c r="AG37" s="21" t="s">
        <v>55</v>
      </c>
      <c r="AH37" s="21"/>
      <c r="AI37" s="21"/>
      <c r="AJ37" s="21"/>
      <c r="AK37" s="22">
        <v>13</v>
      </c>
      <c r="AL37" s="21" t="s">
        <v>17</v>
      </c>
      <c r="AM37" s="22">
        <v>12</v>
      </c>
      <c r="AN37" s="22">
        <v>0</v>
      </c>
      <c r="AO37" s="22">
        <v>4</v>
      </c>
      <c r="AP37" s="22">
        <f t="shared" si="8"/>
        <v>4</v>
      </c>
      <c r="AQ37" s="22">
        <v>0</v>
      </c>
      <c r="AR37" s="36"/>
    </row>
    <row r="38" spans="1:44" ht="15.95" customHeight="1" x14ac:dyDescent="0.25">
      <c r="A38" s="41"/>
      <c r="H38" s="22">
        <v>2</v>
      </c>
      <c r="I38" s="21" t="s">
        <v>133</v>
      </c>
      <c r="L38" s="21" t="s">
        <v>482</v>
      </c>
      <c r="M38" s="21"/>
      <c r="N38" s="21"/>
      <c r="O38" s="21"/>
      <c r="P38" s="21"/>
      <c r="Q38" s="41"/>
      <c r="R38" s="41"/>
      <c r="S38" s="27">
        <v>6.5</v>
      </c>
      <c r="T38" s="21" t="s">
        <v>121</v>
      </c>
      <c r="X38" s="22">
        <v>30</v>
      </c>
      <c r="Y38" s="21" t="s">
        <v>108</v>
      </c>
      <c r="Z38" s="22">
        <v>13</v>
      </c>
      <c r="AA38" s="22">
        <v>2</v>
      </c>
      <c r="AB38" s="22">
        <v>3</v>
      </c>
      <c r="AC38" s="22">
        <f t="shared" si="7"/>
        <v>5</v>
      </c>
      <c r="AD38" s="22">
        <v>0</v>
      </c>
      <c r="AE38" s="45"/>
      <c r="AF38" s="27">
        <v>6.5</v>
      </c>
      <c r="AG38" s="21" t="s">
        <v>40</v>
      </c>
      <c r="AH38" s="21"/>
      <c r="AI38" s="21"/>
      <c r="AJ38" s="21"/>
      <c r="AK38" s="22">
        <v>4</v>
      </c>
      <c r="AL38" s="21" t="s">
        <v>17</v>
      </c>
      <c r="AM38" s="22">
        <v>13</v>
      </c>
      <c r="AN38" s="22">
        <v>0</v>
      </c>
      <c r="AO38" s="22">
        <v>6</v>
      </c>
      <c r="AP38" s="22">
        <f t="shared" si="8"/>
        <v>6</v>
      </c>
      <c r="AQ38" s="22">
        <v>0</v>
      </c>
      <c r="AR38" s="36"/>
    </row>
    <row r="39" spans="1:44" ht="15.95" customHeight="1" x14ac:dyDescent="0.25">
      <c r="A39" s="41"/>
      <c r="L39" s="21"/>
      <c r="M39" s="21"/>
      <c r="N39" s="21"/>
      <c r="O39" s="21"/>
      <c r="P39" s="21"/>
      <c r="Q39" s="41"/>
      <c r="R39" s="41"/>
      <c r="S39" s="27">
        <v>6.5</v>
      </c>
      <c r="T39" s="21" t="s">
        <v>165</v>
      </c>
      <c r="U39" s="21"/>
      <c r="V39" s="21"/>
      <c r="W39" s="27"/>
      <c r="X39" s="22">
        <v>10</v>
      </c>
      <c r="Y39" s="21" t="s">
        <v>108</v>
      </c>
      <c r="Z39" s="22">
        <v>13</v>
      </c>
      <c r="AA39" s="22">
        <v>3</v>
      </c>
      <c r="AB39" s="22">
        <v>1</v>
      </c>
      <c r="AC39" s="22">
        <f t="shared" si="7"/>
        <v>4</v>
      </c>
      <c r="AD39" s="22">
        <v>0</v>
      </c>
      <c r="AE39" s="45"/>
      <c r="AF39" s="27">
        <v>6</v>
      </c>
      <c r="AG39" s="21" t="s">
        <v>103</v>
      </c>
      <c r="AK39" s="22">
        <v>44</v>
      </c>
      <c r="AL39" s="21" t="s">
        <v>17</v>
      </c>
      <c r="AM39" s="22">
        <v>12</v>
      </c>
      <c r="AN39" s="22">
        <v>3</v>
      </c>
      <c r="AO39" s="22">
        <v>5</v>
      </c>
      <c r="AP39" s="22">
        <f t="shared" si="8"/>
        <v>8</v>
      </c>
      <c r="AQ39" s="22">
        <v>0</v>
      </c>
      <c r="AR39" s="36"/>
    </row>
    <row r="40" spans="1:44" ht="15.95" customHeight="1" thickBot="1" x14ac:dyDescent="0.3">
      <c r="A40" s="41"/>
      <c r="C40" s="6" t="s">
        <v>179</v>
      </c>
      <c r="D40" s="1"/>
      <c r="E40" s="21"/>
      <c r="F40" s="21"/>
      <c r="G40" s="5">
        <v>4</v>
      </c>
      <c r="H40" s="22">
        <v>1</v>
      </c>
      <c r="I40" s="21" t="s">
        <v>161</v>
      </c>
      <c r="J40" s="21"/>
      <c r="K40" s="21"/>
      <c r="L40" s="21" t="s">
        <v>468</v>
      </c>
      <c r="M40" s="21"/>
      <c r="N40" s="21"/>
      <c r="O40" s="21"/>
      <c r="P40" s="21"/>
      <c r="Q40" s="41"/>
      <c r="R40" s="41"/>
      <c r="S40" s="17" t="s">
        <v>50</v>
      </c>
      <c r="T40" s="17"/>
      <c r="U40" s="17"/>
      <c r="V40" s="17"/>
      <c r="W40" s="17"/>
      <c r="X40" s="17"/>
      <c r="Y40" s="17"/>
      <c r="Z40" s="23">
        <f>SUM(Z28:Z39)</f>
        <v>154</v>
      </c>
      <c r="AA40" s="23">
        <f>SUM(AA28:AA39)</f>
        <v>45</v>
      </c>
      <c r="AB40" s="23">
        <f>SUM(AB28:AB39)</f>
        <v>63</v>
      </c>
      <c r="AC40" s="23">
        <f>+AB40+AA40</f>
        <v>108</v>
      </c>
      <c r="AD40" s="23">
        <f>SUM(AD28:AD39)</f>
        <v>14</v>
      </c>
      <c r="AE40" s="45"/>
      <c r="AF40" s="17" t="s">
        <v>57</v>
      </c>
      <c r="AG40" s="17"/>
      <c r="AH40" s="17"/>
      <c r="AI40" s="17"/>
      <c r="AJ40" s="17"/>
      <c r="AK40" s="17"/>
      <c r="AL40" s="17"/>
      <c r="AM40" s="23">
        <f>SUM(AM28:AM39)</f>
        <v>154</v>
      </c>
      <c r="AN40" s="23">
        <f>SUM(AN28:AN39)</f>
        <v>50</v>
      </c>
      <c r="AO40" s="23">
        <f>SUM(AO28:AO39)</f>
        <v>72</v>
      </c>
      <c r="AP40" s="23">
        <f>+AO40+AN40</f>
        <v>122</v>
      </c>
      <c r="AQ40" s="23">
        <f>SUM(AQ28:AQ39)</f>
        <v>10</v>
      </c>
      <c r="AR40" s="36"/>
    </row>
    <row r="41" spans="1:44" ht="15.95" customHeight="1" x14ac:dyDescent="0.25">
      <c r="A41" s="41"/>
      <c r="B41" s="22" t="s">
        <v>27</v>
      </c>
      <c r="C41" s="21" t="s">
        <v>515</v>
      </c>
      <c r="D41" s="16"/>
      <c r="H41" s="22">
        <v>1</v>
      </c>
      <c r="I41" s="21" t="s">
        <v>129</v>
      </c>
      <c r="J41" s="21"/>
      <c r="K41" s="21"/>
      <c r="L41" s="21" t="s">
        <v>103</v>
      </c>
      <c r="M41" s="21"/>
      <c r="N41" s="21"/>
      <c r="O41" s="21"/>
      <c r="P41" s="21"/>
      <c r="Q41" s="41"/>
      <c r="R41" s="41"/>
      <c r="S41" s="12" t="s">
        <v>93</v>
      </c>
      <c r="T41" s="12"/>
      <c r="U41" s="12"/>
      <c r="V41" s="12"/>
      <c r="W41" s="13"/>
      <c r="X41" s="14" t="s">
        <v>152</v>
      </c>
      <c r="Z41" s="22">
        <v>36.700000000000003</v>
      </c>
      <c r="AA41" s="22">
        <v>5</v>
      </c>
      <c r="AB41" s="22">
        <v>11</v>
      </c>
      <c r="AC41" s="22">
        <f t="shared" ref="AC41:AC52" si="9">+AA41+AB41</f>
        <v>16</v>
      </c>
      <c r="AD41" s="22">
        <v>2</v>
      </c>
      <c r="AE41" s="45"/>
      <c r="AF41" s="12" t="s">
        <v>92</v>
      </c>
      <c r="AG41" s="12"/>
      <c r="AH41" s="12"/>
      <c r="AI41" s="12"/>
      <c r="AJ41" s="13"/>
      <c r="AK41" s="14" t="s">
        <v>96</v>
      </c>
      <c r="AM41" s="22">
        <v>21</v>
      </c>
      <c r="AN41" s="22">
        <v>14</v>
      </c>
      <c r="AO41" s="22">
        <v>3</v>
      </c>
      <c r="AP41" s="22">
        <f t="shared" ref="AP41:AP52" si="10">+AN41+AO41</f>
        <v>17</v>
      </c>
      <c r="AQ41" s="22">
        <v>0</v>
      </c>
      <c r="AR41" s="36"/>
    </row>
    <row r="42" spans="1:44" ht="15.95" customHeight="1" x14ac:dyDescent="0.25">
      <c r="A42" s="41"/>
      <c r="H42" s="22">
        <v>1</v>
      </c>
      <c r="I42" s="21" t="s">
        <v>161</v>
      </c>
      <c r="J42" s="21"/>
      <c r="L42" s="21" t="s">
        <v>129</v>
      </c>
      <c r="M42" s="21"/>
      <c r="N42" s="21"/>
      <c r="O42" s="21"/>
      <c r="P42" s="21"/>
      <c r="Q42" s="41"/>
      <c r="R42" s="41"/>
      <c r="S42" s="27">
        <v>7</v>
      </c>
      <c r="T42" s="21" t="s">
        <v>145</v>
      </c>
      <c r="U42" s="21"/>
      <c r="V42" s="21"/>
      <c r="W42" s="27"/>
      <c r="X42" s="22">
        <v>1</v>
      </c>
      <c r="Y42" s="16" t="s">
        <v>98</v>
      </c>
      <c r="Z42" s="22">
        <v>2</v>
      </c>
      <c r="AA42" s="22">
        <v>0</v>
      </c>
      <c r="AB42" s="22">
        <v>0</v>
      </c>
      <c r="AC42" s="22">
        <f t="shared" si="9"/>
        <v>0</v>
      </c>
      <c r="AD42" s="22">
        <v>0</v>
      </c>
      <c r="AE42" s="45"/>
      <c r="AF42" s="27">
        <v>7</v>
      </c>
      <c r="AG42" s="21" t="s">
        <v>183</v>
      </c>
      <c r="AH42" s="21"/>
      <c r="AI42" s="21"/>
      <c r="AJ42" s="27"/>
      <c r="AK42" s="22">
        <v>1</v>
      </c>
      <c r="AL42" s="21" t="s">
        <v>97</v>
      </c>
      <c r="AM42" s="22">
        <v>11</v>
      </c>
      <c r="AN42" s="22">
        <v>0</v>
      </c>
      <c r="AO42" s="22">
        <v>1</v>
      </c>
      <c r="AP42" s="22">
        <f t="shared" si="10"/>
        <v>1</v>
      </c>
      <c r="AQ42" s="22">
        <v>0</v>
      </c>
      <c r="AR42" s="36"/>
    </row>
    <row r="43" spans="1:44" ht="15.95" customHeight="1" x14ac:dyDescent="0.25">
      <c r="A43" s="41"/>
      <c r="H43" s="22">
        <v>2</v>
      </c>
      <c r="I43" s="21" t="s">
        <v>161</v>
      </c>
      <c r="L43" s="21"/>
      <c r="M43" s="21" t="s">
        <v>122</v>
      </c>
      <c r="N43" s="21"/>
      <c r="O43" s="21"/>
      <c r="P43" s="21"/>
      <c r="Q43" s="41"/>
      <c r="R43" s="41"/>
      <c r="S43" s="27">
        <v>9.5</v>
      </c>
      <c r="T43" s="21" t="s">
        <v>126</v>
      </c>
      <c r="U43" s="21"/>
      <c r="V43" s="21"/>
      <c r="W43" s="27"/>
      <c r="X43" s="22">
        <v>6</v>
      </c>
      <c r="Y43" s="16" t="s">
        <v>98</v>
      </c>
      <c r="Z43" s="22">
        <v>12.3</v>
      </c>
      <c r="AA43" s="22">
        <v>4</v>
      </c>
      <c r="AB43" s="22">
        <v>3</v>
      </c>
      <c r="AC43" s="22">
        <f t="shared" si="9"/>
        <v>7</v>
      </c>
      <c r="AD43" s="22">
        <v>4</v>
      </c>
      <c r="AE43" s="45"/>
      <c r="AF43" s="27">
        <v>9.5</v>
      </c>
      <c r="AG43" s="21" t="s">
        <v>150</v>
      </c>
      <c r="AH43" s="21"/>
      <c r="AI43" s="21"/>
      <c r="AJ43" s="27"/>
      <c r="AK43" s="22">
        <v>5</v>
      </c>
      <c r="AL43" s="21" t="s">
        <v>97</v>
      </c>
      <c r="AM43" s="22">
        <v>12</v>
      </c>
      <c r="AN43" s="22">
        <v>11</v>
      </c>
      <c r="AO43" s="22">
        <v>15</v>
      </c>
      <c r="AP43" s="22">
        <f t="shared" si="10"/>
        <v>26</v>
      </c>
      <c r="AQ43" s="22">
        <v>0</v>
      </c>
      <c r="AR43" s="36"/>
    </row>
    <row r="44" spans="1:44" ht="15.95" customHeight="1" x14ac:dyDescent="0.25">
      <c r="A44" s="41"/>
      <c r="B44" s="36"/>
      <c r="C44" s="46"/>
      <c r="D44" s="46"/>
      <c r="E44" s="46"/>
      <c r="F44" s="46"/>
      <c r="G44" s="42"/>
      <c r="H44" s="45"/>
      <c r="I44" s="46"/>
      <c r="J44" s="46"/>
      <c r="K44" s="45"/>
      <c r="L44" s="45"/>
      <c r="M44" s="45"/>
      <c r="N44" s="45"/>
      <c r="O44" s="45"/>
      <c r="P44" s="45"/>
      <c r="Q44" s="41"/>
      <c r="R44" s="41"/>
      <c r="S44" s="27">
        <v>8.5</v>
      </c>
      <c r="T44" s="21" t="s">
        <v>82</v>
      </c>
      <c r="U44" s="21"/>
      <c r="V44" s="21"/>
      <c r="W44" s="27"/>
      <c r="X44" s="22">
        <v>9</v>
      </c>
      <c r="Y44" s="16" t="s">
        <v>98</v>
      </c>
      <c r="Z44" s="22">
        <v>14</v>
      </c>
      <c r="AA44" s="22">
        <v>0</v>
      </c>
      <c r="AB44" s="22">
        <v>5</v>
      </c>
      <c r="AC44" s="22">
        <f t="shared" si="9"/>
        <v>5</v>
      </c>
      <c r="AD44" s="22">
        <v>2</v>
      </c>
      <c r="AE44" s="45"/>
      <c r="AF44" s="27">
        <v>8.5</v>
      </c>
      <c r="AG44" s="21" t="s">
        <v>154</v>
      </c>
      <c r="AH44" s="21"/>
      <c r="AI44" s="21"/>
      <c r="AJ44" s="27"/>
      <c r="AK44" s="22">
        <v>19</v>
      </c>
      <c r="AL44" s="21" t="s">
        <v>97</v>
      </c>
      <c r="AM44" s="22">
        <v>10</v>
      </c>
      <c r="AN44" s="22">
        <v>4</v>
      </c>
      <c r="AO44" s="22">
        <v>6</v>
      </c>
      <c r="AP44" s="22">
        <f t="shared" si="10"/>
        <v>10</v>
      </c>
      <c r="AQ44" s="22">
        <v>0</v>
      </c>
      <c r="AR44" s="36"/>
    </row>
    <row r="45" spans="1:44" ht="15.95" customHeight="1" x14ac:dyDescent="0.25">
      <c r="A45" s="41"/>
      <c r="B45" s="42" t="s">
        <v>149</v>
      </c>
      <c r="C45" s="6" t="s">
        <v>182</v>
      </c>
      <c r="E45" s="11"/>
      <c r="F45" s="11"/>
      <c r="G45" s="5">
        <v>4</v>
      </c>
      <c r="H45" s="22">
        <v>1</v>
      </c>
      <c r="I45" s="21" t="s">
        <v>74</v>
      </c>
      <c r="J45" s="21"/>
      <c r="K45" s="21"/>
      <c r="L45" s="21" t="s">
        <v>505</v>
      </c>
      <c r="M45" s="21"/>
      <c r="N45" s="21"/>
      <c r="O45" s="21"/>
      <c r="P45" s="21"/>
      <c r="Q45" s="41"/>
      <c r="R45" s="41"/>
      <c r="S45" s="27">
        <v>8</v>
      </c>
      <c r="T45" s="21" t="s">
        <v>187</v>
      </c>
      <c r="U45" s="21"/>
      <c r="V45" s="21"/>
      <c r="W45" s="27"/>
      <c r="X45" s="22">
        <v>10</v>
      </c>
      <c r="Y45" s="16" t="s">
        <v>98</v>
      </c>
      <c r="Z45" s="22">
        <v>11</v>
      </c>
      <c r="AA45" s="22">
        <v>4</v>
      </c>
      <c r="AB45" s="22">
        <v>6</v>
      </c>
      <c r="AC45" s="22">
        <f t="shared" si="9"/>
        <v>10</v>
      </c>
      <c r="AD45" s="22">
        <v>2</v>
      </c>
      <c r="AE45" s="45"/>
      <c r="AF45" s="27">
        <v>8</v>
      </c>
      <c r="AG45" s="21" t="s">
        <v>131</v>
      </c>
      <c r="AH45" s="21"/>
      <c r="AI45" s="21"/>
      <c r="AJ45" s="27"/>
      <c r="AK45" s="22">
        <v>7</v>
      </c>
      <c r="AL45" s="21" t="s">
        <v>97</v>
      </c>
      <c r="AM45" s="22">
        <v>13</v>
      </c>
      <c r="AN45" s="22">
        <v>2</v>
      </c>
      <c r="AO45" s="22">
        <v>4</v>
      </c>
      <c r="AP45" s="22">
        <f t="shared" si="10"/>
        <v>6</v>
      </c>
      <c r="AQ45" s="22">
        <v>0</v>
      </c>
      <c r="AR45" s="36"/>
    </row>
    <row r="46" spans="1:44" ht="15.95" customHeight="1" x14ac:dyDescent="0.25">
      <c r="A46" s="41"/>
      <c r="B46" s="22" t="s">
        <v>27</v>
      </c>
      <c r="C46" s="16"/>
      <c r="D46" s="16" t="s">
        <v>100</v>
      </c>
      <c r="E46" s="16"/>
      <c r="H46" s="22">
        <v>2</v>
      </c>
      <c r="I46" s="21" t="s">
        <v>435</v>
      </c>
      <c r="J46" s="21"/>
      <c r="K46" s="21"/>
      <c r="L46" s="21" t="s">
        <v>506</v>
      </c>
      <c r="M46" s="21"/>
      <c r="N46" s="21"/>
      <c r="O46" s="21"/>
      <c r="P46" s="21"/>
      <c r="Q46" s="41"/>
      <c r="R46" s="41"/>
      <c r="S46" s="27">
        <v>7.5</v>
      </c>
      <c r="T46" s="21" t="s">
        <v>62</v>
      </c>
      <c r="U46" s="21"/>
      <c r="V46" s="21"/>
      <c r="W46" s="27"/>
      <c r="X46" s="22">
        <v>4</v>
      </c>
      <c r="Y46" s="16" t="s">
        <v>98</v>
      </c>
      <c r="Z46" s="22">
        <v>5</v>
      </c>
      <c r="AA46" s="22">
        <v>2</v>
      </c>
      <c r="AB46" s="22">
        <v>2</v>
      </c>
      <c r="AC46" s="22">
        <f t="shared" si="9"/>
        <v>4</v>
      </c>
      <c r="AD46" s="22">
        <v>0</v>
      </c>
      <c r="AE46" s="45"/>
      <c r="AF46" s="27">
        <v>8</v>
      </c>
      <c r="AG46" s="21" t="s">
        <v>193</v>
      </c>
      <c r="AH46" s="21"/>
      <c r="AI46" s="21"/>
      <c r="AJ46" s="27"/>
      <c r="AK46" s="22">
        <v>9</v>
      </c>
      <c r="AL46" s="21" t="s">
        <v>97</v>
      </c>
      <c r="AM46" s="22">
        <v>10</v>
      </c>
      <c r="AN46" s="22">
        <v>1</v>
      </c>
      <c r="AO46" s="22">
        <v>3</v>
      </c>
      <c r="AP46" s="22">
        <f t="shared" si="10"/>
        <v>4</v>
      </c>
      <c r="AQ46" s="22">
        <v>4</v>
      </c>
      <c r="AR46" s="36"/>
    </row>
    <row r="47" spans="1:44" ht="15.95" customHeight="1" x14ac:dyDescent="0.25">
      <c r="A47" s="41"/>
      <c r="H47" s="22">
        <v>2</v>
      </c>
      <c r="I47" s="21" t="s">
        <v>450</v>
      </c>
      <c r="L47" s="21"/>
      <c r="M47" s="21" t="s">
        <v>122</v>
      </c>
      <c r="N47" s="21"/>
      <c r="O47" s="21"/>
      <c r="P47" s="21"/>
      <c r="Q47" s="41"/>
      <c r="R47" s="41"/>
      <c r="S47" s="27">
        <v>7.5</v>
      </c>
      <c r="T47" s="21" t="s">
        <v>158</v>
      </c>
      <c r="U47" s="21"/>
      <c r="V47" s="21"/>
      <c r="W47" s="27"/>
      <c r="X47" s="22">
        <v>11</v>
      </c>
      <c r="Y47" s="16" t="s">
        <v>98</v>
      </c>
      <c r="Z47" s="22">
        <v>14</v>
      </c>
      <c r="AA47" s="22">
        <v>5</v>
      </c>
      <c r="AB47" s="22">
        <v>8</v>
      </c>
      <c r="AC47" s="22">
        <f t="shared" si="9"/>
        <v>13</v>
      </c>
      <c r="AD47" s="22">
        <v>2</v>
      </c>
      <c r="AE47" s="45"/>
      <c r="AF47" s="27">
        <v>7.5</v>
      </c>
      <c r="AG47" s="21" t="s">
        <v>32</v>
      </c>
      <c r="AH47" s="21"/>
      <c r="AI47" s="21"/>
      <c r="AJ47" s="27"/>
      <c r="AK47" s="22">
        <v>10</v>
      </c>
      <c r="AL47" s="21" t="s">
        <v>97</v>
      </c>
      <c r="AM47" s="22">
        <v>14</v>
      </c>
      <c r="AN47" s="22">
        <v>7</v>
      </c>
      <c r="AO47" s="22">
        <v>7</v>
      </c>
      <c r="AP47" s="22">
        <f t="shared" si="10"/>
        <v>14</v>
      </c>
      <c r="AQ47" s="22">
        <v>0</v>
      </c>
      <c r="AR47" s="36"/>
    </row>
    <row r="48" spans="1:44" ht="15.95" customHeight="1" x14ac:dyDescent="0.25">
      <c r="A48" s="41"/>
      <c r="H48" s="22">
        <v>2</v>
      </c>
      <c r="I48" s="21" t="s">
        <v>195</v>
      </c>
      <c r="L48" s="21" t="s">
        <v>507</v>
      </c>
      <c r="Q48" s="41"/>
      <c r="R48" s="41"/>
      <c r="S48" s="27">
        <v>7.5</v>
      </c>
      <c r="T48" s="21" t="s">
        <v>239</v>
      </c>
      <c r="U48" s="21"/>
      <c r="V48" s="21"/>
      <c r="W48" s="27"/>
      <c r="X48" s="22">
        <v>12</v>
      </c>
      <c r="Y48" s="16" t="s">
        <v>98</v>
      </c>
      <c r="Z48" s="22">
        <v>14</v>
      </c>
      <c r="AA48" s="22">
        <v>7</v>
      </c>
      <c r="AB48" s="22">
        <v>4</v>
      </c>
      <c r="AC48" s="22">
        <f t="shared" si="9"/>
        <v>11</v>
      </c>
      <c r="AD48" s="22">
        <v>0</v>
      </c>
      <c r="AE48" s="45"/>
      <c r="AF48" s="27">
        <v>7.5</v>
      </c>
      <c r="AG48" s="21" t="s">
        <v>143</v>
      </c>
      <c r="AH48" s="21"/>
      <c r="AI48" s="21"/>
      <c r="AJ48" s="27"/>
      <c r="AK48" s="22">
        <v>2</v>
      </c>
      <c r="AL48" s="21" t="s">
        <v>97</v>
      </c>
      <c r="AM48" s="22">
        <v>12</v>
      </c>
      <c r="AN48" s="22">
        <v>0</v>
      </c>
      <c r="AO48" s="22">
        <v>5</v>
      </c>
      <c r="AP48" s="22">
        <f t="shared" si="10"/>
        <v>5</v>
      </c>
      <c r="AQ48" s="22">
        <v>4</v>
      </c>
      <c r="AR48" s="36"/>
    </row>
    <row r="49" spans="1:44" ht="15.95" customHeight="1" x14ac:dyDescent="0.25">
      <c r="A49" s="41"/>
      <c r="H49" s="22"/>
      <c r="I49" s="21"/>
      <c r="L49" s="21"/>
      <c r="Q49" s="41"/>
      <c r="R49" s="41"/>
      <c r="S49" s="27">
        <v>7</v>
      </c>
      <c r="T49" s="21" t="s">
        <v>52</v>
      </c>
      <c r="U49" s="21"/>
      <c r="V49" s="21"/>
      <c r="W49" s="27"/>
      <c r="X49" s="22">
        <v>15</v>
      </c>
      <c r="Y49" s="16" t="s">
        <v>98</v>
      </c>
      <c r="Z49" s="22">
        <v>13</v>
      </c>
      <c r="AA49" s="22">
        <v>2</v>
      </c>
      <c r="AB49" s="22">
        <v>6</v>
      </c>
      <c r="AC49" s="22">
        <f t="shared" si="9"/>
        <v>8</v>
      </c>
      <c r="AD49" s="22">
        <v>0</v>
      </c>
      <c r="AE49" s="45"/>
      <c r="AF49" s="27">
        <v>7</v>
      </c>
      <c r="AG49" s="21" t="s">
        <v>141</v>
      </c>
      <c r="AH49" s="21"/>
      <c r="AI49" s="21"/>
      <c r="AJ49" s="27"/>
      <c r="AK49" s="22">
        <v>13</v>
      </c>
      <c r="AL49" s="21" t="s">
        <v>97</v>
      </c>
      <c r="AM49" s="22">
        <v>14</v>
      </c>
      <c r="AN49" s="22">
        <v>0</v>
      </c>
      <c r="AO49" s="22">
        <v>6</v>
      </c>
      <c r="AP49" s="22">
        <f t="shared" si="10"/>
        <v>6</v>
      </c>
      <c r="AQ49" s="22">
        <v>4</v>
      </c>
      <c r="AR49" s="36"/>
    </row>
    <row r="50" spans="1:44" ht="15.95" customHeight="1" x14ac:dyDescent="0.25">
      <c r="A50" s="41"/>
      <c r="C50" s="6" t="s">
        <v>176</v>
      </c>
      <c r="G50" s="5">
        <v>4</v>
      </c>
      <c r="H50" s="22">
        <v>1</v>
      </c>
      <c r="I50" s="21" t="s">
        <v>140</v>
      </c>
      <c r="J50" s="21"/>
      <c r="K50" s="21"/>
      <c r="L50" s="21" t="s">
        <v>508</v>
      </c>
      <c r="M50" s="21"/>
      <c r="N50" s="21"/>
      <c r="O50" s="21"/>
      <c r="P50" s="21"/>
      <c r="Q50" s="41"/>
      <c r="R50" s="41"/>
      <c r="S50" s="27">
        <v>6.5</v>
      </c>
      <c r="T50" s="21" t="s">
        <v>63</v>
      </c>
      <c r="U50" s="21"/>
      <c r="V50" s="21"/>
      <c r="W50" s="27"/>
      <c r="X50" s="22">
        <v>14</v>
      </c>
      <c r="Y50" s="16" t="s">
        <v>98</v>
      </c>
      <c r="Z50" s="22">
        <v>14</v>
      </c>
      <c r="AA50" s="22">
        <v>0</v>
      </c>
      <c r="AB50" s="22">
        <v>6</v>
      </c>
      <c r="AC50" s="22">
        <f t="shared" si="9"/>
        <v>6</v>
      </c>
      <c r="AD50" s="22">
        <v>0</v>
      </c>
      <c r="AE50" s="45"/>
      <c r="AF50" s="27">
        <v>7</v>
      </c>
      <c r="AG50" s="21" t="s">
        <v>39</v>
      </c>
      <c r="AH50" s="21"/>
      <c r="AI50" s="21"/>
      <c r="AJ50" s="27"/>
      <c r="AK50" s="22">
        <v>27</v>
      </c>
      <c r="AL50" s="21" t="s">
        <v>97</v>
      </c>
      <c r="AM50" s="22">
        <v>14</v>
      </c>
      <c r="AN50" s="22">
        <v>2</v>
      </c>
      <c r="AO50" s="22">
        <v>5</v>
      </c>
      <c r="AP50" s="22">
        <f t="shared" si="10"/>
        <v>7</v>
      </c>
      <c r="AQ50" s="22">
        <v>0</v>
      </c>
      <c r="AR50" s="36"/>
    </row>
    <row r="51" spans="1:44" ht="15.95" customHeight="1" x14ac:dyDescent="0.25">
      <c r="A51" s="41"/>
      <c r="B51" s="22" t="s">
        <v>27</v>
      </c>
      <c r="C51" s="16" t="s">
        <v>504</v>
      </c>
      <c r="D51" s="16"/>
      <c r="E51" s="16"/>
      <c r="F51" s="21"/>
      <c r="G51" s="21"/>
      <c r="H51" s="22">
        <v>1</v>
      </c>
      <c r="I51" s="21" t="s">
        <v>53</v>
      </c>
      <c r="J51" s="21"/>
      <c r="K51" s="21"/>
      <c r="L51" s="21"/>
      <c r="M51" s="21" t="s">
        <v>122</v>
      </c>
      <c r="N51" s="21"/>
      <c r="O51" s="21"/>
      <c r="P51" s="21"/>
      <c r="Q51" s="41"/>
      <c r="R51" s="41"/>
      <c r="S51" s="27">
        <v>6</v>
      </c>
      <c r="T51" s="21" t="s">
        <v>47</v>
      </c>
      <c r="X51" s="22">
        <v>3</v>
      </c>
      <c r="Y51" s="16" t="s">
        <v>98</v>
      </c>
      <c r="Z51" s="22">
        <v>14</v>
      </c>
      <c r="AA51" s="22">
        <v>0</v>
      </c>
      <c r="AB51" s="22">
        <v>0</v>
      </c>
      <c r="AC51" s="22">
        <f t="shared" si="9"/>
        <v>0</v>
      </c>
      <c r="AD51" s="22">
        <v>2</v>
      </c>
      <c r="AE51" s="45"/>
      <c r="AF51" s="27">
        <v>6.5</v>
      </c>
      <c r="AG51" s="21" t="s">
        <v>48</v>
      </c>
      <c r="AK51" s="22">
        <v>3</v>
      </c>
      <c r="AL51" s="21" t="s">
        <v>97</v>
      </c>
      <c r="AM51" s="22">
        <v>13</v>
      </c>
      <c r="AN51" s="22">
        <v>0</v>
      </c>
      <c r="AO51" s="22">
        <v>3</v>
      </c>
      <c r="AP51" s="22">
        <f t="shared" si="10"/>
        <v>3</v>
      </c>
      <c r="AQ51" s="22">
        <v>4</v>
      </c>
      <c r="AR51" s="36"/>
    </row>
    <row r="52" spans="1:44" ht="15.95" customHeight="1" x14ac:dyDescent="0.25">
      <c r="A52" s="41"/>
      <c r="H52" s="22">
        <v>1</v>
      </c>
      <c r="I52" s="21" t="s">
        <v>140</v>
      </c>
      <c r="L52" s="21" t="s">
        <v>509</v>
      </c>
      <c r="M52" s="21"/>
      <c r="N52" s="21"/>
      <c r="O52" s="21"/>
      <c r="P52" s="21"/>
      <c r="Q52" s="41"/>
      <c r="R52" s="41"/>
      <c r="S52" s="27">
        <v>6</v>
      </c>
      <c r="T52" s="21" t="s">
        <v>49</v>
      </c>
      <c r="U52" s="21"/>
      <c r="V52" s="21"/>
      <c r="W52" s="27"/>
      <c r="X52" s="22">
        <v>7</v>
      </c>
      <c r="Y52" s="16" t="s">
        <v>98</v>
      </c>
      <c r="Z52" s="22">
        <v>4</v>
      </c>
      <c r="AA52" s="22">
        <v>0</v>
      </c>
      <c r="AB52" s="22">
        <v>0</v>
      </c>
      <c r="AC52" s="22">
        <f t="shared" si="9"/>
        <v>0</v>
      </c>
      <c r="AD52" s="22">
        <v>0</v>
      </c>
      <c r="AE52" s="45"/>
      <c r="AF52" s="27">
        <v>6</v>
      </c>
      <c r="AG52" s="21" t="s">
        <v>113</v>
      </c>
      <c r="AH52" s="21"/>
      <c r="AI52" s="21"/>
      <c r="AJ52" s="27"/>
      <c r="AK52" s="22">
        <v>6</v>
      </c>
      <c r="AL52" s="21" t="s">
        <v>97</v>
      </c>
      <c r="AM52" s="22">
        <v>10</v>
      </c>
      <c r="AN52" s="22">
        <v>1</v>
      </c>
      <c r="AO52" s="22">
        <v>0</v>
      </c>
      <c r="AP52" s="22">
        <f t="shared" si="10"/>
        <v>1</v>
      </c>
      <c r="AQ52" s="22">
        <v>4</v>
      </c>
      <c r="AR52" s="36"/>
    </row>
    <row r="53" spans="1:44" ht="15.95" customHeight="1" thickBot="1" x14ac:dyDescent="0.3">
      <c r="A53" s="41"/>
      <c r="H53" s="22">
        <v>2</v>
      </c>
      <c r="I53" s="21" t="s">
        <v>140</v>
      </c>
      <c r="L53" s="21" t="s">
        <v>523</v>
      </c>
      <c r="M53" s="21"/>
      <c r="N53" s="21"/>
      <c r="O53" s="21"/>
      <c r="P53" s="21"/>
      <c r="Q53" s="41"/>
      <c r="R53" s="41"/>
      <c r="S53" s="17" t="s">
        <v>95</v>
      </c>
      <c r="T53" s="17"/>
      <c r="U53" s="17"/>
      <c r="V53" s="17"/>
      <c r="W53" s="17"/>
      <c r="X53" s="17"/>
      <c r="Y53" s="17"/>
      <c r="Z53" s="23">
        <f>SUM(Z41:Z52)</f>
        <v>154</v>
      </c>
      <c r="AA53" s="23">
        <f>SUM(AA41:AA52)</f>
        <v>29</v>
      </c>
      <c r="AB53" s="23">
        <f>SUM(AB41:AB52)</f>
        <v>51</v>
      </c>
      <c r="AC53" s="23">
        <f>+AB53+AA53</f>
        <v>80</v>
      </c>
      <c r="AD53" s="23">
        <f>SUM(AD41:AD52)</f>
        <v>14</v>
      </c>
      <c r="AE53" s="45"/>
      <c r="AF53" s="17" t="s">
        <v>94</v>
      </c>
      <c r="AG53" s="17"/>
      <c r="AH53" s="17"/>
      <c r="AI53" s="17"/>
      <c r="AJ53" s="17"/>
      <c r="AK53" s="17"/>
      <c r="AL53" s="17"/>
      <c r="AM53" s="23">
        <f>SUM(AM41:AM52)</f>
        <v>154</v>
      </c>
      <c r="AN53" s="23">
        <f>SUM(AN41:AN52)</f>
        <v>42</v>
      </c>
      <c r="AO53" s="23">
        <f>SUM(AO41:AO52)</f>
        <v>58</v>
      </c>
      <c r="AP53" s="23">
        <f>+AO53+AN53</f>
        <v>100</v>
      </c>
      <c r="AQ53" s="23">
        <f>SUM(AQ41:AQ52)</f>
        <v>20</v>
      </c>
      <c r="AR53" s="36"/>
    </row>
    <row r="54" spans="1:44" ht="15.95" customHeight="1" x14ac:dyDescent="0.25">
      <c r="A54" s="41"/>
      <c r="B54" s="36"/>
      <c r="C54" s="46"/>
      <c r="D54" s="46"/>
      <c r="E54" s="46"/>
      <c r="F54" s="46"/>
      <c r="G54" s="42"/>
      <c r="H54" s="45"/>
      <c r="I54" s="46"/>
      <c r="J54" s="46"/>
      <c r="K54" s="45"/>
      <c r="L54" s="45"/>
      <c r="M54" s="45"/>
      <c r="N54" s="45"/>
      <c r="O54" s="45"/>
      <c r="P54" s="59"/>
      <c r="Q54" s="41"/>
      <c r="R54" s="41"/>
      <c r="S54" s="12" t="s">
        <v>115</v>
      </c>
      <c r="T54" s="12"/>
      <c r="U54" s="12"/>
      <c r="V54" s="12"/>
      <c r="W54" s="12"/>
      <c r="X54" s="14" t="s">
        <v>36</v>
      </c>
      <c r="Z54" s="22">
        <v>9</v>
      </c>
      <c r="AA54" s="22">
        <v>2</v>
      </c>
      <c r="AB54" s="22">
        <v>2</v>
      </c>
      <c r="AC54" s="22">
        <f t="shared" ref="AC54:AC65" si="11">+AA54+AB54</f>
        <v>4</v>
      </c>
      <c r="AD54" s="22">
        <v>0</v>
      </c>
      <c r="AE54" s="45"/>
      <c r="AF54" s="19" t="s">
        <v>14</v>
      </c>
      <c r="AG54" s="19"/>
      <c r="AH54" s="19"/>
      <c r="AI54" s="19"/>
      <c r="AJ54" s="19"/>
      <c r="AK54" s="16" t="s">
        <v>26</v>
      </c>
      <c r="AM54" s="22">
        <v>29</v>
      </c>
      <c r="AN54" s="22">
        <v>7</v>
      </c>
      <c r="AO54" s="22">
        <v>16</v>
      </c>
      <c r="AP54" s="22">
        <f t="shared" ref="AP54:AP65" si="12">+AN54+AO54</f>
        <v>23</v>
      </c>
      <c r="AQ54" s="22">
        <v>4</v>
      </c>
      <c r="AR54" s="36"/>
    </row>
    <row r="55" spans="1:44" ht="15.95" customHeight="1" x14ac:dyDescent="0.25">
      <c r="A55" s="41"/>
      <c r="B55" s="11"/>
      <c r="C55" s="11"/>
      <c r="D55" s="11"/>
      <c r="E55" s="21" t="s">
        <v>102</v>
      </c>
      <c r="F55" s="21"/>
      <c r="G55" s="5">
        <f>SUM(G14:G54)</f>
        <v>32</v>
      </c>
      <c r="H55" s="5"/>
      <c r="I55" s="20"/>
      <c r="J55" s="21" t="s">
        <v>56</v>
      </c>
      <c r="K55" s="20"/>
      <c r="L55" s="5">
        <f>COUNTA(C14:C54)-8</f>
        <v>6</v>
      </c>
      <c r="N55" s="21" t="s">
        <v>73</v>
      </c>
      <c r="O55" s="5">
        <f>+L55*2</f>
        <v>12</v>
      </c>
      <c r="P55" s="11"/>
      <c r="Q55" s="41"/>
      <c r="R55" s="41"/>
      <c r="S55" s="27">
        <v>7.5</v>
      </c>
      <c r="T55" s="21" t="s">
        <v>69</v>
      </c>
      <c r="U55" s="21"/>
      <c r="V55" s="21"/>
      <c r="W55" s="21"/>
      <c r="X55" s="22">
        <v>68</v>
      </c>
      <c r="Y55" s="21" t="s">
        <v>106</v>
      </c>
      <c r="Z55" s="22">
        <v>14</v>
      </c>
      <c r="AA55" s="22">
        <v>0</v>
      </c>
      <c r="AB55" s="22">
        <v>1</v>
      </c>
      <c r="AC55" s="22">
        <f t="shared" si="11"/>
        <v>1</v>
      </c>
      <c r="AD55" s="22">
        <v>0</v>
      </c>
      <c r="AE55" s="45"/>
      <c r="AF55" s="27">
        <v>8</v>
      </c>
      <c r="AG55" s="21" t="s">
        <v>142</v>
      </c>
      <c r="AK55" s="22">
        <v>1</v>
      </c>
      <c r="AL55" s="21" t="s">
        <v>107</v>
      </c>
      <c r="AM55" s="22">
        <v>13</v>
      </c>
      <c r="AN55" s="22">
        <v>0</v>
      </c>
      <c r="AO55" s="22">
        <v>0</v>
      </c>
      <c r="AP55" s="22">
        <f t="shared" si="12"/>
        <v>0</v>
      </c>
      <c r="AQ55" s="22">
        <v>0</v>
      </c>
      <c r="AR55" s="36"/>
    </row>
    <row r="56" spans="1:44" ht="15.95" customHeight="1" x14ac:dyDescent="0.25">
      <c r="A56" s="41"/>
      <c r="E56" s="21" t="s">
        <v>101</v>
      </c>
      <c r="F56" s="21"/>
      <c r="G56" s="5">
        <f>COUNTA(L15:L54)+COUNTIF(L15:L54,"*&amp;*")</f>
        <v>43</v>
      </c>
      <c r="O56" t="s">
        <v>144</v>
      </c>
      <c r="Q56" s="41"/>
      <c r="R56" s="41"/>
      <c r="S56" s="27">
        <v>9.5</v>
      </c>
      <c r="T56" s="21" t="s">
        <v>85</v>
      </c>
      <c r="U56" s="21"/>
      <c r="V56" s="21"/>
      <c r="W56" s="21"/>
      <c r="X56" s="22">
        <v>9</v>
      </c>
      <c r="Y56" s="21" t="s">
        <v>106</v>
      </c>
      <c r="Z56" s="22">
        <v>13</v>
      </c>
      <c r="AA56" s="22">
        <v>15</v>
      </c>
      <c r="AB56" s="22">
        <v>14</v>
      </c>
      <c r="AC56" s="22">
        <f t="shared" si="11"/>
        <v>29</v>
      </c>
      <c r="AD56" s="22">
        <v>2</v>
      </c>
      <c r="AE56" s="45"/>
      <c r="AF56" s="27">
        <v>9</v>
      </c>
      <c r="AG56" s="21" t="s">
        <v>167</v>
      </c>
      <c r="AH56" s="21"/>
      <c r="AI56" s="21"/>
      <c r="AJ56" s="21"/>
      <c r="AK56" s="22">
        <v>71</v>
      </c>
      <c r="AL56" s="21" t="s">
        <v>107</v>
      </c>
      <c r="AM56" s="22">
        <v>14</v>
      </c>
      <c r="AN56" s="22">
        <v>8</v>
      </c>
      <c r="AO56" s="22">
        <v>4</v>
      </c>
      <c r="AP56" s="22">
        <f t="shared" si="12"/>
        <v>12</v>
      </c>
      <c r="AQ56" s="22">
        <v>0</v>
      </c>
      <c r="AR56" s="36"/>
    </row>
    <row r="57" spans="1:44" ht="15.95" customHeight="1" x14ac:dyDescent="0.25">
      <c r="A57" s="41"/>
      <c r="Q57" s="41"/>
      <c r="R57" s="41"/>
      <c r="S57" s="27">
        <v>8.5</v>
      </c>
      <c r="T57" s="21" t="s">
        <v>282</v>
      </c>
      <c r="U57" s="21"/>
      <c r="V57" s="21"/>
      <c r="W57" s="21"/>
      <c r="X57" s="22">
        <v>14</v>
      </c>
      <c r="Y57" s="21" t="s">
        <v>106</v>
      </c>
      <c r="Z57" s="22">
        <v>14</v>
      </c>
      <c r="AA57" s="22">
        <v>7</v>
      </c>
      <c r="AB57" s="22">
        <v>11</v>
      </c>
      <c r="AC57" s="22">
        <f t="shared" si="11"/>
        <v>18</v>
      </c>
      <c r="AD57" s="22">
        <v>2</v>
      </c>
      <c r="AE57" s="45"/>
      <c r="AF57" s="27">
        <v>8.5</v>
      </c>
      <c r="AG57" s="21" t="s">
        <v>42</v>
      </c>
      <c r="AH57" s="21"/>
      <c r="AI57" s="21"/>
      <c r="AJ57" s="21"/>
      <c r="AK57" s="22">
        <v>2</v>
      </c>
      <c r="AL57" s="21" t="s">
        <v>107</v>
      </c>
      <c r="AM57" s="22">
        <v>11</v>
      </c>
      <c r="AN57" s="22">
        <v>4</v>
      </c>
      <c r="AO57" s="22">
        <v>9</v>
      </c>
      <c r="AP57" s="22">
        <f t="shared" si="12"/>
        <v>13</v>
      </c>
      <c r="AQ57" s="22">
        <v>4</v>
      </c>
      <c r="AR57" s="36"/>
    </row>
    <row r="58" spans="1:44" ht="15.95" customHeight="1" x14ac:dyDescent="0.25">
      <c r="A58" s="41"/>
      <c r="B58" s="6" t="s">
        <v>83</v>
      </c>
      <c r="C58" s="6"/>
      <c r="N58" s="6"/>
      <c r="O58" s="6"/>
      <c r="Q58" s="41"/>
      <c r="R58" s="41"/>
      <c r="S58" s="27">
        <v>8</v>
      </c>
      <c r="T58" s="21" t="s">
        <v>190</v>
      </c>
      <c r="U58" s="21"/>
      <c r="V58" s="21"/>
      <c r="W58" s="21"/>
      <c r="X58" s="22">
        <v>11</v>
      </c>
      <c r="Y58" s="21" t="s">
        <v>106</v>
      </c>
      <c r="Z58" s="22">
        <v>11</v>
      </c>
      <c r="AA58" s="22">
        <v>0</v>
      </c>
      <c r="AB58" s="22">
        <v>2</v>
      </c>
      <c r="AC58" s="22">
        <f t="shared" si="11"/>
        <v>2</v>
      </c>
      <c r="AD58" s="22">
        <v>0</v>
      </c>
      <c r="AE58" s="45"/>
      <c r="AF58" s="27">
        <v>8</v>
      </c>
      <c r="AG58" s="21" t="s">
        <v>74</v>
      </c>
      <c r="AH58" s="21"/>
      <c r="AI58" s="21"/>
      <c r="AJ58" s="21"/>
      <c r="AK58" s="22">
        <v>91</v>
      </c>
      <c r="AL58" s="21" t="s">
        <v>107</v>
      </c>
      <c r="AM58" s="22">
        <v>13</v>
      </c>
      <c r="AN58" s="22">
        <v>9</v>
      </c>
      <c r="AO58" s="22">
        <v>2</v>
      </c>
      <c r="AP58" s="22">
        <f t="shared" si="12"/>
        <v>11</v>
      </c>
      <c r="AQ58" s="22">
        <v>2</v>
      </c>
      <c r="AR58" s="36"/>
    </row>
    <row r="59" spans="1:44" ht="15.95" customHeight="1" x14ac:dyDescent="0.25">
      <c r="A59" s="41"/>
      <c r="Q59" s="41"/>
      <c r="R59" s="41"/>
      <c r="S59" s="27">
        <v>7.5</v>
      </c>
      <c r="T59" s="21" t="s">
        <v>139</v>
      </c>
      <c r="U59" s="21"/>
      <c r="V59" s="21"/>
      <c r="W59" s="21"/>
      <c r="X59" s="22">
        <v>6</v>
      </c>
      <c r="Y59" s="21" t="s">
        <v>106</v>
      </c>
      <c r="Z59" s="22">
        <v>14</v>
      </c>
      <c r="AA59" s="22">
        <v>6</v>
      </c>
      <c r="AB59" s="22">
        <v>6</v>
      </c>
      <c r="AC59" s="22">
        <f t="shared" si="11"/>
        <v>12</v>
      </c>
      <c r="AD59" s="22">
        <v>0</v>
      </c>
      <c r="AE59" s="45"/>
      <c r="AF59" s="27">
        <v>8</v>
      </c>
      <c r="AG59" s="21" t="s">
        <v>195</v>
      </c>
      <c r="AH59" s="21"/>
      <c r="AI59" s="21"/>
      <c r="AJ59" s="21"/>
      <c r="AK59" s="22">
        <v>5</v>
      </c>
      <c r="AL59" s="21" t="s">
        <v>107</v>
      </c>
      <c r="AM59" s="22">
        <v>13</v>
      </c>
      <c r="AN59" s="22">
        <v>4</v>
      </c>
      <c r="AO59" s="22">
        <v>3</v>
      </c>
      <c r="AP59" s="22">
        <f t="shared" si="12"/>
        <v>7</v>
      </c>
      <c r="AQ59" s="22">
        <v>2</v>
      </c>
      <c r="AR59" s="36"/>
    </row>
    <row r="60" spans="1:44" ht="15.95" customHeight="1" x14ac:dyDescent="0.25">
      <c r="A60" s="41"/>
      <c r="C60" s="6" t="s">
        <v>58</v>
      </c>
      <c r="H60" s="6" t="s">
        <v>65</v>
      </c>
      <c r="M60" s="6" t="s">
        <v>66</v>
      </c>
      <c r="Q60" s="41"/>
      <c r="R60" s="41"/>
      <c r="S60" s="27">
        <v>7.5</v>
      </c>
      <c r="T60" s="21" t="s">
        <v>118</v>
      </c>
      <c r="V60" s="21"/>
      <c r="W60" s="21"/>
      <c r="X60" s="22">
        <v>7</v>
      </c>
      <c r="Y60" s="21" t="s">
        <v>106</v>
      </c>
      <c r="Z60" s="22">
        <v>13</v>
      </c>
      <c r="AA60" s="22">
        <v>7</v>
      </c>
      <c r="AB60" s="22">
        <v>14</v>
      </c>
      <c r="AC60" s="22">
        <f t="shared" si="11"/>
        <v>21</v>
      </c>
      <c r="AD60" s="22">
        <v>6</v>
      </c>
      <c r="AE60" s="45"/>
      <c r="AF60" s="27">
        <v>7.5</v>
      </c>
      <c r="AG60" s="21" t="s">
        <v>450</v>
      </c>
      <c r="AH60" s="21"/>
      <c r="AI60" s="21"/>
      <c r="AJ60" s="21"/>
      <c r="AK60" s="22">
        <v>97</v>
      </c>
      <c r="AL60" s="21" t="s">
        <v>107</v>
      </c>
      <c r="AM60" s="22">
        <v>12</v>
      </c>
      <c r="AN60" s="22">
        <v>1</v>
      </c>
      <c r="AO60" s="22">
        <v>2</v>
      </c>
      <c r="AP60" s="22">
        <f t="shared" si="12"/>
        <v>3</v>
      </c>
      <c r="AQ60" s="22">
        <v>2</v>
      </c>
      <c r="AR60" s="36"/>
    </row>
    <row r="61" spans="1:44" ht="15.95" customHeight="1" x14ac:dyDescent="0.25">
      <c r="A61" s="41"/>
      <c r="C61" s="21"/>
      <c r="H61" s="21" t="s">
        <v>502</v>
      </c>
      <c r="I61" s="21"/>
      <c r="J61" s="21"/>
      <c r="K61" s="21"/>
      <c r="L61" s="21"/>
      <c r="M61" s="21" t="s">
        <v>344</v>
      </c>
      <c r="N61" s="21"/>
      <c r="O61" s="21"/>
      <c r="P61" s="21"/>
      <c r="Q61" s="36"/>
      <c r="R61" s="41"/>
      <c r="S61" s="27">
        <v>7.5</v>
      </c>
      <c r="T61" s="21" t="s">
        <v>128</v>
      </c>
      <c r="U61" s="21"/>
      <c r="V61" s="21"/>
      <c r="W61" s="21"/>
      <c r="X61" s="22">
        <v>10</v>
      </c>
      <c r="Y61" s="21" t="s">
        <v>106</v>
      </c>
      <c r="Z61" s="22">
        <v>13</v>
      </c>
      <c r="AA61" s="22">
        <v>6</v>
      </c>
      <c r="AB61" s="22">
        <v>7</v>
      </c>
      <c r="AC61" s="22">
        <f t="shared" si="11"/>
        <v>13</v>
      </c>
      <c r="AD61" s="22">
        <v>0</v>
      </c>
      <c r="AE61" s="45"/>
      <c r="AF61" s="27">
        <v>7.5</v>
      </c>
      <c r="AG61" s="21" t="s">
        <v>60</v>
      </c>
      <c r="AH61" s="21"/>
      <c r="AI61" s="21"/>
      <c r="AJ61" s="21"/>
      <c r="AK61" s="22">
        <v>23</v>
      </c>
      <c r="AL61" s="21" t="s">
        <v>107</v>
      </c>
      <c r="AM61" s="22">
        <v>11</v>
      </c>
      <c r="AN61" s="22">
        <v>2</v>
      </c>
      <c r="AO61" s="22">
        <v>9</v>
      </c>
      <c r="AP61" s="22">
        <f t="shared" si="12"/>
        <v>11</v>
      </c>
      <c r="AQ61" s="22">
        <v>0</v>
      </c>
      <c r="AR61" s="36"/>
    </row>
    <row r="62" spans="1:44" ht="15.95" customHeight="1" x14ac:dyDescent="0.25">
      <c r="A62" s="41"/>
      <c r="C62" s="21"/>
      <c r="H62" s="21"/>
      <c r="I62" s="21"/>
      <c r="J62" s="21"/>
      <c r="K62" s="21"/>
      <c r="L62" s="21"/>
      <c r="M62" s="21" t="s">
        <v>258</v>
      </c>
      <c r="N62" s="21"/>
      <c r="Q62" s="41"/>
      <c r="R62" s="41"/>
      <c r="S62" s="27">
        <v>7</v>
      </c>
      <c r="T62" s="21" t="s">
        <v>191</v>
      </c>
      <c r="U62" s="21"/>
      <c r="V62" s="21"/>
      <c r="W62" s="21"/>
      <c r="X62" s="22">
        <v>5</v>
      </c>
      <c r="Y62" s="21" t="s">
        <v>106</v>
      </c>
      <c r="Z62" s="22">
        <v>13</v>
      </c>
      <c r="AA62" s="22">
        <v>1</v>
      </c>
      <c r="AB62" s="22">
        <v>2</v>
      </c>
      <c r="AC62" s="22">
        <f t="shared" si="11"/>
        <v>3</v>
      </c>
      <c r="AD62" s="22">
        <v>2</v>
      </c>
      <c r="AE62" s="45"/>
      <c r="AF62" s="27">
        <v>7</v>
      </c>
      <c r="AG62" s="21" t="s">
        <v>61</v>
      </c>
      <c r="AH62" s="21"/>
      <c r="AI62" s="21"/>
      <c r="AJ62" s="21"/>
      <c r="AK62" s="22">
        <v>7</v>
      </c>
      <c r="AL62" s="21" t="s">
        <v>107</v>
      </c>
      <c r="AM62" s="22">
        <v>13</v>
      </c>
      <c r="AN62" s="22">
        <v>1</v>
      </c>
      <c r="AO62" s="22">
        <v>1</v>
      </c>
      <c r="AP62" s="22">
        <f t="shared" si="12"/>
        <v>2</v>
      </c>
      <c r="AQ62" s="22">
        <v>0</v>
      </c>
      <c r="AR62" s="36"/>
    </row>
    <row r="63" spans="1:44" ht="15.95" customHeight="1" x14ac:dyDescent="0.25">
      <c r="A63" s="36"/>
      <c r="H63" s="21"/>
      <c r="I63" s="21"/>
      <c r="J63" s="21"/>
      <c r="K63" s="21"/>
      <c r="L63" s="21"/>
      <c r="M63" s="21" t="s">
        <v>524</v>
      </c>
      <c r="N63" s="21"/>
      <c r="Q63" s="36"/>
      <c r="R63" s="41"/>
      <c r="S63" s="27">
        <v>6.5</v>
      </c>
      <c r="T63" s="21" t="s">
        <v>30</v>
      </c>
      <c r="U63" s="21"/>
      <c r="V63" s="21"/>
      <c r="W63" s="21"/>
      <c r="X63" s="22">
        <v>3</v>
      </c>
      <c r="Y63" s="21" t="s">
        <v>106</v>
      </c>
      <c r="Z63" s="22">
        <v>14</v>
      </c>
      <c r="AA63" s="22">
        <v>0</v>
      </c>
      <c r="AB63" s="22">
        <v>6</v>
      </c>
      <c r="AC63" s="22">
        <f t="shared" si="11"/>
        <v>6</v>
      </c>
      <c r="AD63" s="22">
        <v>6</v>
      </c>
      <c r="AE63" s="45"/>
      <c r="AF63" s="27">
        <v>7</v>
      </c>
      <c r="AG63" s="21" t="s">
        <v>197</v>
      </c>
      <c r="AH63" s="21"/>
      <c r="AI63" s="21"/>
      <c r="AJ63" s="21"/>
      <c r="AK63" s="22">
        <v>10</v>
      </c>
      <c r="AL63" s="21" t="s">
        <v>107</v>
      </c>
      <c r="AM63" s="22">
        <v>8</v>
      </c>
      <c r="AN63" s="22">
        <v>0</v>
      </c>
      <c r="AO63" s="22">
        <v>2</v>
      </c>
      <c r="AP63" s="22">
        <f t="shared" si="12"/>
        <v>2</v>
      </c>
      <c r="AQ63" s="22">
        <v>2</v>
      </c>
      <c r="AR63" s="36"/>
    </row>
    <row r="64" spans="1:44" ht="15.95" customHeight="1" x14ac:dyDescent="0.25">
      <c r="A64" s="41"/>
      <c r="Q64" s="41"/>
      <c r="R64" s="41"/>
      <c r="S64" s="27">
        <v>6</v>
      </c>
      <c r="T64" s="21" t="s">
        <v>105</v>
      </c>
      <c r="U64" s="21"/>
      <c r="V64" s="21"/>
      <c r="W64" s="21"/>
      <c r="X64" s="22">
        <v>4</v>
      </c>
      <c r="Y64" s="21" t="s">
        <v>106</v>
      </c>
      <c r="Z64" s="22">
        <v>14</v>
      </c>
      <c r="AA64" s="22">
        <v>0</v>
      </c>
      <c r="AB64" s="22">
        <v>5</v>
      </c>
      <c r="AC64" s="22">
        <f t="shared" si="11"/>
        <v>5</v>
      </c>
      <c r="AD64" s="22">
        <v>0</v>
      </c>
      <c r="AE64" s="45"/>
      <c r="AF64" s="27">
        <v>6.5</v>
      </c>
      <c r="AG64" s="21" t="s">
        <v>33</v>
      </c>
      <c r="AH64" s="21"/>
      <c r="AI64" s="21"/>
      <c r="AJ64" s="21"/>
      <c r="AK64" s="22">
        <v>66</v>
      </c>
      <c r="AL64" s="21" t="s">
        <v>107</v>
      </c>
      <c r="AM64" s="22">
        <v>7</v>
      </c>
      <c r="AN64" s="22">
        <v>0</v>
      </c>
      <c r="AO64" s="22">
        <v>1</v>
      </c>
      <c r="AP64" s="22">
        <f t="shared" si="12"/>
        <v>1</v>
      </c>
      <c r="AQ64" s="22">
        <v>0</v>
      </c>
      <c r="AR64" s="36"/>
    </row>
    <row r="65" spans="1:44" ht="15.95" customHeight="1" x14ac:dyDescent="0.25">
      <c r="A65" s="36"/>
      <c r="Q65" s="36"/>
      <c r="R65" s="41"/>
      <c r="S65" s="27">
        <v>6.5</v>
      </c>
      <c r="T65" s="21" t="s">
        <v>133</v>
      </c>
      <c r="U65" s="21"/>
      <c r="V65" s="21"/>
      <c r="W65" s="21"/>
      <c r="X65" s="22">
        <v>2</v>
      </c>
      <c r="Y65" s="21" t="s">
        <v>106</v>
      </c>
      <c r="Z65" s="22">
        <v>12</v>
      </c>
      <c r="AA65" s="22">
        <v>3</v>
      </c>
      <c r="AB65" s="22">
        <v>4</v>
      </c>
      <c r="AC65" s="22">
        <f t="shared" si="11"/>
        <v>7</v>
      </c>
      <c r="AD65" s="22">
        <v>0</v>
      </c>
      <c r="AE65" s="45"/>
      <c r="AF65" s="27">
        <v>6</v>
      </c>
      <c r="AG65" s="21" t="s">
        <v>59</v>
      </c>
      <c r="AH65" s="21"/>
      <c r="AI65" s="21"/>
      <c r="AJ65" s="21"/>
      <c r="AK65" s="22">
        <v>75</v>
      </c>
      <c r="AL65" s="21" t="s">
        <v>107</v>
      </c>
      <c r="AM65" s="22">
        <v>10</v>
      </c>
      <c r="AN65" s="22">
        <v>0</v>
      </c>
      <c r="AO65" s="22">
        <v>1</v>
      </c>
      <c r="AP65" s="22">
        <f t="shared" si="12"/>
        <v>1</v>
      </c>
      <c r="AQ65" s="22">
        <v>0</v>
      </c>
      <c r="AR65" s="36"/>
    </row>
    <row r="66" spans="1:44" ht="15.95" customHeight="1" thickBot="1" x14ac:dyDescent="0.3">
      <c r="A66" s="41"/>
      <c r="Q66" s="36"/>
      <c r="R66" s="41"/>
      <c r="S66" s="17" t="s">
        <v>116</v>
      </c>
      <c r="T66" s="17"/>
      <c r="U66" s="17"/>
      <c r="V66" s="17"/>
      <c r="W66" s="17"/>
      <c r="X66" s="17"/>
      <c r="Y66" s="17"/>
      <c r="Z66" s="23">
        <f>SUM(Z54:Z65)</f>
        <v>154</v>
      </c>
      <c r="AA66" s="23">
        <f>SUM(AA54:AA65)</f>
        <v>47</v>
      </c>
      <c r="AB66" s="23">
        <f>SUM(AB54:AB65)</f>
        <v>74</v>
      </c>
      <c r="AC66" s="23">
        <f>+AB66+AA66</f>
        <v>121</v>
      </c>
      <c r="AD66" s="23">
        <f>SUM(AD54:AD65)</f>
        <v>18</v>
      </c>
      <c r="AE66" s="45"/>
      <c r="AF66" s="17" t="s">
        <v>35</v>
      </c>
      <c r="AG66" s="17"/>
      <c r="AH66" s="17"/>
      <c r="AI66" s="17"/>
      <c r="AJ66" s="17"/>
      <c r="AK66" s="17"/>
      <c r="AL66" s="17"/>
      <c r="AM66" s="23">
        <f>SUM(AM54:AM65)</f>
        <v>154</v>
      </c>
      <c r="AN66" s="23">
        <f>SUM(AN54:AN65)</f>
        <v>36</v>
      </c>
      <c r="AO66" s="23">
        <f>SUM(AO54:AO65)</f>
        <v>50</v>
      </c>
      <c r="AP66" s="23">
        <f>+AO66+AN66</f>
        <v>86</v>
      </c>
      <c r="AQ66" s="23">
        <f>SUM(AQ54:AQ65)</f>
        <v>16</v>
      </c>
      <c r="AR66" s="36"/>
    </row>
    <row r="67" spans="1:44" ht="15.95" customHeight="1" x14ac:dyDescent="0.25">
      <c r="A67" s="41"/>
      <c r="Q67" s="36"/>
      <c r="R67" s="36"/>
      <c r="AF67" s="21" t="s">
        <v>124</v>
      </c>
      <c r="AG67" s="11"/>
      <c r="AH67" s="11"/>
      <c r="AI67" s="11"/>
      <c r="AJ67" s="21"/>
      <c r="AK67" s="21"/>
      <c r="AL67" s="11"/>
      <c r="AM67" s="15">
        <f>+Z27+Z40+AM27+AM66+AM53+AM40+Z66+Z53</f>
        <v>1232</v>
      </c>
      <c r="AN67" s="15">
        <f>+AA27+AA40+AN27+AN66+AN53+AN40+AA66+AA53</f>
        <v>347</v>
      </c>
      <c r="AO67" s="15">
        <f>+AB27+AB40+AO27+AO66+AO53+AO40+AB66+AB53</f>
        <v>513</v>
      </c>
      <c r="AP67" s="15">
        <f>+AC27+AC40+AP27+AP66+AP53+AP40+AC66+AC53</f>
        <v>860</v>
      </c>
      <c r="AQ67" s="15">
        <f>+AD27+AD40+AQ27+AQ66+AQ53+AQ40+AD66+AD53</f>
        <v>136</v>
      </c>
      <c r="AR67" s="36"/>
    </row>
    <row r="68" spans="1:44" ht="15.95" customHeight="1" x14ac:dyDescent="0.25">
      <c r="A68" s="41"/>
      <c r="Q68" s="36"/>
      <c r="R68" s="36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J68" s="21"/>
      <c r="AK68" s="21"/>
      <c r="AL68" s="11"/>
      <c r="AM68" s="22"/>
      <c r="AN68" s="22"/>
      <c r="AO68" s="22"/>
      <c r="AP68" s="22"/>
      <c r="AQ68" s="22"/>
      <c r="AR68" s="36"/>
    </row>
    <row r="69" spans="1:44" ht="15.95" customHeight="1" x14ac:dyDescent="0.25">
      <c r="A69" s="41"/>
      <c r="Q69" s="36"/>
      <c r="R69" s="36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21"/>
      <c r="AG69" s="11"/>
      <c r="AH69" s="11"/>
      <c r="AI69" s="11"/>
      <c r="AJ69" s="21"/>
      <c r="AK69" s="21"/>
      <c r="AL69" s="11"/>
      <c r="AM69" s="22"/>
      <c r="AN69" s="22"/>
      <c r="AO69" s="22"/>
      <c r="AP69" s="22"/>
      <c r="AQ69" s="22"/>
      <c r="AR69" s="36"/>
    </row>
    <row r="70" spans="1:44" ht="15.95" customHeight="1" x14ac:dyDescent="0.25">
      <c r="A70" s="41"/>
      <c r="Q70" s="36"/>
      <c r="R70" s="36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21"/>
      <c r="AG70" s="11"/>
      <c r="AH70" s="11"/>
      <c r="AI70" s="11"/>
      <c r="AJ70" s="21"/>
      <c r="AK70" s="21"/>
      <c r="AL70" s="11"/>
      <c r="AM70" s="22"/>
      <c r="AN70" s="22"/>
      <c r="AO70" s="22"/>
      <c r="AP70" s="34"/>
      <c r="AQ70" s="22"/>
      <c r="AR70" s="36"/>
    </row>
    <row r="71" spans="1:44" ht="15.95" customHeight="1" x14ac:dyDescent="0.25">
      <c r="A71" s="41"/>
      <c r="Q71" s="36"/>
      <c r="R71" s="36"/>
      <c r="S71" s="11"/>
      <c r="T71" s="11"/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1"/>
      <c r="AF71" s="21"/>
      <c r="AG71" s="11"/>
      <c r="AH71" s="11"/>
      <c r="AI71" s="11"/>
      <c r="AJ71" s="21"/>
      <c r="AK71" s="21"/>
      <c r="AL71" s="11"/>
      <c r="AM71" s="22"/>
      <c r="AN71" s="22"/>
      <c r="AO71" s="22"/>
      <c r="AP71" s="34"/>
      <c r="AQ71" s="22"/>
      <c r="AR71" s="36"/>
    </row>
    <row r="72" spans="1:44" ht="15.95" customHeight="1" x14ac:dyDescent="0.25">
      <c r="A72" s="41"/>
      <c r="Q72" s="36"/>
      <c r="R72" s="39"/>
      <c r="AR72" s="43"/>
    </row>
    <row r="73" spans="1:44" ht="15" customHeight="1" x14ac:dyDescent="0.2">
      <c r="A73" s="39"/>
      <c r="B73" s="39"/>
      <c r="C73" s="39"/>
      <c r="D73" s="39"/>
      <c r="E73" s="39"/>
      <c r="F73" s="39"/>
      <c r="G73" s="39"/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39"/>
      <c r="U73" s="39"/>
      <c r="V73" s="39"/>
      <c r="W73" s="39"/>
      <c r="X73" s="39"/>
      <c r="Y73" s="39"/>
      <c r="Z73" s="39"/>
      <c r="AA73" s="43"/>
      <c r="AB73" s="39"/>
      <c r="AC73" s="39"/>
      <c r="AD73" s="39"/>
      <c r="AE73" s="39"/>
      <c r="AF73" s="39"/>
      <c r="AG73" s="39"/>
      <c r="AH73" s="39"/>
      <c r="AI73" s="39"/>
      <c r="AJ73" s="39"/>
      <c r="AK73" s="39"/>
      <c r="AL73" s="39"/>
      <c r="AM73" s="39"/>
      <c r="AN73" s="39"/>
      <c r="AO73" s="39"/>
      <c r="AP73" s="39"/>
      <c r="AQ73" s="39"/>
      <c r="AR73" s="43"/>
    </row>
    <row r="74" spans="1:44" ht="24" customHeight="1" x14ac:dyDescent="0.3">
      <c r="A74" s="39"/>
      <c r="B74" s="85" t="s">
        <v>127</v>
      </c>
      <c r="C74" s="85"/>
      <c r="D74" s="85"/>
      <c r="E74" s="85"/>
      <c r="F74" s="85"/>
      <c r="G74" s="85"/>
      <c r="H74" s="85"/>
      <c r="I74" s="85"/>
      <c r="J74" s="85"/>
      <c r="K74" s="85"/>
      <c r="L74" s="85"/>
      <c r="M74" s="85"/>
      <c r="N74" s="85"/>
      <c r="O74" s="85"/>
      <c r="P74" s="85"/>
      <c r="Q74" s="39"/>
      <c r="R74" s="39"/>
      <c r="S74" s="85" t="s">
        <v>127</v>
      </c>
      <c r="T74" s="85"/>
      <c r="U74" s="85"/>
      <c r="V74" s="85"/>
      <c r="W74" s="85"/>
      <c r="X74" s="85"/>
      <c r="Y74" s="85"/>
      <c r="Z74" s="85"/>
      <c r="AA74" s="85"/>
      <c r="AB74" s="85"/>
      <c r="AC74" s="85"/>
      <c r="AD74" s="85"/>
      <c r="AE74" s="85"/>
      <c r="AF74" s="85"/>
      <c r="AG74" s="85"/>
      <c r="AH74" s="85"/>
      <c r="AI74" s="85"/>
      <c r="AJ74" s="85"/>
      <c r="AK74" s="85"/>
      <c r="AL74" s="85"/>
      <c r="AM74" s="85"/>
      <c r="AN74" s="85"/>
      <c r="AO74" s="85"/>
      <c r="AP74" s="85"/>
      <c r="AQ74" s="85"/>
      <c r="AR74" s="43"/>
    </row>
    <row r="75" spans="1:44" ht="20.25" x14ac:dyDescent="0.3">
      <c r="A75" s="39"/>
      <c r="B75" s="26" t="s">
        <v>76</v>
      </c>
      <c r="C75" s="26">
        <f>+C2</f>
        <v>14</v>
      </c>
      <c r="D75" s="25"/>
      <c r="E75" s="25"/>
      <c r="F75" s="25"/>
      <c r="G75" s="86" t="str">
        <f>+G2</f>
        <v>2025/2026 REGULAR SEASON</v>
      </c>
      <c r="H75" s="86"/>
      <c r="I75" s="86"/>
      <c r="J75" s="86"/>
      <c r="K75" s="86"/>
      <c r="L75" s="86"/>
      <c r="M75" s="86"/>
      <c r="N75" s="25"/>
      <c r="O75" s="25"/>
      <c r="P75" s="25"/>
      <c r="Q75" s="39"/>
      <c r="R75" s="39"/>
      <c r="S75" s="86" t="s">
        <v>88</v>
      </c>
      <c r="T75" s="86"/>
      <c r="U75" s="86"/>
      <c r="V75" s="86"/>
      <c r="W75" s="86"/>
      <c r="X75" s="86"/>
      <c r="Y75" s="86"/>
      <c r="Z75" s="86"/>
      <c r="AA75" s="86"/>
      <c r="AB75" s="86"/>
      <c r="AC75" s="86"/>
      <c r="AD75" s="86"/>
      <c r="AE75" s="86"/>
      <c r="AF75" s="86"/>
      <c r="AG75" s="86"/>
      <c r="AH75" s="86"/>
      <c r="AI75" s="86"/>
      <c r="AJ75" s="86"/>
      <c r="AK75" s="86"/>
      <c r="AL75" s="86"/>
      <c r="AM75" s="86"/>
      <c r="AN75" s="86"/>
      <c r="AO75" s="86"/>
      <c r="AP75" s="86"/>
      <c r="AQ75" s="86"/>
      <c r="AR75" s="39"/>
    </row>
    <row r="76" spans="1:44" ht="18.600000000000001" customHeight="1" x14ac:dyDescent="0.3">
      <c r="A76" s="36"/>
      <c r="N76" s="25"/>
      <c r="O76" s="25"/>
      <c r="P76" s="25"/>
      <c r="Q76" s="36"/>
      <c r="R76" s="36"/>
      <c r="T76" s="16"/>
      <c r="U76" s="16"/>
      <c r="V76" s="16"/>
      <c r="W76" s="16"/>
      <c r="X76" s="16"/>
      <c r="Y76" s="16"/>
      <c r="Z76" s="16"/>
      <c r="AA76" s="29"/>
      <c r="AB76" s="29"/>
      <c r="AC76" s="29"/>
      <c r="AD76" s="29"/>
      <c r="AE76" s="30"/>
      <c r="AF76" s="29"/>
      <c r="AG76" s="29"/>
      <c r="AH76" s="29"/>
      <c r="AI76" s="29"/>
      <c r="AJ76" s="29"/>
      <c r="AK76" s="29"/>
      <c r="AL76" s="29"/>
      <c r="AM76" s="21"/>
      <c r="AN76" s="11"/>
      <c r="AO76" s="11"/>
      <c r="AP76" s="22"/>
      <c r="AQ76" s="22"/>
      <c r="AR76" s="36"/>
    </row>
    <row r="77" spans="1:44" ht="16.5" thickBot="1" x14ac:dyDescent="0.3">
      <c r="A77" s="36"/>
      <c r="Q77" s="39"/>
      <c r="R77" s="39"/>
      <c r="S77" s="28" t="s">
        <v>109</v>
      </c>
      <c r="T77" s="28" t="s">
        <v>111</v>
      </c>
      <c r="U77" s="28"/>
      <c r="V77" s="38"/>
      <c r="W77" s="38"/>
      <c r="X77" s="38"/>
      <c r="Y77" s="38"/>
      <c r="Z77" s="38" t="s">
        <v>3</v>
      </c>
      <c r="AA77" s="38" t="s">
        <v>22</v>
      </c>
      <c r="AB77" s="38" t="s">
        <v>23</v>
      </c>
      <c r="AC77" s="38" t="s">
        <v>24</v>
      </c>
      <c r="AD77" s="38" t="s">
        <v>2</v>
      </c>
      <c r="AE77" s="22"/>
      <c r="AF77" s="28" t="s">
        <v>109</v>
      </c>
      <c r="AG77" s="28" t="s">
        <v>111</v>
      </c>
      <c r="AH77" s="28"/>
      <c r="AI77" s="38"/>
      <c r="AJ77" s="38"/>
      <c r="AK77" s="38"/>
      <c r="AL77" s="38"/>
      <c r="AM77" s="38" t="s">
        <v>3</v>
      </c>
      <c r="AN77" s="38" t="s">
        <v>22</v>
      </c>
      <c r="AO77" s="38" t="s">
        <v>23</v>
      </c>
      <c r="AP77" s="38" t="s">
        <v>24</v>
      </c>
      <c r="AQ77" s="38" t="s">
        <v>2</v>
      </c>
      <c r="AR77" s="39"/>
    </row>
    <row r="78" spans="1:44" ht="15.75" customHeight="1" x14ac:dyDescent="0.25">
      <c r="A78" s="36"/>
      <c r="Q78" s="39"/>
      <c r="R78" s="39"/>
      <c r="S78" s="27">
        <v>8.5</v>
      </c>
      <c r="T78" s="21" t="s">
        <v>276</v>
      </c>
      <c r="Z78" s="22">
        <v>2</v>
      </c>
      <c r="AA78" s="22">
        <v>5</v>
      </c>
      <c r="AB78" s="22">
        <v>1</v>
      </c>
      <c r="AC78" s="22">
        <f t="shared" ref="AC78:AC94" si="13">+AA78+AB78</f>
        <v>6</v>
      </c>
      <c r="AD78" s="22">
        <v>0</v>
      </c>
      <c r="AF78" s="27">
        <v>7</v>
      </c>
      <c r="AG78" s="21" t="s">
        <v>393</v>
      </c>
      <c r="AM78" s="22">
        <v>5</v>
      </c>
      <c r="AN78" s="22">
        <v>3</v>
      </c>
      <c r="AO78" s="22">
        <v>1</v>
      </c>
      <c r="AP78" s="22">
        <f t="shared" ref="AP78:AP92" si="14">+AN78+AO78</f>
        <v>4</v>
      </c>
      <c r="AQ78" s="22">
        <v>0</v>
      </c>
      <c r="AR78" s="39"/>
    </row>
    <row r="79" spans="1:44" ht="15.75" customHeight="1" thickBot="1" x14ac:dyDescent="0.3">
      <c r="A79" s="36"/>
      <c r="E79" s="2" t="s">
        <v>67</v>
      </c>
      <c r="F79" s="2"/>
      <c r="G79" s="2"/>
      <c r="H79" s="4" t="s">
        <v>1</v>
      </c>
      <c r="I79" s="4"/>
      <c r="J79" s="4" t="s">
        <v>3</v>
      </c>
      <c r="K79" s="4" t="s">
        <v>22</v>
      </c>
      <c r="L79" s="4" t="s">
        <v>23</v>
      </c>
      <c r="M79" s="50" t="s">
        <v>24</v>
      </c>
      <c r="Q79" s="36"/>
      <c r="R79" s="36"/>
      <c r="S79" s="27">
        <v>9</v>
      </c>
      <c r="T79" s="21" t="s">
        <v>484</v>
      </c>
      <c r="Z79" s="22">
        <v>1</v>
      </c>
      <c r="AA79" s="22">
        <v>1</v>
      </c>
      <c r="AB79" s="22">
        <v>1</v>
      </c>
      <c r="AC79" s="22">
        <f t="shared" si="13"/>
        <v>2</v>
      </c>
      <c r="AD79" s="22">
        <v>0</v>
      </c>
      <c r="AF79" s="27">
        <v>7.5</v>
      </c>
      <c r="AG79" s="21" t="s">
        <v>297</v>
      </c>
      <c r="AM79" s="22">
        <v>2</v>
      </c>
      <c r="AN79" s="22">
        <v>0</v>
      </c>
      <c r="AO79" s="22">
        <v>1</v>
      </c>
      <c r="AP79" s="22">
        <f t="shared" si="14"/>
        <v>1</v>
      </c>
      <c r="AQ79" s="22">
        <v>0</v>
      </c>
      <c r="AR79" s="36"/>
    </row>
    <row r="80" spans="1:44" ht="15.75" customHeight="1" x14ac:dyDescent="0.25">
      <c r="A80" s="36"/>
      <c r="E80" s="21" t="s">
        <v>161</v>
      </c>
      <c r="F80" s="21"/>
      <c r="G80" s="21"/>
      <c r="H80" s="21" t="s">
        <v>17</v>
      </c>
      <c r="I80" s="22"/>
      <c r="J80" s="22">
        <v>14</v>
      </c>
      <c r="K80" s="22">
        <v>19</v>
      </c>
      <c r="L80" s="22">
        <v>16</v>
      </c>
      <c r="M80" s="49">
        <f t="shared" ref="M80:M109" si="15">+K80+L80</f>
        <v>35</v>
      </c>
      <c r="Q80" s="36"/>
      <c r="R80" s="36"/>
      <c r="S80" s="27">
        <v>8.5</v>
      </c>
      <c r="T80" s="21" t="s">
        <v>394</v>
      </c>
      <c r="Z80" s="22">
        <v>2.7</v>
      </c>
      <c r="AA80" s="22">
        <v>1</v>
      </c>
      <c r="AB80" s="22">
        <v>6</v>
      </c>
      <c r="AC80" s="22">
        <f t="shared" si="13"/>
        <v>7</v>
      </c>
      <c r="AD80" s="22">
        <v>0</v>
      </c>
      <c r="AF80" s="27">
        <v>9</v>
      </c>
      <c r="AG80" s="21" t="s">
        <v>372</v>
      </c>
      <c r="AM80" s="22">
        <v>2</v>
      </c>
      <c r="AN80" s="22">
        <v>5</v>
      </c>
      <c r="AO80" s="22">
        <v>0</v>
      </c>
      <c r="AP80" s="22">
        <f t="shared" si="14"/>
        <v>5</v>
      </c>
      <c r="AQ80" s="22">
        <v>0</v>
      </c>
      <c r="AR80" s="36"/>
    </row>
    <row r="81" spans="1:44" ht="15.75" customHeight="1" x14ac:dyDescent="0.25">
      <c r="A81" s="36"/>
      <c r="E81" s="21" t="s">
        <v>129</v>
      </c>
      <c r="F81" s="21"/>
      <c r="G81" s="21"/>
      <c r="H81" s="21" t="s">
        <v>17</v>
      </c>
      <c r="I81" s="22"/>
      <c r="J81" s="22">
        <v>14</v>
      </c>
      <c r="K81" s="22">
        <v>17</v>
      </c>
      <c r="L81" s="22">
        <v>18</v>
      </c>
      <c r="M81" s="49">
        <f t="shared" si="15"/>
        <v>35</v>
      </c>
      <c r="Q81" s="36"/>
      <c r="R81" s="36"/>
      <c r="S81" s="27">
        <v>8</v>
      </c>
      <c r="T81" s="21" t="s">
        <v>298</v>
      </c>
      <c r="Z81" s="22">
        <v>3</v>
      </c>
      <c r="AA81" s="22">
        <v>0</v>
      </c>
      <c r="AB81" s="22">
        <v>3</v>
      </c>
      <c r="AC81" s="22">
        <f t="shared" si="13"/>
        <v>3</v>
      </c>
      <c r="AD81" s="22">
        <v>0</v>
      </c>
      <c r="AF81" s="27">
        <v>6.5</v>
      </c>
      <c r="AG81" s="21" t="s">
        <v>392</v>
      </c>
      <c r="AM81" s="22">
        <v>1</v>
      </c>
      <c r="AN81" s="22">
        <v>0</v>
      </c>
      <c r="AO81" s="22">
        <v>2</v>
      </c>
      <c r="AP81" s="22">
        <f t="shared" si="14"/>
        <v>2</v>
      </c>
      <c r="AQ81" s="22">
        <v>0</v>
      </c>
      <c r="AR81" s="36"/>
    </row>
    <row r="82" spans="1:44" ht="15.75" customHeight="1" x14ac:dyDescent="0.25">
      <c r="A82" s="36"/>
      <c r="E82" s="21" t="s">
        <v>85</v>
      </c>
      <c r="F82" s="21"/>
      <c r="G82" s="21"/>
      <c r="H82" s="21" t="s">
        <v>106</v>
      </c>
      <c r="I82" s="22"/>
      <c r="J82" s="22">
        <v>13</v>
      </c>
      <c r="K82" s="22">
        <v>15</v>
      </c>
      <c r="L82" s="22">
        <v>14</v>
      </c>
      <c r="M82" s="49">
        <f t="shared" si="15"/>
        <v>29</v>
      </c>
      <c r="Q82" s="36"/>
      <c r="R82" s="36"/>
      <c r="S82" s="27">
        <v>7.5</v>
      </c>
      <c r="T82" s="21" t="s">
        <v>371</v>
      </c>
      <c r="Z82" s="22">
        <v>2</v>
      </c>
      <c r="AA82" s="22">
        <v>0</v>
      </c>
      <c r="AB82" s="22">
        <v>0</v>
      </c>
      <c r="AC82" s="22">
        <f t="shared" si="13"/>
        <v>0</v>
      </c>
      <c r="AD82" s="22">
        <v>0</v>
      </c>
      <c r="AF82" s="27">
        <v>8.5</v>
      </c>
      <c r="AG82" s="21" t="s">
        <v>254</v>
      </c>
      <c r="AM82" s="22">
        <v>2</v>
      </c>
      <c r="AN82" s="22">
        <v>0</v>
      </c>
      <c r="AO82" s="22">
        <v>0</v>
      </c>
      <c r="AP82" s="22">
        <f t="shared" si="14"/>
        <v>0</v>
      </c>
      <c r="AQ82" s="22">
        <v>2</v>
      </c>
      <c r="AR82" s="36"/>
    </row>
    <row r="83" spans="1:44" ht="15.75" customHeight="1" x14ac:dyDescent="0.25">
      <c r="A83" s="36"/>
      <c r="E83" s="21" t="s">
        <v>192</v>
      </c>
      <c r="F83" s="21"/>
      <c r="G83" s="21"/>
      <c r="H83" s="21" t="s">
        <v>173</v>
      </c>
      <c r="I83" s="22"/>
      <c r="J83" s="22">
        <v>14</v>
      </c>
      <c r="K83" s="22">
        <v>14</v>
      </c>
      <c r="L83" s="22">
        <v>15</v>
      </c>
      <c r="M83" s="49">
        <f t="shared" si="15"/>
        <v>29</v>
      </c>
      <c r="Q83" s="36"/>
      <c r="R83" s="36"/>
      <c r="S83" s="27">
        <v>7.5</v>
      </c>
      <c r="T83" s="21" t="s">
        <v>420</v>
      </c>
      <c r="Z83" s="22">
        <v>1</v>
      </c>
      <c r="AA83" s="22">
        <v>0</v>
      </c>
      <c r="AB83" s="22">
        <v>0</v>
      </c>
      <c r="AC83" s="22">
        <f t="shared" si="13"/>
        <v>0</v>
      </c>
      <c r="AD83" s="22">
        <v>0</v>
      </c>
      <c r="AF83" s="27">
        <v>6</v>
      </c>
      <c r="AG83" s="21" t="s">
        <v>156</v>
      </c>
      <c r="AM83" s="22">
        <v>7</v>
      </c>
      <c r="AN83" s="22">
        <v>0</v>
      </c>
      <c r="AO83" s="22">
        <v>0</v>
      </c>
      <c r="AP83" s="22">
        <f t="shared" si="14"/>
        <v>0</v>
      </c>
      <c r="AQ83" s="22">
        <v>2</v>
      </c>
      <c r="AR83" s="36"/>
    </row>
    <row r="84" spans="1:44" ht="15.75" customHeight="1" x14ac:dyDescent="0.25">
      <c r="A84" s="36"/>
      <c r="E84" s="21" t="s">
        <v>53</v>
      </c>
      <c r="F84" s="21"/>
      <c r="G84" s="21"/>
      <c r="H84" s="21" t="s">
        <v>108</v>
      </c>
      <c r="I84" s="22"/>
      <c r="J84" s="22">
        <v>12</v>
      </c>
      <c r="K84" s="22">
        <v>18</v>
      </c>
      <c r="L84" s="22">
        <v>10</v>
      </c>
      <c r="M84" s="49">
        <f t="shared" si="15"/>
        <v>28</v>
      </c>
      <c r="Q84" s="36"/>
      <c r="R84" s="36"/>
      <c r="S84" s="27">
        <v>7</v>
      </c>
      <c r="T84" s="21" t="s">
        <v>416</v>
      </c>
      <c r="Z84" s="22">
        <v>1</v>
      </c>
      <c r="AA84" s="22">
        <v>2</v>
      </c>
      <c r="AB84" s="22">
        <v>0</v>
      </c>
      <c r="AC84" s="22">
        <f t="shared" si="13"/>
        <v>2</v>
      </c>
      <c r="AD84" s="22">
        <v>0</v>
      </c>
      <c r="AF84" s="27">
        <v>9.5</v>
      </c>
      <c r="AG84" s="21" t="s">
        <v>419</v>
      </c>
      <c r="AM84" s="22">
        <v>2</v>
      </c>
      <c r="AN84" s="22">
        <v>5</v>
      </c>
      <c r="AO84" s="22">
        <v>0</v>
      </c>
      <c r="AP84" s="22">
        <f t="shared" si="14"/>
        <v>5</v>
      </c>
      <c r="AQ84" s="22">
        <v>0</v>
      </c>
      <c r="AR84" s="36"/>
    </row>
    <row r="85" spans="1:44" ht="15.75" customHeight="1" x14ac:dyDescent="0.25">
      <c r="A85" s="36"/>
      <c r="E85" s="21" t="s">
        <v>150</v>
      </c>
      <c r="F85" s="21"/>
      <c r="G85" s="21"/>
      <c r="H85" s="21" t="s">
        <v>97</v>
      </c>
      <c r="I85" s="22"/>
      <c r="J85" s="22">
        <v>12</v>
      </c>
      <c r="K85" s="22">
        <v>11</v>
      </c>
      <c r="L85" s="22">
        <v>15</v>
      </c>
      <c r="M85" s="49">
        <f t="shared" si="15"/>
        <v>26</v>
      </c>
      <c r="Q85" s="36"/>
      <c r="R85" s="36"/>
      <c r="S85" s="27">
        <v>7</v>
      </c>
      <c r="T85" s="21" t="s">
        <v>219</v>
      </c>
      <c r="Z85" s="22">
        <v>12</v>
      </c>
      <c r="AA85" s="22">
        <v>1</v>
      </c>
      <c r="AB85" s="22">
        <v>1</v>
      </c>
      <c r="AC85" s="22">
        <f t="shared" si="13"/>
        <v>2</v>
      </c>
      <c r="AD85" s="22">
        <v>0</v>
      </c>
      <c r="AF85" s="27">
        <v>8.5</v>
      </c>
      <c r="AG85" s="21" t="s">
        <v>348</v>
      </c>
      <c r="AM85" s="22">
        <v>2</v>
      </c>
      <c r="AN85" s="22">
        <v>0</v>
      </c>
      <c r="AO85" s="22">
        <v>1</v>
      </c>
      <c r="AP85" s="22">
        <f t="shared" si="14"/>
        <v>1</v>
      </c>
      <c r="AQ85" s="22">
        <v>0</v>
      </c>
      <c r="AR85" s="36"/>
    </row>
    <row r="86" spans="1:44" ht="15.75" customHeight="1" x14ac:dyDescent="0.25">
      <c r="A86" s="36"/>
      <c r="E86" s="21" t="s">
        <v>79</v>
      </c>
      <c r="F86" s="21"/>
      <c r="G86" s="21"/>
      <c r="H86" s="21" t="s">
        <v>173</v>
      </c>
      <c r="I86" s="22"/>
      <c r="J86" s="22">
        <v>13</v>
      </c>
      <c r="K86" s="22">
        <v>5</v>
      </c>
      <c r="L86" s="22">
        <v>19</v>
      </c>
      <c r="M86" s="49">
        <f t="shared" si="15"/>
        <v>24</v>
      </c>
      <c r="Q86" s="36"/>
      <c r="R86" s="36"/>
      <c r="S86" s="27">
        <v>7</v>
      </c>
      <c r="T86" s="21" t="s">
        <v>391</v>
      </c>
      <c r="Z86" s="22">
        <v>5</v>
      </c>
      <c r="AA86" s="22">
        <v>1</v>
      </c>
      <c r="AB86" s="22">
        <v>3</v>
      </c>
      <c r="AC86" s="22">
        <f t="shared" si="13"/>
        <v>4</v>
      </c>
      <c r="AD86" s="22">
        <v>0</v>
      </c>
      <c r="AF86" s="27">
        <v>7.5</v>
      </c>
      <c r="AG86" s="21" t="s">
        <v>279</v>
      </c>
      <c r="AM86" s="22">
        <v>10</v>
      </c>
      <c r="AN86" s="22">
        <v>7</v>
      </c>
      <c r="AO86" s="22">
        <v>12</v>
      </c>
      <c r="AP86" s="22">
        <f t="shared" si="14"/>
        <v>19</v>
      </c>
      <c r="AQ86" s="22">
        <v>0</v>
      </c>
      <c r="AR86" s="40"/>
    </row>
    <row r="87" spans="1:44" ht="15.75" customHeight="1" x14ac:dyDescent="0.25">
      <c r="A87" s="36"/>
      <c r="E87" s="21" t="s">
        <v>138</v>
      </c>
      <c r="F87" s="21"/>
      <c r="G87" s="21"/>
      <c r="H87" s="21" t="s">
        <v>173</v>
      </c>
      <c r="I87" s="22"/>
      <c r="J87" s="22">
        <v>11</v>
      </c>
      <c r="K87" s="22">
        <v>13</v>
      </c>
      <c r="L87" s="22">
        <v>9</v>
      </c>
      <c r="M87" s="49">
        <f t="shared" si="15"/>
        <v>22</v>
      </c>
      <c r="Q87" s="40"/>
      <c r="R87" s="40"/>
      <c r="S87" s="27">
        <v>7.5</v>
      </c>
      <c r="T87" s="21" t="s">
        <v>370</v>
      </c>
      <c r="Z87" s="22">
        <v>8</v>
      </c>
      <c r="AA87" s="22">
        <v>1</v>
      </c>
      <c r="AB87" s="22">
        <v>3</v>
      </c>
      <c r="AC87" s="22">
        <f t="shared" si="13"/>
        <v>4</v>
      </c>
      <c r="AD87" s="22">
        <v>2</v>
      </c>
      <c r="AF87" s="27">
        <v>8.5</v>
      </c>
      <c r="AG87" s="21" t="s">
        <v>418</v>
      </c>
      <c r="AM87" s="22">
        <v>1</v>
      </c>
      <c r="AN87" s="22">
        <v>0</v>
      </c>
      <c r="AO87" s="22">
        <v>2</v>
      </c>
      <c r="AP87" s="22">
        <f t="shared" si="14"/>
        <v>2</v>
      </c>
      <c r="AQ87" s="22">
        <v>0</v>
      </c>
      <c r="AR87" s="40"/>
    </row>
    <row r="88" spans="1:44" ht="15.75" customHeight="1" x14ac:dyDescent="0.25">
      <c r="A88" s="36"/>
      <c r="E88" s="21" t="s">
        <v>185</v>
      </c>
      <c r="F88" s="21"/>
      <c r="G88" s="21"/>
      <c r="H88" s="21" t="s">
        <v>134</v>
      </c>
      <c r="I88" s="22"/>
      <c r="J88" s="22">
        <v>14</v>
      </c>
      <c r="K88" s="22">
        <v>17</v>
      </c>
      <c r="L88" s="22">
        <v>4</v>
      </c>
      <c r="M88" s="49">
        <f t="shared" si="15"/>
        <v>21</v>
      </c>
      <c r="Q88" s="40"/>
      <c r="R88" s="40"/>
      <c r="S88" s="27">
        <v>8</v>
      </c>
      <c r="T88" s="21" t="s">
        <v>417</v>
      </c>
      <c r="Z88" s="22">
        <v>3</v>
      </c>
      <c r="AA88" s="22">
        <v>0</v>
      </c>
      <c r="AB88" s="22">
        <v>3</v>
      </c>
      <c r="AC88" s="22">
        <f t="shared" si="13"/>
        <v>3</v>
      </c>
      <c r="AD88" s="22">
        <v>0</v>
      </c>
      <c r="AF88" s="27">
        <v>7.5</v>
      </c>
      <c r="AG88" s="21" t="s">
        <v>345</v>
      </c>
      <c r="AM88" s="22">
        <v>2</v>
      </c>
      <c r="AN88" s="22">
        <v>2</v>
      </c>
      <c r="AO88" s="22">
        <v>0</v>
      </c>
      <c r="AP88" s="22">
        <f t="shared" si="14"/>
        <v>2</v>
      </c>
      <c r="AQ88" s="22">
        <v>0</v>
      </c>
      <c r="AR88" s="40"/>
    </row>
    <row r="89" spans="1:44" ht="15.75" customHeight="1" x14ac:dyDescent="0.25">
      <c r="A89" s="36"/>
      <c r="E89" s="21" t="s">
        <v>118</v>
      </c>
      <c r="G89" s="21"/>
      <c r="H89" s="21" t="s">
        <v>106</v>
      </c>
      <c r="I89" s="22"/>
      <c r="J89" s="22">
        <v>13</v>
      </c>
      <c r="K89" s="22">
        <v>7</v>
      </c>
      <c r="L89" s="22">
        <v>14</v>
      </c>
      <c r="M89" s="49">
        <f t="shared" si="15"/>
        <v>21</v>
      </c>
      <c r="Q89" s="40"/>
      <c r="R89" s="40"/>
      <c r="S89" s="27">
        <v>8</v>
      </c>
      <c r="T89" s="21" t="s">
        <v>137</v>
      </c>
      <c r="Z89" s="22">
        <v>8</v>
      </c>
      <c r="AA89" s="22">
        <v>7</v>
      </c>
      <c r="AB89" s="22">
        <v>1</v>
      </c>
      <c r="AC89" s="22">
        <f t="shared" si="13"/>
        <v>8</v>
      </c>
      <c r="AD89" s="22">
        <v>0</v>
      </c>
      <c r="AF89" s="27">
        <v>7</v>
      </c>
      <c r="AG89" s="21" t="s">
        <v>346</v>
      </c>
      <c r="AM89" s="22">
        <v>5</v>
      </c>
      <c r="AN89" s="22">
        <v>1</v>
      </c>
      <c r="AO89" s="22">
        <v>1</v>
      </c>
      <c r="AP89" s="22">
        <f t="shared" si="14"/>
        <v>2</v>
      </c>
      <c r="AQ89" s="22">
        <v>0</v>
      </c>
      <c r="AR89" s="41"/>
    </row>
    <row r="90" spans="1:44" ht="15.75" customHeight="1" x14ac:dyDescent="0.25">
      <c r="A90" s="36"/>
      <c r="E90" s="21" t="s">
        <v>140</v>
      </c>
      <c r="F90" s="21"/>
      <c r="G90" s="21"/>
      <c r="H90" s="21" t="s">
        <v>108</v>
      </c>
      <c r="I90" s="22"/>
      <c r="J90" s="22">
        <v>14</v>
      </c>
      <c r="K90" s="22">
        <v>8</v>
      </c>
      <c r="L90" s="22">
        <v>10</v>
      </c>
      <c r="M90" s="49">
        <f t="shared" si="15"/>
        <v>18</v>
      </c>
      <c r="Q90" s="41"/>
      <c r="R90" s="41"/>
      <c r="S90" s="27">
        <v>6.5</v>
      </c>
      <c r="T90" s="21" t="s">
        <v>277</v>
      </c>
      <c r="Z90" s="22">
        <v>7</v>
      </c>
      <c r="AA90" s="22">
        <v>2</v>
      </c>
      <c r="AB90" s="22">
        <v>3</v>
      </c>
      <c r="AC90" s="22">
        <f t="shared" si="13"/>
        <v>5</v>
      </c>
      <c r="AD90" s="22">
        <v>0</v>
      </c>
      <c r="AF90" s="27">
        <v>6</v>
      </c>
      <c r="AG90" s="21" t="s">
        <v>223</v>
      </c>
      <c r="AM90" s="22">
        <v>3</v>
      </c>
      <c r="AN90" s="22">
        <v>1</v>
      </c>
      <c r="AO90" s="22">
        <v>2</v>
      </c>
      <c r="AP90" s="22">
        <f t="shared" si="14"/>
        <v>3</v>
      </c>
      <c r="AQ90" s="22">
        <v>0</v>
      </c>
      <c r="AR90" s="41"/>
    </row>
    <row r="91" spans="1:44" ht="15.75" customHeight="1" x14ac:dyDescent="0.25">
      <c r="A91" s="36"/>
      <c r="E91" s="21" t="s">
        <v>282</v>
      </c>
      <c r="F91" s="21"/>
      <c r="G91" s="21"/>
      <c r="H91" s="21" t="s">
        <v>106</v>
      </c>
      <c r="I91" s="22"/>
      <c r="J91" s="22">
        <v>14</v>
      </c>
      <c r="K91" s="22">
        <v>7</v>
      </c>
      <c r="L91" s="22">
        <v>11</v>
      </c>
      <c r="M91" s="49">
        <f t="shared" si="15"/>
        <v>18</v>
      </c>
      <c r="Q91" s="41"/>
      <c r="R91" s="41"/>
      <c r="S91" s="27">
        <v>7.5</v>
      </c>
      <c r="T91" s="21" t="s">
        <v>160</v>
      </c>
      <c r="Z91" s="22">
        <v>4</v>
      </c>
      <c r="AA91" s="22">
        <v>0</v>
      </c>
      <c r="AB91" s="22">
        <v>1</v>
      </c>
      <c r="AC91" s="22">
        <f t="shared" si="13"/>
        <v>1</v>
      </c>
      <c r="AD91" s="22">
        <v>0</v>
      </c>
      <c r="AF91" s="27">
        <v>9</v>
      </c>
      <c r="AG91" s="21" t="s">
        <v>421</v>
      </c>
      <c r="AM91" s="22">
        <v>2</v>
      </c>
      <c r="AN91" s="22">
        <v>0</v>
      </c>
      <c r="AO91" s="22">
        <v>1</v>
      </c>
      <c r="AP91" s="22">
        <f t="shared" si="14"/>
        <v>1</v>
      </c>
      <c r="AQ91" s="22">
        <v>0</v>
      </c>
      <c r="AR91" s="41"/>
    </row>
    <row r="92" spans="1:44" ht="15.75" customHeight="1" thickBot="1" x14ac:dyDescent="0.3">
      <c r="A92" s="36"/>
      <c r="E92" s="21" t="s">
        <v>155</v>
      </c>
      <c r="H92" s="21" t="s">
        <v>134</v>
      </c>
      <c r="I92" s="22"/>
      <c r="J92" s="22">
        <v>13</v>
      </c>
      <c r="K92" s="22">
        <v>7</v>
      </c>
      <c r="L92" s="22">
        <v>10</v>
      </c>
      <c r="M92" s="49">
        <f t="shared" si="15"/>
        <v>17</v>
      </c>
      <c r="Q92" s="41"/>
      <c r="R92" s="41"/>
      <c r="S92" s="27">
        <v>7.5</v>
      </c>
      <c r="T92" s="21" t="s">
        <v>278</v>
      </c>
      <c r="Z92" s="22">
        <v>1</v>
      </c>
      <c r="AA92" s="22">
        <v>0</v>
      </c>
      <c r="AB92" s="22">
        <v>0</v>
      </c>
      <c r="AC92" s="22">
        <f t="shared" si="13"/>
        <v>0</v>
      </c>
      <c r="AD92" s="22">
        <v>0</v>
      </c>
      <c r="AF92" s="27">
        <v>6.5</v>
      </c>
      <c r="AG92" s="21" t="s">
        <v>316</v>
      </c>
      <c r="AM92" s="22">
        <v>9</v>
      </c>
      <c r="AN92" s="22">
        <v>0</v>
      </c>
      <c r="AO92" s="22">
        <v>4</v>
      </c>
      <c r="AP92" s="22">
        <f t="shared" si="14"/>
        <v>4</v>
      </c>
      <c r="AQ92" s="22">
        <v>0</v>
      </c>
      <c r="AR92" s="41"/>
    </row>
    <row r="93" spans="1:44" ht="15.75" customHeight="1" x14ac:dyDescent="0.25">
      <c r="A93" s="36"/>
      <c r="E93" s="21" t="s">
        <v>32</v>
      </c>
      <c r="F93" s="21"/>
      <c r="G93" s="21"/>
      <c r="H93" s="21" t="s">
        <v>97</v>
      </c>
      <c r="I93" s="22"/>
      <c r="J93" s="22">
        <v>14</v>
      </c>
      <c r="K93" s="22">
        <v>7</v>
      </c>
      <c r="L93" s="22">
        <v>7</v>
      </c>
      <c r="M93" s="49">
        <f t="shared" si="15"/>
        <v>14</v>
      </c>
      <c r="Q93" s="41"/>
      <c r="R93" s="41"/>
      <c r="S93" s="27">
        <v>8</v>
      </c>
      <c r="T93" s="21" t="s">
        <v>438</v>
      </c>
      <c r="Z93" s="22">
        <v>1</v>
      </c>
      <c r="AA93" s="22">
        <v>0</v>
      </c>
      <c r="AB93" s="22">
        <v>0</v>
      </c>
      <c r="AC93" s="22">
        <f t="shared" si="13"/>
        <v>0</v>
      </c>
      <c r="AD93" s="22">
        <v>0</v>
      </c>
      <c r="AF93" s="8"/>
      <c r="AG93" s="31" t="s">
        <v>86</v>
      </c>
      <c r="AH93" s="8"/>
      <c r="AI93" s="8"/>
      <c r="AJ93" s="8"/>
      <c r="AK93" s="8"/>
      <c r="AL93" s="8"/>
      <c r="AM93" s="15">
        <f>SUM(Z77:Z94)+SUM(AM77:AM92)</f>
        <v>119.7</v>
      </c>
      <c r="AN93" s="15">
        <f>SUM(AA77:AA94)+SUM(AN77:AN92)</f>
        <v>45</v>
      </c>
      <c r="AO93" s="15">
        <f>SUM(AB77:AB94)+SUM(AO77:AO92)</f>
        <v>54</v>
      </c>
      <c r="AP93" s="15">
        <f>SUM(AC77:AC94)+SUM(AP77:AP92)</f>
        <v>99</v>
      </c>
      <c r="AQ93" s="15">
        <f>SUM(AD77:AD94)+SUM(AQ77:AQ92)</f>
        <v>6</v>
      </c>
      <c r="AR93" s="41"/>
    </row>
    <row r="94" spans="1:44" ht="15.75" customHeight="1" thickBot="1" x14ac:dyDescent="0.3">
      <c r="A94" s="36"/>
      <c r="E94" s="21" t="s">
        <v>37</v>
      </c>
      <c r="H94" s="21" t="s">
        <v>134</v>
      </c>
      <c r="I94" s="22"/>
      <c r="J94" s="22">
        <v>14</v>
      </c>
      <c r="K94" s="22">
        <v>6</v>
      </c>
      <c r="L94" s="22">
        <v>7</v>
      </c>
      <c r="M94" s="49">
        <f t="shared" si="15"/>
        <v>13</v>
      </c>
      <c r="Q94" s="41"/>
      <c r="R94" s="41"/>
      <c r="S94" s="27">
        <v>8</v>
      </c>
      <c r="T94" s="21" t="s">
        <v>437</v>
      </c>
      <c r="Z94" s="22">
        <v>3</v>
      </c>
      <c r="AA94" s="22">
        <v>0</v>
      </c>
      <c r="AB94" s="22">
        <v>1</v>
      </c>
      <c r="AC94" s="22">
        <f t="shared" si="13"/>
        <v>1</v>
      </c>
      <c r="AD94" s="22">
        <v>0</v>
      </c>
      <c r="AR94" s="41"/>
    </row>
    <row r="95" spans="1:44" ht="15.75" customHeight="1" x14ac:dyDescent="0.25">
      <c r="A95" s="36"/>
      <c r="E95" s="21" t="s">
        <v>128</v>
      </c>
      <c r="F95" s="21"/>
      <c r="G95" s="21"/>
      <c r="H95" s="21" t="s">
        <v>106</v>
      </c>
      <c r="I95" s="22"/>
      <c r="J95" s="22">
        <v>13</v>
      </c>
      <c r="K95" s="22">
        <v>6</v>
      </c>
      <c r="L95" s="22">
        <v>7</v>
      </c>
      <c r="M95" s="49">
        <f t="shared" si="15"/>
        <v>13</v>
      </c>
      <c r="Q95" s="41"/>
      <c r="R95" s="41"/>
      <c r="S95" s="8"/>
      <c r="T95" s="8"/>
      <c r="U95" s="8"/>
      <c r="V95" s="8"/>
      <c r="W95" s="8"/>
      <c r="X95" s="8"/>
      <c r="Y95" s="8"/>
      <c r="Z95" s="8"/>
      <c r="AA95" s="8"/>
      <c r="AB95" s="8"/>
      <c r="AC95" s="8"/>
      <c r="AD95" s="8"/>
      <c r="AR95" s="41"/>
    </row>
    <row r="96" spans="1:44" ht="15.75" customHeight="1" x14ac:dyDescent="0.25">
      <c r="A96" s="36"/>
      <c r="E96" s="21" t="s">
        <v>158</v>
      </c>
      <c r="F96" s="21"/>
      <c r="G96" s="21"/>
      <c r="H96" s="16" t="s">
        <v>98</v>
      </c>
      <c r="I96" s="22"/>
      <c r="J96" s="22">
        <v>14</v>
      </c>
      <c r="K96" s="22">
        <v>5</v>
      </c>
      <c r="L96" s="22">
        <v>8</v>
      </c>
      <c r="M96" s="49">
        <f t="shared" si="15"/>
        <v>13</v>
      </c>
      <c r="Q96" s="41"/>
      <c r="R96" s="41"/>
      <c r="AR96" s="41"/>
    </row>
    <row r="97" spans="1:44" ht="15.75" customHeight="1" thickBot="1" x14ac:dyDescent="0.3">
      <c r="A97" s="36"/>
      <c r="E97" s="21" t="s">
        <v>42</v>
      </c>
      <c r="F97" s="21"/>
      <c r="G97" s="21"/>
      <c r="H97" s="21" t="s">
        <v>107</v>
      </c>
      <c r="I97" s="22"/>
      <c r="J97" s="22">
        <v>11</v>
      </c>
      <c r="K97" s="22">
        <v>4</v>
      </c>
      <c r="L97" s="22">
        <v>9</v>
      </c>
      <c r="M97" s="49">
        <f t="shared" si="15"/>
        <v>13</v>
      </c>
      <c r="Q97" s="41"/>
      <c r="R97" s="41"/>
      <c r="S97" s="28" t="s">
        <v>109</v>
      </c>
      <c r="T97" s="28" t="s">
        <v>112</v>
      </c>
      <c r="U97" s="28"/>
      <c r="V97" s="38"/>
      <c r="W97" s="38"/>
      <c r="X97" s="38"/>
      <c r="Y97" s="38"/>
      <c r="Z97" s="38" t="s">
        <v>3</v>
      </c>
      <c r="AA97" s="38" t="s">
        <v>22</v>
      </c>
      <c r="AB97" s="38" t="s">
        <v>23</v>
      </c>
      <c r="AC97" s="38" t="s">
        <v>24</v>
      </c>
      <c r="AD97" s="38" t="s">
        <v>2</v>
      </c>
      <c r="AF97" s="28" t="s">
        <v>109</v>
      </c>
      <c r="AG97" s="28" t="s">
        <v>112</v>
      </c>
      <c r="AH97" s="28"/>
      <c r="AI97" s="38"/>
      <c r="AJ97" s="38"/>
      <c r="AK97" s="38"/>
      <c r="AL97" s="38"/>
      <c r="AM97" s="38" t="s">
        <v>3</v>
      </c>
      <c r="AN97" s="38" t="s">
        <v>22</v>
      </c>
      <c r="AO97" s="38" t="s">
        <v>23</v>
      </c>
      <c r="AP97" s="38" t="s">
        <v>24</v>
      </c>
      <c r="AQ97" s="38" t="s">
        <v>2</v>
      </c>
      <c r="AR97" s="41"/>
    </row>
    <row r="98" spans="1:44" ht="15.75" customHeight="1" x14ac:dyDescent="0.25">
      <c r="A98" s="36"/>
      <c r="E98" s="21" t="s">
        <v>167</v>
      </c>
      <c r="F98" s="21"/>
      <c r="G98" s="21"/>
      <c r="H98" s="21" t="s">
        <v>107</v>
      </c>
      <c r="I98" s="22"/>
      <c r="J98" s="22">
        <v>14</v>
      </c>
      <c r="K98" s="22">
        <v>8</v>
      </c>
      <c r="L98" s="22">
        <v>4</v>
      </c>
      <c r="M98" s="49">
        <f t="shared" si="15"/>
        <v>12</v>
      </c>
      <c r="Q98" s="41"/>
      <c r="R98" s="41"/>
      <c r="S98" s="27">
        <v>7</v>
      </c>
      <c r="T98" s="21" t="s">
        <v>64</v>
      </c>
      <c r="Z98" s="22">
        <v>1</v>
      </c>
      <c r="AA98" s="22">
        <v>0</v>
      </c>
      <c r="AB98" s="22">
        <v>0</v>
      </c>
      <c r="AC98" s="22">
        <f t="shared" ref="AC98:AC103" si="16">+AA98+AB98</f>
        <v>0</v>
      </c>
      <c r="AD98" s="22">
        <v>0</v>
      </c>
      <c r="AF98" s="27">
        <v>7.5</v>
      </c>
      <c r="AG98" s="21" t="s">
        <v>196</v>
      </c>
      <c r="AH98" s="21"/>
      <c r="AM98" s="22">
        <v>1</v>
      </c>
      <c r="AN98" s="22">
        <v>0</v>
      </c>
      <c r="AO98" s="22">
        <v>0</v>
      </c>
      <c r="AP98" s="22">
        <f t="shared" ref="AP98:AP104" si="17">+AN98+AO98</f>
        <v>0</v>
      </c>
      <c r="AQ98" s="22">
        <v>0</v>
      </c>
      <c r="AR98" s="41"/>
    </row>
    <row r="99" spans="1:44" ht="15.75" customHeight="1" x14ac:dyDescent="0.25">
      <c r="A99" s="36"/>
      <c r="E99" s="21" t="s">
        <v>139</v>
      </c>
      <c r="F99" s="21"/>
      <c r="G99" s="21"/>
      <c r="H99" s="21" t="s">
        <v>106</v>
      </c>
      <c r="I99" s="22"/>
      <c r="J99" s="22">
        <v>14</v>
      </c>
      <c r="K99" s="22">
        <v>6</v>
      </c>
      <c r="L99" s="22">
        <v>6</v>
      </c>
      <c r="M99" s="49">
        <f t="shared" si="15"/>
        <v>12</v>
      </c>
      <c r="Q99" s="41"/>
      <c r="R99" s="41"/>
      <c r="S99" s="27">
        <v>7</v>
      </c>
      <c r="T99" s="21" t="s">
        <v>141</v>
      </c>
      <c r="Z99" s="22">
        <v>1</v>
      </c>
      <c r="AA99" s="22">
        <v>1</v>
      </c>
      <c r="AB99" s="22">
        <v>0</v>
      </c>
      <c r="AC99" s="22">
        <f t="shared" si="16"/>
        <v>1</v>
      </c>
      <c r="AD99" s="22">
        <v>0</v>
      </c>
      <c r="AF99" s="27">
        <v>6.5</v>
      </c>
      <c r="AG99" s="21" t="s">
        <v>30</v>
      </c>
      <c r="AH99" s="21"/>
      <c r="AM99" s="22">
        <v>1</v>
      </c>
      <c r="AN99" s="22">
        <v>0</v>
      </c>
      <c r="AO99" s="22">
        <v>1</v>
      </c>
      <c r="AP99" s="22">
        <f t="shared" si="17"/>
        <v>1</v>
      </c>
      <c r="AQ99" s="22">
        <v>0</v>
      </c>
      <c r="AR99" s="41"/>
    </row>
    <row r="100" spans="1:44" ht="15.75" customHeight="1" x14ac:dyDescent="0.25">
      <c r="A100" s="36"/>
      <c r="E100" s="21" t="s">
        <v>87</v>
      </c>
      <c r="F100" s="21"/>
      <c r="G100" s="21"/>
      <c r="H100" s="21" t="s">
        <v>108</v>
      </c>
      <c r="I100" s="22"/>
      <c r="J100" s="22">
        <v>13</v>
      </c>
      <c r="K100" s="22">
        <v>3</v>
      </c>
      <c r="L100" s="22">
        <v>9</v>
      </c>
      <c r="M100" s="49">
        <f t="shared" si="15"/>
        <v>12</v>
      </c>
      <c r="Q100" s="41"/>
      <c r="R100" s="41"/>
      <c r="S100" s="27">
        <v>7.5</v>
      </c>
      <c r="T100" s="21" t="s">
        <v>31</v>
      </c>
      <c r="Z100" s="22">
        <v>2</v>
      </c>
      <c r="AA100" s="22">
        <v>0</v>
      </c>
      <c r="AB100" s="22">
        <v>1</v>
      </c>
      <c r="AC100" s="22">
        <f t="shared" si="16"/>
        <v>1</v>
      </c>
      <c r="AD100" s="22">
        <v>0</v>
      </c>
      <c r="AF100" s="27">
        <v>8.5</v>
      </c>
      <c r="AG100" s="21" t="s">
        <v>28</v>
      </c>
      <c r="AM100" s="22">
        <v>1</v>
      </c>
      <c r="AN100" s="22">
        <v>0</v>
      </c>
      <c r="AO100" s="22">
        <v>1</v>
      </c>
      <c r="AP100" s="22">
        <f t="shared" si="17"/>
        <v>1</v>
      </c>
      <c r="AQ100" s="22">
        <v>0</v>
      </c>
      <c r="AR100" s="41"/>
    </row>
    <row r="101" spans="1:44" ht="15.75" customHeight="1" x14ac:dyDescent="0.25">
      <c r="A101" s="36"/>
      <c r="E101" s="21" t="s">
        <v>104</v>
      </c>
      <c r="F101" s="21"/>
      <c r="G101" s="21"/>
      <c r="H101" s="21" t="s">
        <v>108</v>
      </c>
      <c r="I101" s="22"/>
      <c r="J101" s="22">
        <v>13</v>
      </c>
      <c r="K101" s="22">
        <v>3</v>
      </c>
      <c r="L101" s="22">
        <v>9</v>
      </c>
      <c r="M101" s="49">
        <f t="shared" si="15"/>
        <v>12</v>
      </c>
      <c r="Q101" s="41"/>
      <c r="R101" s="41"/>
      <c r="S101" s="27">
        <v>7.5</v>
      </c>
      <c r="T101" s="21" t="s">
        <v>139</v>
      </c>
      <c r="Z101" s="22">
        <v>1</v>
      </c>
      <c r="AA101" s="22">
        <v>0</v>
      </c>
      <c r="AB101" s="22">
        <v>0</v>
      </c>
      <c r="AC101" s="22">
        <f t="shared" si="16"/>
        <v>0</v>
      </c>
      <c r="AD101" s="22">
        <v>0</v>
      </c>
      <c r="AF101" s="27">
        <v>7.5</v>
      </c>
      <c r="AG101" s="21" t="s">
        <v>104</v>
      </c>
      <c r="AM101" s="22">
        <v>1</v>
      </c>
      <c r="AN101" s="22">
        <v>0</v>
      </c>
      <c r="AO101" s="22">
        <v>1</v>
      </c>
      <c r="AP101" s="22">
        <f t="shared" si="17"/>
        <v>1</v>
      </c>
      <c r="AQ101" s="22">
        <v>0</v>
      </c>
      <c r="AR101" s="41"/>
    </row>
    <row r="102" spans="1:44" ht="15.75" customHeight="1" x14ac:dyDescent="0.25">
      <c r="A102" s="36"/>
      <c r="E102" s="21" t="s">
        <v>119</v>
      </c>
      <c r="F102" s="21"/>
      <c r="G102" s="21"/>
      <c r="H102" s="21" t="s">
        <v>173</v>
      </c>
      <c r="I102" s="22"/>
      <c r="J102" s="22">
        <v>14</v>
      </c>
      <c r="K102" s="22">
        <v>1</v>
      </c>
      <c r="L102" s="22">
        <v>11</v>
      </c>
      <c r="M102" s="49">
        <f t="shared" si="15"/>
        <v>12</v>
      </c>
      <c r="O102" s="22"/>
      <c r="Q102" s="41"/>
      <c r="R102" s="41"/>
      <c r="S102" s="27">
        <v>6.5</v>
      </c>
      <c r="T102" s="21" t="s">
        <v>123</v>
      </c>
      <c r="Z102" s="22">
        <v>5</v>
      </c>
      <c r="AA102" s="22">
        <v>1</v>
      </c>
      <c r="AB102" s="22">
        <v>1</v>
      </c>
      <c r="AC102" s="22">
        <f t="shared" si="16"/>
        <v>2</v>
      </c>
      <c r="AD102" s="22">
        <v>0</v>
      </c>
      <c r="AF102" s="27">
        <v>7.5</v>
      </c>
      <c r="AG102" s="21" t="s">
        <v>164</v>
      </c>
      <c r="AH102" s="21"/>
      <c r="AM102" s="22">
        <v>3</v>
      </c>
      <c r="AN102" s="22">
        <v>0</v>
      </c>
      <c r="AO102" s="22">
        <v>2</v>
      </c>
      <c r="AP102" s="22">
        <f t="shared" si="17"/>
        <v>2</v>
      </c>
      <c r="AQ102" s="22">
        <v>0</v>
      </c>
      <c r="AR102" s="41"/>
    </row>
    <row r="103" spans="1:44" ht="15.75" customHeight="1" thickBot="1" x14ac:dyDescent="0.3">
      <c r="A103" s="36"/>
      <c r="E103" s="21" t="s">
        <v>74</v>
      </c>
      <c r="F103" s="21"/>
      <c r="G103" s="21"/>
      <c r="H103" s="21" t="s">
        <v>107</v>
      </c>
      <c r="I103" s="22"/>
      <c r="J103" s="22">
        <v>13</v>
      </c>
      <c r="K103" s="22">
        <v>9</v>
      </c>
      <c r="L103" s="22">
        <v>2</v>
      </c>
      <c r="M103" s="49">
        <f t="shared" si="15"/>
        <v>11</v>
      </c>
      <c r="O103" s="22"/>
      <c r="Q103" s="41"/>
      <c r="R103" s="41"/>
      <c r="S103" s="27">
        <v>6</v>
      </c>
      <c r="T103" s="21" t="s">
        <v>103</v>
      </c>
      <c r="Z103" s="22">
        <v>3</v>
      </c>
      <c r="AA103" s="22">
        <v>0</v>
      </c>
      <c r="AB103" s="22">
        <v>0</v>
      </c>
      <c r="AC103" s="22">
        <f t="shared" si="16"/>
        <v>0</v>
      </c>
      <c r="AD103" s="22">
        <v>0</v>
      </c>
      <c r="AF103" s="27">
        <v>8.5</v>
      </c>
      <c r="AG103" s="21" t="s">
        <v>140</v>
      </c>
      <c r="AM103" s="22">
        <v>1</v>
      </c>
      <c r="AN103" s="22">
        <v>3</v>
      </c>
      <c r="AO103" s="22">
        <v>0</v>
      </c>
      <c r="AP103" s="22">
        <f t="shared" si="17"/>
        <v>3</v>
      </c>
      <c r="AQ103" s="22">
        <v>0</v>
      </c>
      <c r="AR103" s="41"/>
    </row>
    <row r="104" spans="1:44" ht="15.75" customHeight="1" thickBot="1" x14ac:dyDescent="0.3">
      <c r="A104" s="36"/>
      <c r="E104" s="21" t="s">
        <v>239</v>
      </c>
      <c r="F104" s="21"/>
      <c r="G104" s="21"/>
      <c r="H104" s="16" t="s">
        <v>98</v>
      </c>
      <c r="I104" s="22"/>
      <c r="J104" s="22">
        <v>14</v>
      </c>
      <c r="K104" s="22">
        <v>7</v>
      </c>
      <c r="L104" s="22">
        <v>4</v>
      </c>
      <c r="M104" s="49">
        <f t="shared" si="15"/>
        <v>11</v>
      </c>
      <c r="O104" s="22"/>
      <c r="Q104" s="41"/>
      <c r="R104" s="41"/>
      <c r="S104" s="8"/>
      <c r="T104" s="31"/>
      <c r="U104" s="8"/>
      <c r="V104" s="8"/>
      <c r="W104" s="8"/>
      <c r="X104" s="8"/>
      <c r="Y104" s="8"/>
      <c r="Z104" s="53"/>
      <c r="AA104" s="53"/>
      <c r="AB104" s="53"/>
      <c r="AC104" s="53"/>
      <c r="AD104" s="53"/>
      <c r="AF104" s="27">
        <v>7.5</v>
      </c>
      <c r="AG104" s="21" t="s">
        <v>44</v>
      </c>
      <c r="AM104" s="22">
        <v>3</v>
      </c>
      <c r="AN104" s="22">
        <v>0</v>
      </c>
      <c r="AO104" s="22">
        <v>3</v>
      </c>
      <c r="AP104" s="22">
        <f t="shared" si="17"/>
        <v>3</v>
      </c>
      <c r="AQ104" s="22">
        <v>0</v>
      </c>
      <c r="AR104" s="41"/>
    </row>
    <row r="105" spans="1:44" ht="15.75" customHeight="1" x14ac:dyDescent="0.25">
      <c r="A105" s="36"/>
      <c r="E105" s="21" t="s">
        <v>60</v>
      </c>
      <c r="F105" s="21"/>
      <c r="G105" s="21"/>
      <c r="H105" s="21" t="s">
        <v>107</v>
      </c>
      <c r="I105" s="22"/>
      <c r="J105" s="22">
        <v>11</v>
      </c>
      <c r="K105" s="22">
        <v>2</v>
      </c>
      <c r="L105" s="22">
        <v>9</v>
      </c>
      <c r="M105" s="49">
        <f t="shared" si="15"/>
        <v>11</v>
      </c>
      <c r="O105" s="22"/>
      <c r="Q105" s="41"/>
      <c r="R105" s="41"/>
      <c r="AF105" s="8"/>
      <c r="AG105" s="31" t="s">
        <v>157</v>
      </c>
      <c r="AH105" s="8"/>
      <c r="AI105" s="8"/>
      <c r="AJ105" s="8"/>
      <c r="AK105" s="8"/>
      <c r="AL105" s="8"/>
      <c r="AM105" s="53">
        <f>SUM(Z97:Z104)+SUM(AM97:AM104)</f>
        <v>24</v>
      </c>
      <c r="AN105" s="53">
        <f>SUM(AA97:AA104)+SUM(AN97:AN104)</f>
        <v>5</v>
      </c>
      <c r="AO105" s="53">
        <f>SUM(AB97:AB104)+SUM(AO97:AO104)</f>
        <v>10</v>
      </c>
      <c r="AP105" s="53">
        <f>SUM(AC97:AC104)+SUM(AP97:AP104)</f>
        <v>15</v>
      </c>
      <c r="AQ105" s="53">
        <f>SUM(AD97:AD104)+SUM(AQ97:AQ104)</f>
        <v>0</v>
      </c>
      <c r="AR105" s="41"/>
    </row>
    <row r="106" spans="1:44" ht="15.75" customHeight="1" x14ac:dyDescent="0.25">
      <c r="A106" s="36"/>
      <c r="E106" s="21" t="s">
        <v>153</v>
      </c>
      <c r="F106" s="21"/>
      <c r="G106" s="21"/>
      <c r="H106" s="21" t="s">
        <v>173</v>
      </c>
      <c r="I106" s="22"/>
      <c r="J106" s="22">
        <v>11</v>
      </c>
      <c r="K106" s="22">
        <v>6</v>
      </c>
      <c r="L106" s="22">
        <v>4</v>
      </c>
      <c r="M106" s="49">
        <f t="shared" si="15"/>
        <v>10</v>
      </c>
      <c r="Q106" s="41"/>
      <c r="R106" s="41"/>
      <c r="AF106" s="27"/>
      <c r="AG106" s="21" t="s">
        <v>86</v>
      </c>
      <c r="AM106" s="54">
        <f>AM93+AC121+AM105</f>
        <v>163.69999999999999</v>
      </c>
      <c r="AN106" s="54">
        <f>AN105+AN93</f>
        <v>50</v>
      </c>
      <c r="AO106" s="54">
        <f>AO105+AO93</f>
        <v>64</v>
      </c>
      <c r="AP106" s="54">
        <f>AP105+AP93</f>
        <v>114</v>
      </c>
      <c r="AQ106" s="54">
        <f>AQ105+AQ93</f>
        <v>6</v>
      </c>
      <c r="AR106" s="41"/>
    </row>
    <row r="107" spans="1:44" ht="15.75" customHeight="1" x14ac:dyDescent="0.25">
      <c r="A107" s="36"/>
      <c r="E107" s="21" t="s">
        <v>164</v>
      </c>
      <c r="F107" s="21"/>
      <c r="G107" s="21"/>
      <c r="H107" s="21" t="s">
        <v>134</v>
      </c>
      <c r="I107" s="22"/>
      <c r="J107" s="22">
        <v>14</v>
      </c>
      <c r="K107" s="22">
        <v>5</v>
      </c>
      <c r="L107" s="22">
        <v>5</v>
      </c>
      <c r="M107" s="49">
        <f t="shared" si="15"/>
        <v>10</v>
      </c>
      <c r="O107" s="22"/>
      <c r="Q107" s="41"/>
      <c r="R107" s="41"/>
      <c r="AF107" s="27"/>
      <c r="AG107" s="21" t="s">
        <v>75</v>
      </c>
      <c r="AM107" s="22">
        <f>+AM41+AM28+Z54+Z41+AM54+AM15+Z28+Z15</f>
        <v>163.69999999999999</v>
      </c>
      <c r="AN107" s="22">
        <f>+AN41+AN28+AA54+AA41+AN54+AN15+AA28+AA15</f>
        <v>50</v>
      </c>
      <c r="AO107" s="22">
        <f>+AO41+AO28+AB54+AB41+AO54+AO15+AB28+AB15</f>
        <v>64</v>
      </c>
      <c r="AP107" s="22">
        <f>+AP41+AP28+AC54+AC41+AP54+AP15+AC28+AC15</f>
        <v>114</v>
      </c>
      <c r="AQ107" s="22">
        <f>+AQ41+AQ28+AD54+AD41+AQ54+AQ15+AD28+AD15</f>
        <v>6</v>
      </c>
      <c r="AR107" s="41"/>
    </row>
    <row r="108" spans="1:44" ht="15.75" customHeight="1" x14ac:dyDescent="0.25">
      <c r="A108" s="36"/>
      <c r="E108" s="21" t="s">
        <v>187</v>
      </c>
      <c r="F108" s="21"/>
      <c r="G108" s="21"/>
      <c r="H108" s="16" t="s">
        <v>98</v>
      </c>
      <c r="I108" s="22"/>
      <c r="J108" s="22">
        <v>11</v>
      </c>
      <c r="K108" s="22">
        <v>4</v>
      </c>
      <c r="L108" s="22">
        <v>6</v>
      </c>
      <c r="M108" s="49">
        <f t="shared" si="15"/>
        <v>10</v>
      </c>
      <c r="O108" s="22"/>
      <c r="Q108" s="41"/>
      <c r="R108" s="41"/>
      <c r="AO108" s="22"/>
      <c r="AP108" s="22"/>
      <c r="AR108" s="41"/>
    </row>
    <row r="109" spans="1:44" ht="15.75" customHeight="1" x14ac:dyDescent="0.25">
      <c r="A109" s="36"/>
      <c r="E109" s="21" t="s">
        <v>154</v>
      </c>
      <c r="F109" s="21"/>
      <c r="G109" s="21"/>
      <c r="H109" s="21" t="s">
        <v>97</v>
      </c>
      <c r="I109" s="22"/>
      <c r="J109" s="22">
        <v>10</v>
      </c>
      <c r="K109" s="22">
        <v>4</v>
      </c>
      <c r="L109" s="22">
        <v>6</v>
      </c>
      <c r="M109" s="49">
        <f t="shared" si="15"/>
        <v>10</v>
      </c>
      <c r="O109" s="22"/>
      <c r="Q109" s="41"/>
      <c r="R109" s="41"/>
      <c r="AR109" s="41"/>
    </row>
    <row r="110" spans="1:44" ht="15.75" customHeight="1" x14ac:dyDescent="0.25">
      <c r="A110" s="36"/>
      <c r="E110" s="21"/>
      <c r="F110" s="21"/>
      <c r="G110" s="21"/>
      <c r="H110" s="21"/>
      <c r="I110" s="22"/>
      <c r="J110" s="22"/>
      <c r="K110" s="22"/>
      <c r="L110" s="22"/>
      <c r="M110" s="22"/>
      <c r="O110" s="22"/>
      <c r="Q110" s="41"/>
      <c r="R110" s="41"/>
      <c r="AR110" s="41"/>
    </row>
    <row r="111" spans="1:44" ht="15.75" customHeight="1" thickBot="1" x14ac:dyDescent="0.3">
      <c r="A111" s="36"/>
      <c r="E111" s="21"/>
      <c r="F111" s="2" t="s">
        <v>77</v>
      </c>
      <c r="G111" s="2"/>
      <c r="H111" s="2"/>
      <c r="I111" s="4" t="s">
        <v>1</v>
      </c>
      <c r="J111" s="4"/>
      <c r="K111" s="4" t="s">
        <v>3</v>
      </c>
      <c r="L111" s="50" t="s">
        <v>2</v>
      </c>
      <c r="M111" s="22"/>
      <c r="Q111" s="41"/>
      <c r="R111" s="41"/>
      <c r="AR111" s="41"/>
    </row>
    <row r="112" spans="1:44" ht="15.75" customHeight="1" thickBot="1" x14ac:dyDescent="0.3">
      <c r="A112" s="36"/>
      <c r="E112" s="21"/>
      <c r="F112" s="21" t="s">
        <v>192</v>
      </c>
      <c r="G112" s="21"/>
      <c r="H112" s="21"/>
      <c r="I112" s="21" t="s">
        <v>173</v>
      </c>
      <c r="J112" s="22"/>
      <c r="K112" s="22">
        <v>14</v>
      </c>
      <c r="L112" s="49">
        <v>10</v>
      </c>
      <c r="M112" s="22"/>
      <c r="Q112" s="41"/>
      <c r="R112" s="41"/>
      <c r="U112" s="37" t="s">
        <v>109</v>
      </c>
      <c r="V112" s="10" t="s">
        <v>117</v>
      </c>
      <c r="W112" s="10"/>
      <c r="X112" s="10"/>
      <c r="Y112" s="10"/>
      <c r="Z112" s="10"/>
      <c r="AA112" s="10"/>
      <c r="AB112" s="10"/>
      <c r="AC112" s="37" t="s">
        <v>3</v>
      </c>
      <c r="AD112" s="37" t="s">
        <v>7</v>
      </c>
      <c r="AE112" s="37" t="s">
        <v>8</v>
      </c>
      <c r="AF112" s="37" t="s">
        <v>9</v>
      </c>
      <c r="AG112" s="37" t="s">
        <v>71</v>
      </c>
      <c r="AH112" s="37"/>
      <c r="AI112" s="37" t="s">
        <v>4</v>
      </c>
      <c r="AJ112" s="37" t="s">
        <v>6</v>
      </c>
      <c r="AK112" s="37" t="s">
        <v>5</v>
      </c>
      <c r="AL112" s="37" t="s">
        <v>72</v>
      </c>
      <c r="AM112" s="37" t="s">
        <v>23</v>
      </c>
      <c r="AN112" s="37" t="s">
        <v>2</v>
      </c>
      <c r="AR112" s="41"/>
    </row>
    <row r="113" spans="1:44" ht="15.75" customHeight="1" x14ac:dyDescent="0.25">
      <c r="A113" s="36"/>
      <c r="E113" s="21"/>
      <c r="F113" s="21" t="s">
        <v>79</v>
      </c>
      <c r="G113" s="21"/>
      <c r="H113" s="21"/>
      <c r="I113" s="21" t="s">
        <v>173</v>
      </c>
      <c r="J113" s="22"/>
      <c r="K113" s="22">
        <v>13</v>
      </c>
      <c r="L113" s="49">
        <v>8</v>
      </c>
      <c r="M113" s="22"/>
      <c r="N113" s="22"/>
      <c r="O113" s="22"/>
      <c r="Q113" s="41"/>
      <c r="R113" s="41"/>
      <c r="U113" s="58">
        <v>8</v>
      </c>
      <c r="V113" s="31" t="s">
        <v>15</v>
      </c>
      <c r="W113" s="8"/>
      <c r="X113" s="31"/>
      <c r="Y113" s="31"/>
      <c r="Z113" s="14"/>
      <c r="AA113" s="8"/>
      <c r="AB113" s="8"/>
      <c r="AC113" s="15">
        <f t="shared" ref="AC113:AC120" si="18">SUM(AD113:AF113)</f>
        <v>1</v>
      </c>
      <c r="AD113" s="15">
        <v>0</v>
      </c>
      <c r="AE113" s="15">
        <v>1</v>
      </c>
      <c r="AF113" s="15">
        <v>0</v>
      </c>
      <c r="AG113" s="98">
        <f t="shared" ref="AG113:AG121" si="19">+(AD113*2+AF113)/(2*AC113)</f>
        <v>0</v>
      </c>
      <c r="AH113" s="98"/>
      <c r="AI113" s="15">
        <v>9</v>
      </c>
      <c r="AJ113" s="15">
        <v>0</v>
      </c>
      <c r="AK113" s="15">
        <v>0</v>
      </c>
      <c r="AL113" s="52">
        <f t="shared" ref="AL113:AL121" si="20">+AI113/AC113</f>
        <v>9</v>
      </c>
      <c r="AM113" s="15">
        <v>0</v>
      </c>
      <c r="AN113" s="15">
        <v>0</v>
      </c>
      <c r="AR113" s="41"/>
    </row>
    <row r="114" spans="1:44" ht="15.75" customHeight="1" x14ac:dyDescent="0.25">
      <c r="A114" s="36"/>
      <c r="E114" s="21"/>
      <c r="F114" s="21" t="s">
        <v>118</v>
      </c>
      <c r="H114" s="21"/>
      <c r="I114" s="21" t="s">
        <v>106</v>
      </c>
      <c r="J114" s="22"/>
      <c r="K114" s="22">
        <v>13</v>
      </c>
      <c r="L114" s="49">
        <v>6</v>
      </c>
      <c r="M114" s="22"/>
      <c r="N114" s="22"/>
      <c r="O114" s="22"/>
      <c r="Q114" s="41"/>
      <c r="R114" s="41"/>
      <c r="U114" s="27">
        <v>7</v>
      </c>
      <c r="V114" s="21" t="s">
        <v>347</v>
      </c>
      <c r="X114" s="21"/>
      <c r="Y114" s="21"/>
      <c r="Z114" s="16"/>
      <c r="AC114" s="22">
        <f t="shared" si="18"/>
        <v>7</v>
      </c>
      <c r="AD114" s="22">
        <v>0</v>
      </c>
      <c r="AE114" s="22">
        <v>7</v>
      </c>
      <c r="AF114" s="22">
        <v>0</v>
      </c>
      <c r="AG114" s="95">
        <f t="shared" si="19"/>
        <v>0</v>
      </c>
      <c r="AH114" s="95"/>
      <c r="AI114" s="22">
        <v>36</v>
      </c>
      <c r="AJ114" s="22">
        <v>0</v>
      </c>
      <c r="AK114" s="22">
        <v>0</v>
      </c>
      <c r="AL114" s="24">
        <f t="shared" si="20"/>
        <v>5.1428571428571432</v>
      </c>
      <c r="AM114" s="22">
        <v>0</v>
      </c>
      <c r="AN114" s="22">
        <v>0</v>
      </c>
      <c r="AR114" s="41"/>
    </row>
    <row r="115" spans="1:44" ht="15.75" customHeight="1" x14ac:dyDescent="0.25">
      <c r="A115" s="36"/>
      <c r="E115" s="21"/>
      <c r="F115" s="21" t="s">
        <v>155</v>
      </c>
      <c r="I115" s="21" t="s">
        <v>134</v>
      </c>
      <c r="J115" s="22"/>
      <c r="K115" s="22">
        <v>13</v>
      </c>
      <c r="L115" s="49">
        <v>6</v>
      </c>
      <c r="M115" s="22"/>
      <c r="N115" s="22"/>
      <c r="O115" s="22"/>
      <c r="Q115" s="41"/>
      <c r="R115" s="41"/>
      <c r="U115" s="27">
        <v>7</v>
      </c>
      <c r="V115" s="21" t="s">
        <v>162</v>
      </c>
      <c r="X115" s="21"/>
      <c r="Y115" s="21"/>
      <c r="Z115" s="16"/>
      <c r="AC115" s="22">
        <f t="shared" si="18"/>
        <v>2</v>
      </c>
      <c r="AD115" s="22">
        <v>2</v>
      </c>
      <c r="AE115" s="22">
        <v>0</v>
      </c>
      <c r="AF115" s="22">
        <v>0</v>
      </c>
      <c r="AG115" s="95">
        <f t="shared" si="19"/>
        <v>1</v>
      </c>
      <c r="AH115" s="95"/>
      <c r="AI115" s="22">
        <v>4</v>
      </c>
      <c r="AJ115" s="22">
        <v>0</v>
      </c>
      <c r="AK115" s="22">
        <v>0</v>
      </c>
      <c r="AL115" s="24">
        <f t="shared" si="20"/>
        <v>2</v>
      </c>
      <c r="AM115" s="22">
        <v>0</v>
      </c>
      <c r="AN115" s="22">
        <v>0</v>
      </c>
      <c r="AR115" s="41"/>
    </row>
    <row r="116" spans="1:44" ht="15.75" customHeight="1" x14ac:dyDescent="0.25">
      <c r="A116" s="36"/>
      <c r="E116" s="21"/>
      <c r="F116" s="21" t="s">
        <v>37</v>
      </c>
      <c r="I116" s="21" t="s">
        <v>134</v>
      </c>
      <c r="J116" s="22"/>
      <c r="K116" s="22">
        <v>14</v>
      </c>
      <c r="L116" s="49">
        <v>6</v>
      </c>
      <c r="M116" s="22"/>
      <c r="N116" s="22"/>
      <c r="O116" s="22"/>
      <c r="Q116" s="41"/>
      <c r="R116" s="41"/>
      <c r="U116" s="27">
        <v>7</v>
      </c>
      <c r="V116" s="21" t="s">
        <v>183</v>
      </c>
      <c r="X116" s="21"/>
      <c r="Y116" s="21"/>
      <c r="Z116" s="16"/>
      <c r="AC116" s="22">
        <f t="shared" si="18"/>
        <v>1</v>
      </c>
      <c r="AD116" s="22">
        <v>0</v>
      </c>
      <c r="AE116" s="22">
        <v>0</v>
      </c>
      <c r="AF116" s="22">
        <v>1</v>
      </c>
      <c r="AG116" s="95">
        <f t="shared" si="19"/>
        <v>0.5</v>
      </c>
      <c r="AH116" s="95"/>
      <c r="AI116" s="22">
        <v>1</v>
      </c>
      <c r="AJ116" s="22">
        <v>0</v>
      </c>
      <c r="AK116" s="22">
        <v>0</v>
      </c>
      <c r="AL116" s="24">
        <f t="shared" si="20"/>
        <v>1</v>
      </c>
      <c r="AM116" s="22">
        <v>0</v>
      </c>
      <c r="AN116" s="22">
        <v>0</v>
      </c>
      <c r="AR116" s="41"/>
    </row>
    <row r="117" spans="1:44" ht="15.75" customHeight="1" x14ac:dyDescent="0.25">
      <c r="A117" s="36"/>
      <c r="F117" s="21" t="s">
        <v>30</v>
      </c>
      <c r="G117" s="21"/>
      <c r="H117" s="21"/>
      <c r="I117" s="21" t="s">
        <v>106</v>
      </c>
      <c r="J117" s="22"/>
      <c r="K117" s="22">
        <v>14</v>
      </c>
      <c r="L117" s="49">
        <v>6</v>
      </c>
      <c r="M117" s="22"/>
      <c r="N117" s="22"/>
      <c r="O117" s="22"/>
      <c r="Q117" s="41"/>
      <c r="R117" s="41"/>
      <c r="U117" s="27">
        <v>7</v>
      </c>
      <c r="V117" s="21" t="s">
        <v>315</v>
      </c>
      <c r="X117" s="21"/>
      <c r="Y117" s="21"/>
      <c r="Z117" s="16"/>
      <c r="AC117" s="22">
        <f t="shared" si="18"/>
        <v>1</v>
      </c>
      <c r="AD117" s="22">
        <v>0</v>
      </c>
      <c r="AE117" s="22">
        <v>0</v>
      </c>
      <c r="AF117" s="22">
        <v>1</v>
      </c>
      <c r="AG117" s="95">
        <f t="shared" si="19"/>
        <v>0.5</v>
      </c>
      <c r="AH117" s="95"/>
      <c r="AI117" s="22">
        <v>1</v>
      </c>
      <c r="AJ117" s="22">
        <v>0</v>
      </c>
      <c r="AK117" s="22">
        <v>0</v>
      </c>
      <c r="AL117" s="24">
        <f t="shared" si="20"/>
        <v>1</v>
      </c>
      <c r="AM117" s="22">
        <v>0</v>
      </c>
      <c r="AN117" s="22">
        <v>0</v>
      </c>
      <c r="AR117" s="41"/>
    </row>
    <row r="118" spans="1:44" ht="15.75" customHeight="1" x14ac:dyDescent="0.25">
      <c r="A118" s="36"/>
      <c r="F118" s="21" t="s">
        <v>193</v>
      </c>
      <c r="G118" s="21"/>
      <c r="H118" s="21"/>
      <c r="I118" s="21" t="s">
        <v>97</v>
      </c>
      <c r="J118" s="22"/>
      <c r="K118" s="22">
        <v>10</v>
      </c>
      <c r="L118" s="49">
        <v>4</v>
      </c>
      <c r="M118" s="22"/>
      <c r="N118" s="22"/>
      <c r="O118" s="22"/>
      <c r="Q118" s="41"/>
      <c r="R118" s="41"/>
      <c r="U118" s="27">
        <v>7.5</v>
      </c>
      <c r="V118" s="21" t="s">
        <v>168</v>
      </c>
      <c r="Z118" s="21" t="s">
        <v>136</v>
      </c>
      <c r="AB118" s="22"/>
      <c r="AC118" s="22">
        <f t="shared" si="18"/>
        <v>2</v>
      </c>
      <c r="AD118" s="22">
        <v>1</v>
      </c>
      <c r="AE118" s="22">
        <v>1</v>
      </c>
      <c r="AF118" s="22">
        <v>0</v>
      </c>
      <c r="AG118" s="95">
        <f t="shared" si="19"/>
        <v>0.5</v>
      </c>
      <c r="AH118" s="95"/>
      <c r="AI118" s="22">
        <v>2</v>
      </c>
      <c r="AJ118" s="22">
        <v>0</v>
      </c>
      <c r="AK118" s="22">
        <v>1</v>
      </c>
      <c r="AL118" s="24">
        <f t="shared" si="20"/>
        <v>1</v>
      </c>
      <c r="AM118" s="22">
        <v>0</v>
      </c>
      <c r="AN118" s="22">
        <v>0</v>
      </c>
      <c r="AR118" s="41"/>
    </row>
    <row r="119" spans="1:44" ht="15.75" customHeight="1" x14ac:dyDescent="0.25">
      <c r="A119" s="36"/>
      <c r="F119" s="21" t="s">
        <v>113</v>
      </c>
      <c r="G119" s="21"/>
      <c r="H119" s="21"/>
      <c r="I119" s="21" t="s">
        <v>97</v>
      </c>
      <c r="J119" s="22"/>
      <c r="K119" s="22">
        <v>10</v>
      </c>
      <c r="L119" s="49">
        <v>4</v>
      </c>
      <c r="M119" s="22"/>
      <c r="N119" s="22"/>
      <c r="O119" s="22"/>
      <c r="Q119" s="41"/>
      <c r="R119" s="41"/>
      <c r="U119" s="27">
        <v>7</v>
      </c>
      <c r="V119" s="21" t="s">
        <v>274</v>
      </c>
      <c r="X119" s="21"/>
      <c r="Y119" s="21"/>
      <c r="Z119" s="16"/>
      <c r="AC119" s="22">
        <f t="shared" si="18"/>
        <v>4</v>
      </c>
      <c r="AD119" s="22">
        <v>0</v>
      </c>
      <c r="AE119" s="22">
        <v>3</v>
      </c>
      <c r="AF119" s="22">
        <v>1</v>
      </c>
      <c r="AG119" s="95">
        <f t="shared" si="19"/>
        <v>0.125</v>
      </c>
      <c r="AH119" s="95"/>
      <c r="AI119" s="22">
        <v>13</v>
      </c>
      <c r="AJ119" s="22">
        <v>0</v>
      </c>
      <c r="AK119" s="22">
        <v>0</v>
      </c>
      <c r="AL119" s="24">
        <f t="shared" si="20"/>
        <v>3.25</v>
      </c>
      <c r="AM119" s="22">
        <v>0</v>
      </c>
      <c r="AN119" s="22">
        <v>0</v>
      </c>
      <c r="AR119" s="41"/>
    </row>
    <row r="120" spans="1:44" ht="15.75" customHeight="1" thickBot="1" x14ac:dyDescent="0.3">
      <c r="A120" s="36"/>
      <c r="F120" s="21" t="s">
        <v>138</v>
      </c>
      <c r="G120" s="21"/>
      <c r="H120" s="21"/>
      <c r="I120" s="21" t="s">
        <v>173</v>
      </c>
      <c r="J120" s="22"/>
      <c r="K120" s="22">
        <v>11</v>
      </c>
      <c r="L120" s="49">
        <v>4</v>
      </c>
      <c r="M120" s="22"/>
      <c r="N120" s="22"/>
      <c r="O120" s="22"/>
      <c r="Q120" s="41"/>
      <c r="R120" s="41"/>
      <c r="U120" s="56">
        <v>7</v>
      </c>
      <c r="V120" s="28" t="s">
        <v>222</v>
      </c>
      <c r="W120" s="3"/>
      <c r="X120" s="28"/>
      <c r="Y120" s="28"/>
      <c r="Z120" s="10"/>
      <c r="AA120" s="3"/>
      <c r="AB120" s="3"/>
      <c r="AC120" s="38">
        <f t="shared" si="18"/>
        <v>2</v>
      </c>
      <c r="AD120" s="38">
        <v>0</v>
      </c>
      <c r="AE120" s="38">
        <v>1</v>
      </c>
      <c r="AF120" s="38">
        <v>1</v>
      </c>
      <c r="AG120" s="99">
        <f t="shared" si="19"/>
        <v>0.25</v>
      </c>
      <c r="AH120" s="99"/>
      <c r="AI120" s="38">
        <v>8</v>
      </c>
      <c r="AJ120" s="38">
        <v>0</v>
      </c>
      <c r="AK120" s="38">
        <v>0</v>
      </c>
      <c r="AL120" s="57">
        <f t="shared" si="20"/>
        <v>4</v>
      </c>
      <c r="AM120" s="38">
        <v>0</v>
      </c>
      <c r="AN120" s="38">
        <v>0</v>
      </c>
      <c r="AR120" s="41"/>
    </row>
    <row r="121" spans="1:44" ht="15.75" customHeight="1" x14ac:dyDescent="0.25">
      <c r="A121" s="36"/>
      <c r="F121" s="21" t="s">
        <v>42</v>
      </c>
      <c r="G121" s="21"/>
      <c r="H121" s="21"/>
      <c r="I121" s="21" t="s">
        <v>107</v>
      </c>
      <c r="J121" s="22"/>
      <c r="K121" s="22">
        <v>11</v>
      </c>
      <c r="L121" s="49">
        <v>4</v>
      </c>
      <c r="M121" s="22"/>
      <c r="N121" s="22"/>
      <c r="O121" s="22"/>
      <c r="Q121" s="41"/>
      <c r="R121" s="41"/>
      <c r="U121" s="8"/>
      <c r="V121" s="32"/>
      <c r="W121" s="31" t="s">
        <v>20</v>
      </c>
      <c r="X121" s="32"/>
      <c r="Y121" s="32"/>
      <c r="Z121" s="15"/>
      <c r="AA121" s="8"/>
      <c r="AB121" s="8"/>
      <c r="AC121" s="15">
        <f>SUM(AC113:AC120)</f>
        <v>20</v>
      </c>
      <c r="AD121" s="15">
        <f>SUM(AD113:AD120)</f>
        <v>3</v>
      </c>
      <c r="AE121" s="15">
        <f>SUM(AE113:AE120)</f>
        <v>13</v>
      </c>
      <c r="AF121" s="15">
        <f>SUM(AF113:AF120)</f>
        <v>4</v>
      </c>
      <c r="AG121" s="98">
        <f t="shared" si="19"/>
        <v>0.25</v>
      </c>
      <c r="AH121" s="98"/>
      <c r="AI121" s="15">
        <f>SUM(AI113:AI120)</f>
        <v>74</v>
      </c>
      <c r="AJ121" s="15">
        <f>SUM(AJ113:AJ120)</f>
        <v>0</v>
      </c>
      <c r="AK121" s="15">
        <f>SUM(AK113:AK120)</f>
        <v>1</v>
      </c>
      <c r="AL121" s="52">
        <f t="shared" si="20"/>
        <v>3.7</v>
      </c>
      <c r="AM121" s="15">
        <f>SUM(AM113:AM120)</f>
        <v>0</v>
      </c>
      <c r="AN121" s="15">
        <f>SUM(AN113:AN120)</f>
        <v>0</v>
      </c>
      <c r="AR121" s="41"/>
    </row>
    <row r="122" spans="1:44" ht="15.75" customHeight="1" x14ac:dyDescent="0.25">
      <c r="A122" s="36"/>
      <c r="F122" s="21" t="s">
        <v>169</v>
      </c>
      <c r="G122" s="21"/>
      <c r="H122" s="21"/>
      <c r="I122" s="21" t="s">
        <v>134</v>
      </c>
      <c r="J122" s="22"/>
      <c r="K122" s="22">
        <v>11</v>
      </c>
      <c r="L122" s="49">
        <v>4</v>
      </c>
      <c r="M122" s="22"/>
      <c r="N122" s="22"/>
      <c r="O122" s="22"/>
      <c r="Q122" s="41"/>
      <c r="R122" s="41"/>
      <c r="AR122" s="41"/>
    </row>
    <row r="123" spans="1:44" ht="15.75" customHeight="1" x14ac:dyDescent="0.25">
      <c r="A123" s="36"/>
      <c r="F123" s="21" t="s">
        <v>53</v>
      </c>
      <c r="G123" s="21"/>
      <c r="H123" s="21"/>
      <c r="I123" s="21" t="s">
        <v>108</v>
      </c>
      <c r="J123" s="22"/>
      <c r="K123" s="22">
        <v>12</v>
      </c>
      <c r="L123" s="49">
        <v>4</v>
      </c>
      <c r="M123" s="22"/>
      <c r="N123" s="22"/>
      <c r="O123" s="22"/>
      <c r="Q123" s="41"/>
      <c r="R123" s="41"/>
      <c r="AR123" s="41"/>
    </row>
    <row r="124" spans="1:44" ht="15.75" customHeight="1" x14ac:dyDescent="0.25">
      <c r="A124" s="36"/>
      <c r="D124" s="21"/>
      <c r="E124" s="21"/>
      <c r="F124" s="21" t="s">
        <v>143</v>
      </c>
      <c r="G124" s="21"/>
      <c r="H124" s="21"/>
      <c r="I124" s="21" t="s">
        <v>97</v>
      </c>
      <c r="J124" s="22"/>
      <c r="K124" s="22">
        <v>12</v>
      </c>
      <c r="L124" s="49">
        <v>4</v>
      </c>
      <c r="M124" s="22"/>
      <c r="N124" s="22"/>
      <c r="O124" s="22"/>
      <c r="Q124" s="41"/>
      <c r="R124" s="41"/>
      <c r="AR124" s="41"/>
    </row>
    <row r="125" spans="1:44" ht="15.75" customHeight="1" x14ac:dyDescent="0.25">
      <c r="A125" s="36"/>
      <c r="D125" s="21"/>
      <c r="E125" s="21"/>
      <c r="F125" s="21" t="s">
        <v>126</v>
      </c>
      <c r="G125" s="21"/>
      <c r="H125" s="21"/>
      <c r="I125" s="16" t="s">
        <v>98</v>
      </c>
      <c r="J125" s="22"/>
      <c r="K125" s="22">
        <v>12.3</v>
      </c>
      <c r="L125" s="49">
        <v>4</v>
      </c>
      <c r="M125" s="22"/>
      <c r="N125" s="22"/>
      <c r="O125" s="22"/>
      <c r="Q125" s="41"/>
      <c r="R125" s="41"/>
      <c r="AR125" s="41"/>
    </row>
    <row r="126" spans="1:44" ht="15.75" customHeight="1" x14ac:dyDescent="0.25">
      <c r="A126" s="36"/>
      <c r="F126" s="21" t="s">
        <v>48</v>
      </c>
      <c r="I126" s="21" t="s">
        <v>97</v>
      </c>
      <c r="J126" s="22"/>
      <c r="K126" s="22">
        <v>13</v>
      </c>
      <c r="L126" s="49">
        <v>4</v>
      </c>
      <c r="M126" s="22"/>
      <c r="N126" s="22"/>
      <c r="O126" s="22"/>
      <c r="Q126" s="41"/>
      <c r="R126" s="41"/>
      <c r="AR126" s="41"/>
    </row>
    <row r="127" spans="1:44" ht="15.75" customHeight="1" x14ac:dyDescent="0.25">
      <c r="A127" s="36"/>
      <c r="F127" s="21" t="s">
        <v>129</v>
      </c>
      <c r="G127" s="21"/>
      <c r="H127" s="21"/>
      <c r="I127" s="21" t="s">
        <v>17</v>
      </c>
      <c r="J127" s="22"/>
      <c r="K127" s="22">
        <v>14</v>
      </c>
      <c r="L127" s="49">
        <v>4</v>
      </c>
      <c r="M127" s="22"/>
      <c r="N127" s="22"/>
      <c r="O127" s="22"/>
      <c r="Q127" s="41"/>
      <c r="R127" s="41"/>
      <c r="AR127" s="41"/>
    </row>
    <row r="128" spans="1:44" ht="15.75" customHeight="1" x14ac:dyDescent="0.25">
      <c r="A128" s="36"/>
      <c r="F128" s="21" t="s">
        <v>141</v>
      </c>
      <c r="G128" s="21"/>
      <c r="H128" s="21"/>
      <c r="I128" s="21" t="s">
        <v>97</v>
      </c>
      <c r="J128" s="22"/>
      <c r="K128" s="22">
        <v>14</v>
      </c>
      <c r="L128" s="49">
        <v>4</v>
      </c>
      <c r="Q128" s="41"/>
      <c r="R128" s="41"/>
      <c r="AR128" s="41"/>
    </row>
    <row r="129" spans="1:44" ht="15.75" customHeight="1" x14ac:dyDescent="0.25">
      <c r="A129" s="36"/>
      <c r="Q129" s="41"/>
      <c r="R129" s="41"/>
      <c r="AR129" s="41"/>
    </row>
    <row r="130" spans="1:44" ht="15.75" customHeight="1" x14ac:dyDescent="0.25">
      <c r="A130" s="36"/>
      <c r="Q130" s="41"/>
      <c r="R130" s="41"/>
      <c r="AR130" s="41"/>
    </row>
    <row r="131" spans="1:44" ht="15.75" customHeight="1" x14ac:dyDescent="0.25">
      <c r="A131" s="36"/>
      <c r="Q131" s="41"/>
      <c r="R131" s="41"/>
      <c r="AR131" s="41"/>
    </row>
    <row r="132" spans="1:44" ht="15.75" customHeight="1" x14ac:dyDescent="0.25">
      <c r="A132" s="36"/>
      <c r="Q132" s="41"/>
      <c r="R132" s="41"/>
      <c r="AR132" s="41"/>
    </row>
    <row r="133" spans="1:44" ht="15.75" customHeight="1" x14ac:dyDescent="0.25">
      <c r="A133" s="36"/>
      <c r="Q133" s="41"/>
      <c r="R133" s="41"/>
      <c r="AR133" s="41"/>
    </row>
    <row r="134" spans="1:44" ht="15.75" customHeight="1" x14ac:dyDescent="0.25">
      <c r="A134" s="36"/>
      <c r="Q134" s="41"/>
      <c r="R134" s="41"/>
      <c r="U134" s="27"/>
      <c r="V134" s="21"/>
      <c r="W134" s="21"/>
      <c r="X134" s="21"/>
      <c r="Y134" s="21"/>
      <c r="Z134" s="22"/>
      <c r="AC134" s="22"/>
      <c r="AD134" s="22"/>
      <c r="AE134" s="22"/>
      <c r="AF134" s="22"/>
      <c r="AG134" s="95"/>
      <c r="AH134" s="95"/>
      <c r="AI134" s="22"/>
      <c r="AJ134" s="22"/>
      <c r="AK134" s="22"/>
      <c r="AL134" s="24"/>
      <c r="AM134" s="22"/>
      <c r="AN134" s="22"/>
      <c r="AR134" s="41"/>
    </row>
    <row r="135" spans="1:44" ht="15.75" customHeight="1" x14ac:dyDescent="0.25">
      <c r="A135" s="36"/>
      <c r="Q135" s="41"/>
      <c r="R135" s="41"/>
      <c r="U135" s="27"/>
      <c r="V135" s="21"/>
      <c r="W135" s="21"/>
      <c r="X135" s="21"/>
      <c r="Y135" s="21"/>
      <c r="Z135" s="22"/>
      <c r="AC135" s="22"/>
      <c r="AD135" s="22"/>
      <c r="AE135" s="22"/>
      <c r="AF135" s="22"/>
      <c r="AG135" s="95"/>
      <c r="AH135" s="95"/>
      <c r="AI135" s="22"/>
      <c r="AJ135" s="22"/>
      <c r="AK135" s="22"/>
      <c r="AL135" s="24"/>
      <c r="AM135" s="22"/>
      <c r="AN135" s="22"/>
      <c r="AR135" s="41"/>
    </row>
    <row r="136" spans="1:44" ht="15.75" customHeight="1" x14ac:dyDescent="0.25">
      <c r="A136" s="36"/>
      <c r="Q136" s="36"/>
      <c r="R136" s="36"/>
      <c r="U136" s="27"/>
      <c r="V136" s="21"/>
      <c r="W136" s="21"/>
      <c r="X136" s="21"/>
      <c r="Y136" s="21"/>
      <c r="Z136" s="22"/>
      <c r="AC136" s="22"/>
      <c r="AD136" s="22"/>
      <c r="AE136" s="22"/>
      <c r="AF136" s="22"/>
      <c r="AG136" s="95"/>
      <c r="AH136" s="95"/>
      <c r="AI136" s="22"/>
      <c r="AJ136" s="22"/>
      <c r="AK136" s="22"/>
      <c r="AL136" s="24"/>
      <c r="AM136" s="22"/>
      <c r="AN136" s="22"/>
      <c r="AR136" s="36"/>
    </row>
    <row r="137" spans="1:44" ht="15.75" customHeight="1" x14ac:dyDescent="0.25">
      <c r="A137" s="36"/>
      <c r="Q137" s="36"/>
      <c r="R137" s="36"/>
      <c r="U137" s="27"/>
      <c r="V137" s="21"/>
      <c r="W137" s="21"/>
      <c r="X137" s="21"/>
      <c r="Y137" s="21"/>
      <c r="Z137" s="22"/>
      <c r="AC137" s="22"/>
      <c r="AD137" s="22"/>
      <c r="AE137" s="22"/>
      <c r="AF137" s="22"/>
      <c r="AG137" s="95"/>
      <c r="AH137" s="95"/>
      <c r="AI137" s="22"/>
      <c r="AJ137" s="22"/>
      <c r="AK137" s="22"/>
      <c r="AL137" s="24"/>
      <c r="AM137" s="22"/>
      <c r="AN137" s="22"/>
      <c r="AR137" s="36"/>
    </row>
    <row r="138" spans="1:44" ht="15.75" customHeight="1" x14ac:dyDescent="0.25">
      <c r="A138" s="36"/>
      <c r="Q138" s="36"/>
      <c r="R138" s="36"/>
      <c r="AR138" s="36"/>
    </row>
    <row r="139" spans="1:44" ht="15.75" customHeight="1" x14ac:dyDescent="0.25">
      <c r="A139" s="36"/>
      <c r="Q139" s="36"/>
      <c r="R139" s="36"/>
      <c r="S139" s="27"/>
      <c r="T139" s="21"/>
      <c r="AR139" s="36"/>
    </row>
    <row r="140" spans="1:44" ht="15.75" customHeight="1" x14ac:dyDescent="0.25">
      <c r="A140" s="36"/>
      <c r="Q140" s="36"/>
      <c r="R140" s="36"/>
      <c r="S140" s="27"/>
      <c r="T140" s="21"/>
      <c r="AR140" s="36"/>
    </row>
    <row r="141" spans="1:44" ht="15.75" customHeight="1" x14ac:dyDescent="0.25">
      <c r="A141" s="36"/>
      <c r="Q141" s="36"/>
      <c r="R141" s="36"/>
      <c r="S141" s="27"/>
      <c r="T141" s="21"/>
      <c r="AR141" s="36"/>
    </row>
    <row r="142" spans="1:44" ht="15.75" customHeight="1" x14ac:dyDescent="0.25">
      <c r="A142" s="36"/>
      <c r="Q142" s="39"/>
      <c r="R142" s="39"/>
      <c r="AR142" s="39"/>
    </row>
    <row r="143" spans="1:44" ht="15.75" customHeight="1" x14ac:dyDescent="0.25">
      <c r="A143" s="36"/>
      <c r="Q143" s="39"/>
      <c r="R143" s="39"/>
      <c r="AR143" s="39"/>
    </row>
    <row r="144" spans="1:44" ht="15.75" customHeight="1" x14ac:dyDescent="0.25">
      <c r="A144" s="36"/>
      <c r="Q144" s="39"/>
      <c r="R144" s="39"/>
      <c r="AR144" s="39"/>
    </row>
    <row r="145" spans="1:44" ht="15.75" customHeight="1" x14ac:dyDescent="0.25">
      <c r="A145" s="36"/>
      <c r="D145" s="21"/>
      <c r="E145" s="21"/>
      <c r="F145" s="21"/>
      <c r="G145" s="21"/>
      <c r="I145" s="22"/>
      <c r="J145" s="22"/>
      <c r="K145" s="22"/>
      <c r="L145" s="22"/>
      <c r="M145" s="22"/>
      <c r="Q145" s="39"/>
      <c r="R145" s="39"/>
      <c r="AR145" s="39"/>
    </row>
    <row r="146" spans="1:44" ht="15.75" x14ac:dyDescent="0.25">
      <c r="A146" s="36"/>
      <c r="Q146" s="39"/>
      <c r="R146" s="39"/>
      <c r="AR146" s="39"/>
    </row>
    <row r="147" spans="1:44" ht="15" x14ac:dyDescent="0.2">
      <c r="A147" s="39"/>
      <c r="B147" s="39"/>
      <c r="C147" s="39"/>
      <c r="D147" s="39"/>
      <c r="E147" s="39"/>
      <c r="F147" s="39"/>
      <c r="G147" s="39"/>
      <c r="H147" s="39"/>
      <c r="I147" s="39"/>
      <c r="J147" s="39"/>
      <c r="K147" s="39"/>
      <c r="L147" s="39"/>
      <c r="M147" s="39"/>
      <c r="N147" s="39"/>
      <c r="O147" s="39"/>
      <c r="P147" s="39"/>
      <c r="Q147" s="39"/>
      <c r="R147" s="39"/>
      <c r="S147" s="39"/>
      <c r="T147" s="39"/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F147" s="39"/>
      <c r="AG147" s="39"/>
      <c r="AH147" s="39"/>
      <c r="AI147" s="39"/>
      <c r="AJ147" s="39"/>
      <c r="AK147" s="39"/>
      <c r="AL147" s="39"/>
      <c r="AM147" s="39"/>
      <c r="AN147" s="39"/>
      <c r="AO147" s="39"/>
      <c r="AP147" s="39"/>
      <c r="AQ147" s="39"/>
      <c r="AR147" s="43"/>
    </row>
  </sheetData>
  <mergeCells count="31">
    <mergeCell ref="AG10:AH10"/>
    <mergeCell ref="B1:P1"/>
    <mergeCell ref="S1:AQ1"/>
    <mergeCell ref="G2:M2"/>
    <mergeCell ref="AG2:AH2"/>
    <mergeCell ref="AG3:AH3"/>
    <mergeCell ref="AG4:AH4"/>
    <mergeCell ref="AG5:AH5"/>
    <mergeCell ref="AG6:AH6"/>
    <mergeCell ref="AG7:AH7"/>
    <mergeCell ref="AG8:AH8"/>
    <mergeCell ref="AG9:AH9"/>
    <mergeCell ref="AG118:AH118"/>
    <mergeCell ref="AG11:AH11"/>
    <mergeCell ref="E14:F14"/>
    <mergeCell ref="B74:P74"/>
    <mergeCell ref="S74:AQ74"/>
    <mergeCell ref="G75:M75"/>
    <mergeCell ref="S75:AQ75"/>
    <mergeCell ref="AG113:AH113"/>
    <mergeCell ref="AG114:AH114"/>
    <mergeCell ref="AG115:AH115"/>
    <mergeCell ref="AG116:AH116"/>
    <mergeCell ref="AG117:AH117"/>
    <mergeCell ref="AG137:AH137"/>
    <mergeCell ref="AG119:AH119"/>
    <mergeCell ref="AG120:AH120"/>
    <mergeCell ref="AG121:AH121"/>
    <mergeCell ref="AG134:AH134"/>
    <mergeCell ref="AG135:AH135"/>
    <mergeCell ref="AG136:AH136"/>
  </mergeCells>
  <conditionalFormatting sqref="AM107">
    <cfRule type="cellIs" dxfId="69" priority="5" operator="notEqual">
      <formula>$AM$106</formula>
    </cfRule>
  </conditionalFormatting>
  <conditionalFormatting sqref="AN107">
    <cfRule type="cellIs" dxfId="68" priority="4" operator="notEqual">
      <formula>$AN$106</formula>
    </cfRule>
  </conditionalFormatting>
  <conditionalFormatting sqref="AO107">
    <cfRule type="cellIs" dxfId="67" priority="3" operator="notEqual">
      <formula>$AO$106</formula>
    </cfRule>
  </conditionalFormatting>
  <conditionalFormatting sqref="AP107">
    <cfRule type="cellIs" dxfId="66" priority="2" operator="notEqual">
      <formula>$AP$106</formula>
    </cfRule>
  </conditionalFormatting>
  <conditionalFormatting sqref="AQ107">
    <cfRule type="cellIs" dxfId="65" priority="1" operator="notEqual">
      <formula>$AQ$106</formula>
    </cfRule>
  </conditionalFormatting>
  <pageMargins left="0.25" right="0.25" top="0.25" bottom="0.25" header="0.5" footer="0.5"/>
  <pageSetup scale="65" fitToWidth="0" fitToHeight="0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ADBD31-DB4E-40C3-A059-F400E1226343}">
  <dimension ref="A1:AR147"/>
  <sheetViews>
    <sheetView topLeftCell="A22" zoomScale="70" zoomScaleNormal="70" zoomScaleSheetLayoutView="78" workbookViewId="0">
      <selection activeCell="C2" sqref="C2"/>
    </sheetView>
  </sheetViews>
  <sheetFormatPr defaultRowHeight="12.75" x14ac:dyDescent="0.2"/>
  <cols>
    <col min="1" max="1" width="2.7109375" customWidth="1"/>
    <col min="2" max="2" width="13.140625" customWidth="1"/>
    <col min="3" max="3" width="8.7109375" customWidth="1"/>
    <col min="4" max="4" width="8.28515625" customWidth="1"/>
    <col min="5" max="5" width="9.7109375" customWidth="1"/>
    <col min="6" max="6" width="5.85546875" customWidth="1"/>
    <col min="7" max="13" width="9.7109375" customWidth="1"/>
    <col min="14" max="15" width="10.7109375" customWidth="1"/>
    <col min="16" max="16" width="18.7109375" customWidth="1"/>
    <col min="17" max="18" width="2.7109375" customWidth="1"/>
    <col min="19" max="19" width="5.85546875" customWidth="1"/>
    <col min="20" max="23" width="6" customWidth="1"/>
    <col min="24" max="24" width="4.7109375" customWidth="1"/>
    <col min="25" max="25" width="10.7109375" customWidth="1"/>
    <col min="26" max="30" width="5.85546875" customWidth="1"/>
    <col min="31" max="31" width="5.28515625" customWidth="1"/>
    <col min="32" max="32" width="5.85546875" customWidth="1"/>
    <col min="33" max="36" width="6" customWidth="1"/>
    <col min="37" max="37" width="4.7109375" customWidth="1"/>
    <col min="38" max="38" width="10.7109375" customWidth="1"/>
    <col min="39" max="43" width="5.85546875" customWidth="1"/>
    <col min="44" max="44" width="2.7109375" customWidth="1"/>
  </cols>
  <sheetData>
    <row r="1" spans="1:44" ht="24" customHeight="1" x14ac:dyDescent="0.3">
      <c r="A1" s="39"/>
      <c r="B1" s="85" t="s">
        <v>127</v>
      </c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39"/>
      <c r="R1" s="39"/>
      <c r="S1" s="85" t="s">
        <v>127</v>
      </c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  <c r="AG1" s="85"/>
      <c r="AH1" s="85"/>
      <c r="AI1" s="85"/>
      <c r="AJ1" s="85"/>
      <c r="AK1" s="85"/>
      <c r="AL1" s="85"/>
      <c r="AM1" s="85"/>
      <c r="AN1" s="85"/>
      <c r="AO1" s="85"/>
      <c r="AP1" s="85"/>
      <c r="AQ1" s="85"/>
      <c r="AR1" s="39"/>
    </row>
    <row r="2" spans="1:44" ht="18.600000000000001" customHeight="1" thickBot="1" x14ac:dyDescent="0.35">
      <c r="A2" s="36"/>
      <c r="B2" s="26" t="s">
        <v>76</v>
      </c>
      <c r="C2" s="26">
        <v>13</v>
      </c>
      <c r="D2" s="25"/>
      <c r="E2" s="25"/>
      <c r="F2" s="25"/>
      <c r="G2" s="86" t="s">
        <v>170</v>
      </c>
      <c r="H2" s="86"/>
      <c r="I2" s="86"/>
      <c r="J2" s="86"/>
      <c r="K2" s="86"/>
      <c r="L2" s="86"/>
      <c r="M2" s="86"/>
      <c r="N2" s="25"/>
      <c r="O2" s="25"/>
      <c r="P2" s="25"/>
      <c r="Q2" s="36"/>
      <c r="R2" s="36"/>
      <c r="U2" s="37" t="s">
        <v>109</v>
      </c>
      <c r="V2" s="10" t="s">
        <v>0</v>
      </c>
      <c r="W2" s="10"/>
      <c r="X2" s="10"/>
      <c r="Y2" s="10"/>
      <c r="Z2" s="10" t="s">
        <v>1</v>
      </c>
      <c r="AA2" s="10"/>
      <c r="AB2" s="10"/>
      <c r="AC2" s="37" t="s">
        <v>3</v>
      </c>
      <c r="AD2" s="37" t="s">
        <v>7</v>
      </c>
      <c r="AE2" s="37" t="s">
        <v>8</v>
      </c>
      <c r="AF2" s="37" t="s">
        <v>9</v>
      </c>
      <c r="AG2" s="97" t="s">
        <v>71</v>
      </c>
      <c r="AH2" s="97"/>
      <c r="AI2" s="37" t="s">
        <v>4</v>
      </c>
      <c r="AJ2" s="37" t="s">
        <v>6</v>
      </c>
      <c r="AK2" s="37" t="s">
        <v>5</v>
      </c>
      <c r="AL2" s="37" t="s">
        <v>72</v>
      </c>
      <c r="AM2" s="21"/>
      <c r="AN2" s="11"/>
      <c r="AO2" s="11"/>
      <c r="AP2" s="22"/>
      <c r="AQ2" s="22"/>
      <c r="AR2" s="39"/>
    </row>
    <row r="3" spans="1:44" ht="18.75" thickBot="1" x14ac:dyDescent="0.3">
      <c r="A3" s="36"/>
      <c r="B3" s="4" t="s">
        <v>110</v>
      </c>
      <c r="C3" s="2" t="s">
        <v>80</v>
      </c>
      <c r="D3" s="2"/>
      <c r="E3" s="3"/>
      <c r="F3" s="2"/>
      <c r="G3" s="4" t="s">
        <v>7</v>
      </c>
      <c r="H3" s="4" t="s">
        <v>8</v>
      </c>
      <c r="I3" s="4" t="s">
        <v>9</v>
      </c>
      <c r="J3" s="4" t="s">
        <v>11</v>
      </c>
      <c r="K3" s="4" t="s">
        <v>12</v>
      </c>
      <c r="L3" s="4" t="s">
        <v>10</v>
      </c>
      <c r="M3" s="4" t="s">
        <v>4</v>
      </c>
      <c r="N3" s="4" t="s">
        <v>13</v>
      </c>
      <c r="O3" s="4" t="s">
        <v>2</v>
      </c>
      <c r="P3" s="4" t="s">
        <v>252</v>
      </c>
      <c r="Q3" s="36"/>
      <c r="R3" s="36"/>
      <c r="U3" s="27">
        <v>8</v>
      </c>
      <c r="V3" s="21" t="s">
        <v>15</v>
      </c>
      <c r="X3" s="21"/>
      <c r="Y3" s="21"/>
      <c r="Z3" s="21" t="s">
        <v>184</v>
      </c>
      <c r="AB3" s="22"/>
      <c r="AC3" s="22">
        <f t="shared" ref="AC3:AC10" si="0">+AD3+AE3+AF3</f>
        <v>13</v>
      </c>
      <c r="AD3" s="22">
        <v>10</v>
      </c>
      <c r="AE3" s="22">
        <v>1</v>
      </c>
      <c r="AF3" s="22">
        <v>2</v>
      </c>
      <c r="AG3" s="95">
        <f t="shared" ref="AG3:AG11" si="1">+(AD3*2+AF3)/(2*AC3)</f>
        <v>0.84615384615384615</v>
      </c>
      <c r="AH3" s="95"/>
      <c r="AI3" s="22">
        <v>19</v>
      </c>
      <c r="AJ3" s="22">
        <v>0</v>
      </c>
      <c r="AK3" s="22">
        <v>4</v>
      </c>
      <c r="AL3" s="24">
        <f t="shared" ref="AL3:AL12" si="2">+AI3/AC3</f>
        <v>1.4615384615384615</v>
      </c>
      <c r="AN3" s="22"/>
      <c r="AQ3" s="22"/>
      <c r="AR3" s="39"/>
    </row>
    <row r="4" spans="1:44" ht="18" x14ac:dyDescent="0.25">
      <c r="A4" s="36"/>
      <c r="B4" s="5">
        <v>5</v>
      </c>
      <c r="C4" s="6" t="s">
        <v>171</v>
      </c>
      <c r="D4" s="11"/>
      <c r="E4" s="11"/>
      <c r="F4" s="11"/>
      <c r="G4" s="5">
        <v>10</v>
      </c>
      <c r="H4" s="5">
        <v>1</v>
      </c>
      <c r="I4" s="5">
        <v>2</v>
      </c>
      <c r="J4" s="5">
        <f t="shared" ref="J4:J10" si="3">2*G4+I4</f>
        <v>22</v>
      </c>
      <c r="K4" s="35">
        <f t="shared" ref="K4:K10" si="4">+J4/((G4+H4+I4)*2)</f>
        <v>0.84615384615384615</v>
      </c>
      <c r="L4" s="5">
        <f>+$AN$27</f>
        <v>49</v>
      </c>
      <c r="M4" s="5">
        <v>19</v>
      </c>
      <c r="N4" s="5">
        <f>$AO$27</f>
        <v>73</v>
      </c>
      <c r="O4" s="5">
        <f>$AQ$27</f>
        <v>18</v>
      </c>
      <c r="P4" s="5">
        <v>1</v>
      </c>
      <c r="Q4" s="40"/>
      <c r="R4" s="36"/>
      <c r="U4" s="27">
        <v>7.5</v>
      </c>
      <c r="V4" s="21" t="s">
        <v>253</v>
      </c>
      <c r="X4" s="21"/>
      <c r="Y4" s="21"/>
      <c r="Z4" s="16" t="s">
        <v>136</v>
      </c>
      <c r="AC4" s="22">
        <f t="shared" si="0"/>
        <v>10</v>
      </c>
      <c r="AD4" s="22">
        <v>6</v>
      </c>
      <c r="AE4" s="22">
        <v>1</v>
      </c>
      <c r="AF4" s="22">
        <v>3</v>
      </c>
      <c r="AG4" s="95">
        <f t="shared" si="1"/>
        <v>0.75</v>
      </c>
      <c r="AH4" s="95"/>
      <c r="AI4" s="22">
        <v>18</v>
      </c>
      <c r="AJ4" s="22">
        <v>0</v>
      </c>
      <c r="AK4" s="22">
        <v>0</v>
      </c>
      <c r="AL4" s="24">
        <f t="shared" si="2"/>
        <v>1.8</v>
      </c>
      <c r="AN4" s="22"/>
      <c r="AO4" s="5"/>
      <c r="AQ4" s="22"/>
      <c r="AR4" s="39"/>
    </row>
    <row r="5" spans="1:44" ht="18" x14ac:dyDescent="0.25">
      <c r="A5" s="36"/>
      <c r="B5" s="5">
        <v>1</v>
      </c>
      <c r="C5" s="6" t="s">
        <v>130</v>
      </c>
      <c r="D5" s="11"/>
      <c r="E5" s="6"/>
      <c r="F5" s="11"/>
      <c r="G5" s="5">
        <v>8</v>
      </c>
      <c r="H5" s="5">
        <v>2</v>
      </c>
      <c r="I5" s="5">
        <v>3</v>
      </c>
      <c r="J5" s="5">
        <f t="shared" si="3"/>
        <v>19</v>
      </c>
      <c r="K5" s="35">
        <f t="shared" si="4"/>
        <v>0.73076923076923073</v>
      </c>
      <c r="L5" s="5">
        <f>+$AA$27</f>
        <v>43</v>
      </c>
      <c r="M5" s="5">
        <v>23</v>
      </c>
      <c r="N5" s="5">
        <f>$AB$27</f>
        <v>65</v>
      </c>
      <c r="O5" s="5">
        <f>$AD$27</f>
        <v>20</v>
      </c>
      <c r="P5" s="5">
        <v>3</v>
      </c>
      <c r="Q5" s="40"/>
      <c r="R5" s="36"/>
      <c r="U5" s="27">
        <v>7.5</v>
      </c>
      <c r="V5" s="21" t="s">
        <v>69</v>
      </c>
      <c r="X5" s="21"/>
      <c r="Z5" s="21" t="s">
        <v>16</v>
      </c>
      <c r="AB5" s="22"/>
      <c r="AC5" s="22">
        <f t="shared" si="0"/>
        <v>13</v>
      </c>
      <c r="AD5" s="22">
        <v>8</v>
      </c>
      <c r="AE5" s="22">
        <v>4</v>
      </c>
      <c r="AF5" s="22">
        <v>1</v>
      </c>
      <c r="AG5" s="95">
        <f t="shared" si="1"/>
        <v>0.65384615384615385</v>
      </c>
      <c r="AH5" s="95"/>
      <c r="AI5" s="22">
        <v>30</v>
      </c>
      <c r="AJ5" s="22">
        <v>2</v>
      </c>
      <c r="AK5" s="22">
        <v>1</v>
      </c>
      <c r="AL5" s="24">
        <f t="shared" si="2"/>
        <v>2.3076923076923075</v>
      </c>
      <c r="AN5" s="22"/>
      <c r="AO5" s="5"/>
      <c r="AQ5" s="22"/>
      <c r="AR5" s="39"/>
    </row>
    <row r="6" spans="1:44" ht="18" x14ac:dyDescent="0.25">
      <c r="A6" s="36"/>
      <c r="B6" s="5">
        <v>4</v>
      </c>
      <c r="C6" s="6" t="s">
        <v>115</v>
      </c>
      <c r="D6" s="11"/>
      <c r="E6" s="11"/>
      <c r="F6" s="11"/>
      <c r="G6" s="5">
        <v>8</v>
      </c>
      <c r="H6" s="5">
        <v>4</v>
      </c>
      <c r="I6" s="5">
        <v>1</v>
      </c>
      <c r="J6" s="5">
        <f t="shared" si="3"/>
        <v>17</v>
      </c>
      <c r="K6" s="35">
        <f t="shared" si="4"/>
        <v>0.65384615384615385</v>
      </c>
      <c r="L6" s="5">
        <f>+$AA$66</f>
        <v>42</v>
      </c>
      <c r="M6" s="5">
        <v>32</v>
      </c>
      <c r="N6" s="5">
        <f>+$AB$66</f>
        <v>64</v>
      </c>
      <c r="O6" s="5">
        <f>+$AD$66</f>
        <v>18</v>
      </c>
      <c r="P6" s="5">
        <v>2</v>
      </c>
      <c r="Q6" s="40"/>
      <c r="R6" s="36"/>
      <c r="U6" s="27">
        <v>7</v>
      </c>
      <c r="V6" s="21" t="s">
        <v>183</v>
      </c>
      <c r="X6" s="21"/>
      <c r="Z6" s="21" t="s">
        <v>97</v>
      </c>
      <c r="AB6" s="22"/>
      <c r="AC6" s="22">
        <f t="shared" si="0"/>
        <v>10</v>
      </c>
      <c r="AD6" s="22">
        <v>4</v>
      </c>
      <c r="AE6" s="22">
        <v>5</v>
      </c>
      <c r="AF6" s="22">
        <v>1</v>
      </c>
      <c r="AG6" s="95">
        <f t="shared" si="1"/>
        <v>0.45</v>
      </c>
      <c r="AH6" s="95"/>
      <c r="AI6" s="22">
        <v>27</v>
      </c>
      <c r="AJ6" s="22">
        <v>1</v>
      </c>
      <c r="AK6" s="22">
        <v>1</v>
      </c>
      <c r="AL6" s="24">
        <f t="shared" si="2"/>
        <v>2.7</v>
      </c>
      <c r="AN6" s="22"/>
      <c r="AO6" s="5"/>
      <c r="AQ6" s="22"/>
      <c r="AR6" s="39"/>
    </row>
    <row r="7" spans="1:44" ht="18" x14ac:dyDescent="0.25">
      <c r="A7" s="36"/>
      <c r="B7" s="5">
        <v>7</v>
      </c>
      <c r="C7" s="6" t="s">
        <v>92</v>
      </c>
      <c r="D7" s="11"/>
      <c r="E7" s="6"/>
      <c r="F7" s="11"/>
      <c r="G7" s="5">
        <v>5</v>
      </c>
      <c r="H7" s="5">
        <v>7</v>
      </c>
      <c r="I7" s="5">
        <v>1</v>
      </c>
      <c r="J7" s="5">
        <f t="shared" si="3"/>
        <v>11</v>
      </c>
      <c r="K7" s="35">
        <f t="shared" si="4"/>
        <v>0.42307692307692307</v>
      </c>
      <c r="L7" s="5">
        <f>+$AN$53</f>
        <v>35</v>
      </c>
      <c r="M7" s="5">
        <v>37</v>
      </c>
      <c r="N7" s="5">
        <f>+$AO$53</f>
        <v>51</v>
      </c>
      <c r="O7" s="5">
        <f>+$AQ$53</f>
        <v>18</v>
      </c>
      <c r="P7" s="5">
        <v>4</v>
      </c>
      <c r="Q7" s="40"/>
      <c r="R7" s="36"/>
      <c r="U7" s="27">
        <v>8</v>
      </c>
      <c r="V7" s="21" t="s">
        <v>142</v>
      </c>
      <c r="X7" s="21"/>
      <c r="Z7" s="21" t="s">
        <v>14</v>
      </c>
      <c r="AB7" s="22"/>
      <c r="AC7" s="22">
        <f t="shared" si="0"/>
        <v>12</v>
      </c>
      <c r="AD7" s="22">
        <v>4</v>
      </c>
      <c r="AE7" s="22">
        <v>6</v>
      </c>
      <c r="AF7" s="22">
        <v>2</v>
      </c>
      <c r="AG7" s="95">
        <f t="shared" si="1"/>
        <v>0.41666666666666669</v>
      </c>
      <c r="AH7" s="95"/>
      <c r="AI7" s="22">
        <v>38</v>
      </c>
      <c r="AJ7" s="22">
        <v>3</v>
      </c>
      <c r="AK7" s="22">
        <v>0</v>
      </c>
      <c r="AL7" s="24">
        <f t="shared" si="2"/>
        <v>3.1666666666666665</v>
      </c>
      <c r="AN7" s="22"/>
      <c r="AO7" s="5"/>
      <c r="AQ7" s="22"/>
      <c r="AR7" s="39"/>
    </row>
    <row r="8" spans="1:44" ht="18" x14ac:dyDescent="0.25">
      <c r="A8" s="36"/>
      <c r="B8" s="5">
        <v>2</v>
      </c>
      <c r="C8" s="6" t="s">
        <v>18</v>
      </c>
      <c r="D8" s="11"/>
      <c r="E8" s="6"/>
      <c r="F8" s="11"/>
      <c r="G8" s="5">
        <v>4</v>
      </c>
      <c r="H8" s="5">
        <v>6</v>
      </c>
      <c r="I8" s="5">
        <v>3</v>
      </c>
      <c r="J8" s="5">
        <f t="shared" si="3"/>
        <v>11</v>
      </c>
      <c r="K8" s="35">
        <f t="shared" si="4"/>
        <v>0.42307692307692307</v>
      </c>
      <c r="L8" s="5">
        <f>+$AA$40</f>
        <v>41</v>
      </c>
      <c r="M8" s="5">
        <v>50</v>
      </c>
      <c r="N8" s="5">
        <f>$AB$40</f>
        <v>57</v>
      </c>
      <c r="O8" s="5">
        <f>$AD$40</f>
        <v>12</v>
      </c>
      <c r="P8" s="5">
        <v>6</v>
      </c>
      <c r="Q8" s="40"/>
      <c r="R8" s="36"/>
      <c r="U8" s="27">
        <v>7</v>
      </c>
      <c r="V8" s="21" t="s">
        <v>162</v>
      </c>
      <c r="X8" s="21"/>
      <c r="Z8" s="21" t="s">
        <v>17</v>
      </c>
      <c r="AB8" s="22"/>
      <c r="AC8" s="22">
        <f t="shared" si="0"/>
        <v>12</v>
      </c>
      <c r="AD8" s="22">
        <v>4</v>
      </c>
      <c r="AE8" s="22">
        <v>6</v>
      </c>
      <c r="AF8" s="22">
        <v>2</v>
      </c>
      <c r="AG8" s="95">
        <f t="shared" si="1"/>
        <v>0.41666666666666669</v>
      </c>
      <c r="AH8" s="95"/>
      <c r="AI8" s="22">
        <v>44</v>
      </c>
      <c r="AJ8" s="22">
        <v>3</v>
      </c>
      <c r="AK8" s="22">
        <v>0</v>
      </c>
      <c r="AL8" s="24">
        <f t="shared" si="2"/>
        <v>3.6666666666666665</v>
      </c>
      <c r="AN8" s="22"/>
      <c r="AO8" s="5"/>
      <c r="AQ8" s="22"/>
      <c r="AR8" s="39"/>
    </row>
    <row r="9" spans="1:44" ht="18" x14ac:dyDescent="0.25">
      <c r="A9" s="36"/>
      <c r="B9" s="5">
        <v>6</v>
      </c>
      <c r="C9" s="6" t="s">
        <v>17</v>
      </c>
      <c r="D9" s="11"/>
      <c r="E9" s="6"/>
      <c r="F9" s="11"/>
      <c r="G9" s="5">
        <v>4</v>
      </c>
      <c r="H9" s="5">
        <v>6</v>
      </c>
      <c r="I9" s="5">
        <v>3</v>
      </c>
      <c r="J9" s="5">
        <f t="shared" si="3"/>
        <v>11</v>
      </c>
      <c r="K9" s="35">
        <f t="shared" si="4"/>
        <v>0.42307692307692307</v>
      </c>
      <c r="L9" s="5">
        <f>+$AN$40</f>
        <v>46</v>
      </c>
      <c r="M9" s="5">
        <v>48</v>
      </c>
      <c r="N9" s="5">
        <f>+$AO$40</f>
        <v>69</v>
      </c>
      <c r="O9" s="5">
        <f>+$AQ$40</f>
        <v>8</v>
      </c>
      <c r="P9" s="5">
        <v>6</v>
      </c>
      <c r="Q9" s="40"/>
      <c r="R9" s="36"/>
      <c r="U9" s="27">
        <v>7.5</v>
      </c>
      <c r="V9" s="21" t="s">
        <v>78</v>
      </c>
      <c r="X9" s="21"/>
      <c r="Z9" s="21" t="s">
        <v>18</v>
      </c>
      <c r="AB9" s="22"/>
      <c r="AC9" s="22">
        <f t="shared" si="0"/>
        <v>13</v>
      </c>
      <c r="AD9" s="22">
        <v>4</v>
      </c>
      <c r="AE9" s="22">
        <v>6</v>
      </c>
      <c r="AF9" s="22">
        <v>3</v>
      </c>
      <c r="AG9" s="95">
        <f t="shared" si="1"/>
        <v>0.42307692307692307</v>
      </c>
      <c r="AH9" s="95"/>
      <c r="AI9" s="22">
        <v>49</v>
      </c>
      <c r="AJ9" s="22">
        <v>1</v>
      </c>
      <c r="AK9" s="22">
        <v>0</v>
      </c>
      <c r="AL9" s="24">
        <f t="shared" si="2"/>
        <v>3.7692307692307692</v>
      </c>
      <c r="AN9" s="22"/>
      <c r="AO9" s="5"/>
      <c r="AQ9" s="22"/>
      <c r="AR9" s="39"/>
    </row>
    <row r="10" spans="1:44" ht="18" x14ac:dyDescent="0.25">
      <c r="A10" s="40"/>
      <c r="B10" s="5">
        <v>8</v>
      </c>
      <c r="C10" s="6" t="s">
        <v>14</v>
      </c>
      <c r="D10" s="11"/>
      <c r="E10" s="6"/>
      <c r="F10" s="11"/>
      <c r="G10" s="5">
        <v>4</v>
      </c>
      <c r="H10" s="5">
        <v>7</v>
      </c>
      <c r="I10" s="5">
        <v>2</v>
      </c>
      <c r="J10" s="5">
        <f t="shared" si="3"/>
        <v>10</v>
      </c>
      <c r="K10" s="35">
        <f t="shared" si="4"/>
        <v>0.38461538461538464</v>
      </c>
      <c r="L10" s="5">
        <f>+$AN$66</f>
        <v>32</v>
      </c>
      <c r="M10" s="5">
        <v>50</v>
      </c>
      <c r="N10" s="5">
        <f>$AO$66</f>
        <v>44</v>
      </c>
      <c r="O10" s="5">
        <f>$AQ$66</f>
        <v>16</v>
      </c>
      <c r="P10" s="5">
        <v>5</v>
      </c>
      <c r="Q10" s="40"/>
      <c r="R10" s="40"/>
      <c r="U10" s="27">
        <v>7</v>
      </c>
      <c r="V10" s="21" t="s">
        <v>145</v>
      </c>
      <c r="X10" s="21"/>
      <c r="Z10" s="21" t="s">
        <v>93</v>
      </c>
      <c r="AB10" s="22"/>
      <c r="AC10" s="22">
        <f t="shared" si="0"/>
        <v>1</v>
      </c>
      <c r="AD10" s="22">
        <v>0</v>
      </c>
      <c r="AE10" s="22">
        <v>1</v>
      </c>
      <c r="AF10" s="22">
        <v>0</v>
      </c>
      <c r="AG10" s="95">
        <f t="shared" si="1"/>
        <v>0</v>
      </c>
      <c r="AH10" s="95"/>
      <c r="AI10" s="22">
        <v>6</v>
      </c>
      <c r="AJ10" s="22">
        <v>0</v>
      </c>
      <c r="AK10" s="22">
        <v>0</v>
      </c>
      <c r="AL10" s="24">
        <f t="shared" si="2"/>
        <v>6</v>
      </c>
      <c r="AN10" s="22"/>
      <c r="AO10" s="5"/>
      <c r="AQ10" s="22"/>
      <c r="AR10" s="39"/>
    </row>
    <row r="11" spans="1:44" ht="18.75" thickBot="1" x14ac:dyDescent="0.3">
      <c r="A11" s="40"/>
      <c r="B11" s="5">
        <v>3</v>
      </c>
      <c r="C11" s="6" t="s">
        <v>93</v>
      </c>
      <c r="D11" s="11"/>
      <c r="E11" s="11"/>
      <c r="F11" s="11"/>
      <c r="G11" s="5">
        <v>0</v>
      </c>
      <c r="H11" s="5">
        <v>10</v>
      </c>
      <c r="I11" s="5">
        <v>3</v>
      </c>
      <c r="J11" s="5">
        <f>2*G11+I11</f>
        <v>3</v>
      </c>
      <c r="K11" s="35">
        <f>+J11/((G11+H11+I11)*2)</f>
        <v>0.11538461538461539</v>
      </c>
      <c r="L11" s="5">
        <f>+$AA$53</f>
        <v>27</v>
      </c>
      <c r="M11" s="5">
        <v>56</v>
      </c>
      <c r="N11" s="5">
        <f>+$AB$53</f>
        <v>47</v>
      </c>
      <c r="O11" s="5">
        <f>+$AD$53</f>
        <v>14</v>
      </c>
      <c r="P11" s="5">
        <v>8</v>
      </c>
      <c r="Q11" s="40"/>
      <c r="R11" s="40"/>
      <c r="V11" s="21" t="s">
        <v>19</v>
      </c>
      <c r="X11" s="21"/>
      <c r="Y11" s="21"/>
      <c r="Z11" s="11"/>
      <c r="AA11" s="21"/>
      <c r="AB11" s="22"/>
      <c r="AC11" s="22">
        <f>+AC121</f>
        <v>20</v>
      </c>
      <c r="AD11" s="22">
        <f>+AD121</f>
        <v>3</v>
      </c>
      <c r="AE11" s="22">
        <f>+AE121</f>
        <v>13</v>
      </c>
      <c r="AF11" s="22">
        <f>+AF121</f>
        <v>4</v>
      </c>
      <c r="AG11" s="95">
        <f t="shared" si="1"/>
        <v>0.25</v>
      </c>
      <c r="AH11" s="95"/>
      <c r="AI11" s="22">
        <f>+AI121</f>
        <v>74</v>
      </c>
      <c r="AJ11" s="22">
        <f>+AJ121</f>
        <v>0</v>
      </c>
      <c r="AK11" s="22">
        <f>+AK121</f>
        <v>1</v>
      </c>
      <c r="AL11" s="24">
        <f t="shared" si="2"/>
        <v>3.7</v>
      </c>
      <c r="AM11" s="21"/>
      <c r="AN11" s="11"/>
      <c r="AO11" s="5"/>
      <c r="AQ11" s="11"/>
      <c r="AR11" s="39"/>
    </row>
    <row r="12" spans="1:44" ht="18" x14ac:dyDescent="0.25">
      <c r="A12" s="40"/>
      <c r="B12" s="7"/>
      <c r="C12" s="7"/>
      <c r="D12" s="7"/>
      <c r="E12" s="8"/>
      <c r="F12" s="7"/>
      <c r="G12" s="9">
        <f>SUM(G4:G11)</f>
        <v>43</v>
      </c>
      <c r="H12" s="9">
        <f>SUM(H4:H11)</f>
        <v>43</v>
      </c>
      <c r="I12" s="9">
        <f>SUM(I4:I11)</f>
        <v>18</v>
      </c>
      <c r="J12" s="9"/>
      <c r="K12" s="9"/>
      <c r="L12" s="9">
        <f>SUM(L4:L11)</f>
        <v>315</v>
      </c>
      <c r="M12" s="9">
        <f>SUM(M4:M11)</f>
        <v>315</v>
      </c>
      <c r="N12" s="9">
        <f>SUM(N4:N11)</f>
        <v>470</v>
      </c>
      <c r="O12" s="9">
        <f>SUM(O4:O11)</f>
        <v>124</v>
      </c>
      <c r="P12" s="9"/>
      <c r="Q12" s="40"/>
      <c r="R12" s="40"/>
      <c r="U12" s="32"/>
      <c r="V12" s="32"/>
      <c r="W12" s="31" t="s">
        <v>20</v>
      </c>
      <c r="X12" s="32"/>
      <c r="Y12" s="32"/>
      <c r="Z12" s="32"/>
      <c r="AA12" s="31"/>
      <c r="AB12" s="15"/>
      <c r="AC12" s="15">
        <f>SUM(AC3:AC11)</f>
        <v>104</v>
      </c>
      <c r="AD12" s="15">
        <f>SUM(AD3:AD11)</f>
        <v>43</v>
      </c>
      <c r="AE12" s="15">
        <f>SUM(AE3:AE11)</f>
        <v>43</v>
      </c>
      <c r="AF12" s="15">
        <f>SUM(AF3:AF11)</f>
        <v>18</v>
      </c>
      <c r="AG12" s="15"/>
      <c r="AH12" s="15"/>
      <c r="AI12" s="15">
        <f>SUM(AI3:AI11)</f>
        <v>305</v>
      </c>
      <c r="AJ12" s="15">
        <f>SUM(AJ3:AJ11)</f>
        <v>10</v>
      </c>
      <c r="AK12" s="15">
        <f>SUM(AK3:AK11)</f>
        <v>7</v>
      </c>
      <c r="AL12" s="33">
        <f t="shared" si="2"/>
        <v>2.9326923076923075</v>
      </c>
      <c r="AR12" s="39"/>
    </row>
    <row r="13" spans="1:44" ht="15.75" x14ac:dyDescent="0.25">
      <c r="A13" s="41"/>
      <c r="B13" s="1"/>
      <c r="C13" s="1"/>
      <c r="D13" s="1"/>
      <c r="P13" s="1"/>
      <c r="Q13" s="41"/>
      <c r="R13" s="41"/>
      <c r="AR13" s="39"/>
    </row>
    <row r="14" spans="1:44" ht="15.95" customHeight="1" thickBot="1" x14ac:dyDescent="0.3">
      <c r="A14" s="41"/>
      <c r="B14" s="47" t="str">
        <f>"Week "&amp;TEXT(C2,"##")&amp;" Summary:"</f>
        <v>Week 13 Summary:</v>
      </c>
      <c r="C14" s="48"/>
      <c r="D14" s="48"/>
      <c r="E14" s="96">
        <v>45627</v>
      </c>
      <c r="F14" s="96"/>
      <c r="G14" s="36" t="s">
        <v>70</v>
      </c>
      <c r="H14" s="36" t="s">
        <v>25</v>
      </c>
      <c r="I14" s="36" t="s">
        <v>90</v>
      </c>
      <c r="J14" s="39"/>
      <c r="K14" s="39"/>
      <c r="L14" s="36" t="s">
        <v>89</v>
      </c>
      <c r="M14" s="39"/>
      <c r="N14" s="39"/>
      <c r="O14" s="39"/>
      <c r="P14" s="39"/>
      <c r="Q14" s="41"/>
      <c r="R14" s="41"/>
      <c r="S14" s="23" t="s">
        <v>109</v>
      </c>
      <c r="T14" s="51" t="s">
        <v>80</v>
      </c>
      <c r="U14" s="51"/>
      <c r="V14" s="51"/>
      <c r="W14" s="51"/>
      <c r="X14" s="51" t="s">
        <v>110</v>
      </c>
      <c r="Y14" s="17" t="s">
        <v>21</v>
      </c>
      <c r="Z14" s="23" t="s">
        <v>3</v>
      </c>
      <c r="AA14" s="23" t="s">
        <v>22</v>
      </c>
      <c r="AB14" s="23" t="s">
        <v>23</v>
      </c>
      <c r="AC14" s="23" t="s">
        <v>24</v>
      </c>
      <c r="AD14" s="23" t="s">
        <v>2</v>
      </c>
      <c r="AE14" s="45"/>
      <c r="AF14" s="23" t="s">
        <v>109</v>
      </c>
      <c r="AG14" s="51" t="s">
        <v>80</v>
      </c>
      <c r="AH14" s="51"/>
      <c r="AI14" s="51"/>
      <c r="AJ14" s="51"/>
      <c r="AK14" s="51" t="s">
        <v>110</v>
      </c>
      <c r="AL14" s="17" t="s">
        <v>21</v>
      </c>
      <c r="AM14" s="23" t="s">
        <v>3</v>
      </c>
      <c r="AN14" s="23" t="s">
        <v>22</v>
      </c>
      <c r="AO14" s="23" t="s">
        <v>23</v>
      </c>
      <c r="AP14" s="23" t="s">
        <v>24</v>
      </c>
      <c r="AQ14" s="23" t="s">
        <v>2</v>
      </c>
      <c r="AR14" s="39"/>
    </row>
    <row r="15" spans="1:44" ht="15.95" customHeight="1" x14ac:dyDescent="0.25">
      <c r="A15" s="41"/>
      <c r="B15" s="42" t="s">
        <v>146</v>
      </c>
      <c r="C15" s="6" t="s">
        <v>178</v>
      </c>
      <c r="E15" s="21"/>
      <c r="F15" s="21"/>
      <c r="G15" s="5">
        <v>1</v>
      </c>
      <c r="H15" s="22">
        <v>2</v>
      </c>
      <c r="I15" s="21" t="s">
        <v>128</v>
      </c>
      <c r="J15" s="21"/>
      <c r="K15" s="21"/>
      <c r="L15" s="21" t="s">
        <v>282</v>
      </c>
      <c r="M15" s="21"/>
      <c r="N15" s="21"/>
      <c r="O15" s="21"/>
      <c r="P15" s="21"/>
      <c r="Q15" s="41"/>
      <c r="R15" s="41"/>
      <c r="S15" s="18" t="s">
        <v>130</v>
      </c>
      <c r="T15" s="18"/>
      <c r="U15" s="18"/>
      <c r="V15" s="18"/>
      <c r="W15" s="18"/>
      <c r="X15" s="16" t="s">
        <v>135</v>
      </c>
      <c r="Z15" s="22">
        <v>25</v>
      </c>
      <c r="AA15" s="22">
        <v>2</v>
      </c>
      <c r="AB15" s="22">
        <v>14</v>
      </c>
      <c r="AC15" s="22">
        <f t="shared" ref="AC15:AC26" si="5">+AA15+AB15</f>
        <v>16</v>
      </c>
      <c r="AD15" s="22">
        <v>0</v>
      </c>
      <c r="AE15" s="45"/>
      <c r="AF15" s="18" t="s">
        <v>171</v>
      </c>
      <c r="AG15" s="18"/>
      <c r="AH15" s="18"/>
      <c r="AI15" s="18"/>
      <c r="AJ15" s="18"/>
      <c r="AK15" s="16" t="s">
        <v>174</v>
      </c>
      <c r="AM15" s="22">
        <v>14</v>
      </c>
      <c r="AN15" s="22">
        <v>8</v>
      </c>
      <c r="AO15" s="22">
        <v>6</v>
      </c>
      <c r="AP15" s="22">
        <f t="shared" ref="AP15:AP26" si="6">+AN15+AO15</f>
        <v>14</v>
      </c>
      <c r="AQ15" s="22">
        <v>0</v>
      </c>
      <c r="AR15" s="39"/>
    </row>
    <row r="16" spans="1:44" ht="15.95" customHeight="1" x14ac:dyDescent="0.25">
      <c r="A16" s="41"/>
      <c r="B16" s="22" t="s">
        <v>27</v>
      </c>
      <c r="C16" s="21" t="s">
        <v>486</v>
      </c>
      <c r="D16" s="21"/>
      <c r="E16" s="21"/>
      <c r="F16" s="21"/>
      <c r="G16" s="21"/>
      <c r="H16" s="22"/>
      <c r="I16" s="21"/>
      <c r="J16" s="21"/>
      <c r="K16" s="21"/>
      <c r="L16" s="21"/>
      <c r="M16" s="21"/>
      <c r="N16" s="21"/>
      <c r="O16" s="21"/>
      <c r="P16" s="21"/>
      <c r="Q16" s="41"/>
      <c r="R16" s="41"/>
      <c r="S16" s="27">
        <v>7.5</v>
      </c>
      <c r="T16" s="21" t="s">
        <v>253</v>
      </c>
      <c r="U16" s="21"/>
      <c r="V16" s="21"/>
      <c r="W16" s="21"/>
      <c r="X16" s="22">
        <v>1</v>
      </c>
      <c r="Y16" s="21" t="s">
        <v>134</v>
      </c>
      <c r="Z16" s="22">
        <v>10</v>
      </c>
      <c r="AA16" s="22">
        <v>0</v>
      </c>
      <c r="AB16" s="22">
        <v>0</v>
      </c>
      <c r="AC16" s="22">
        <f t="shared" si="5"/>
        <v>0</v>
      </c>
      <c r="AD16" s="22">
        <v>0</v>
      </c>
      <c r="AE16" s="45"/>
      <c r="AF16" s="27">
        <v>8</v>
      </c>
      <c r="AG16" s="21" t="s">
        <v>15</v>
      </c>
      <c r="AK16" s="22"/>
      <c r="AL16" s="21" t="s">
        <v>173</v>
      </c>
      <c r="AM16" s="22">
        <v>13</v>
      </c>
      <c r="AN16" s="22">
        <v>0</v>
      </c>
      <c r="AO16" s="22">
        <v>1</v>
      </c>
      <c r="AP16" s="22">
        <f t="shared" si="6"/>
        <v>1</v>
      </c>
      <c r="AQ16" s="22">
        <v>0</v>
      </c>
      <c r="AR16" s="39"/>
    </row>
    <row r="17" spans="1:44" ht="15.95" customHeight="1" x14ac:dyDescent="0.25">
      <c r="A17" s="41"/>
      <c r="B17" s="22"/>
      <c r="C17" s="21"/>
      <c r="D17" s="21"/>
      <c r="E17" s="21"/>
      <c r="F17" s="21"/>
      <c r="G17" s="21"/>
      <c r="H17" s="22"/>
      <c r="I17" s="21"/>
      <c r="J17" s="21"/>
      <c r="K17" s="21"/>
      <c r="L17" s="21"/>
      <c r="M17" s="21"/>
      <c r="N17" s="21"/>
      <c r="O17" s="21"/>
      <c r="P17" s="21"/>
      <c r="Q17" s="41"/>
      <c r="R17" s="41"/>
      <c r="S17" s="27">
        <v>9.5</v>
      </c>
      <c r="T17" s="21" t="s">
        <v>185</v>
      </c>
      <c r="U17" s="21"/>
      <c r="V17" s="21"/>
      <c r="W17" s="21"/>
      <c r="X17" s="22">
        <v>7</v>
      </c>
      <c r="Y17" s="21" t="s">
        <v>134</v>
      </c>
      <c r="Z17" s="22">
        <v>13</v>
      </c>
      <c r="AA17" s="22">
        <v>16</v>
      </c>
      <c r="AB17" s="22">
        <v>4</v>
      </c>
      <c r="AC17" s="22">
        <f t="shared" si="5"/>
        <v>20</v>
      </c>
      <c r="AD17" s="22">
        <v>2</v>
      </c>
      <c r="AE17" s="45"/>
      <c r="AF17" s="27">
        <v>9.5</v>
      </c>
      <c r="AG17" s="21" t="s">
        <v>192</v>
      </c>
      <c r="AH17" s="21"/>
      <c r="AI17" s="21"/>
      <c r="AJ17" s="21"/>
      <c r="AK17" s="22">
        <v>19</v>
      </c>
      <c r="AL17" s="21" t="s">
        <v>173</v>
      </c>
      <c r="AM17" s="22">
        <v>13</v>
      </c>
      <c r="AN17" s="22">
        <v>13</v>
      </c>
      <c r="AO17" s="22">
        <v>15</v>
      </c>
      <c r="AP17" s="22">
        <f t="shared" si="6"/>
        <v>28</v>
      </c>
      <c r="AQ17" s="22">
        <v>6</v>
      </c>
      <c r="AR17" s="39"/>
    </row>
    <row r="18" spans="1:44" ht="15.95" customHeight="1" x14ac:dyDescent="0.25">
      <c r="A18" s="41"/>
      <c r="B18" s="22" t="s">
        <v>38</v>
      </c>
      <c r="C18" s="6" t="s">
        <v>175</v>
      </c>
      <c r="D18" s="11"/>
      <c r="E18" s="21"/>
      <c r="F18" s="21"/>
      <c r="G18" s="5">
        <v>3</v>
      </c>
      <c r="H18" s="22">
        <v>1</v>
      </c>
      <c r="I18" s="21" t="s">
        <v>37</v>
      </c>
      <c r="J18" s="21"/>
      <c r="K18" s="21"/>
      <c r="L18" s="21" t="s">
        <v>114</v>
      </c>
      <c r="M18" s="21"/>
      <c r="N18" s="21"/>
      <c r="O18" s="21"/>
      <c r="P18" s="21"/>
      <c r="Q18" s="41"/>
      <c r="R18" s="41"/>
      <c r="S18" s="27">
        <v>8.5</v>
      </c>
      <c r="T18" s="21" t="s">
        <v>28</v>
      </c>
      <c r="W18" s="21"/>
      <c r="X18" s="22">
        <v>10</v>
      </c>
      <c r="Y18" s="21" t="s">
        <v>134</v>
      </c>
      <c r="Z18" s="22">
        <v>12</v>
      </c>
      <c r="AA18" s="22">
        <v>2</v>
      </c>
      <c r="AB18" s="22">
        <v>6</v>
      </c>
      <c r="AC18" s="22">
        <f t="shared" si="5"/>
        <v>8</v>
      </c>
      <c r="AD18" s="22">
        <v>0</v>
      </c>
      <c r="AE18" s="45"/>
      <c r="AF18" s="27">
        <v>9</v>
      </c>
      <c r="AG18" s="21" t="s">
        <v>79</v>
      </c>
      <c r="AH18" s="21"/>
      <c r="AI18" s="21"/>
      <c r="AJ18" s="21"/>
      <c r="AK18" s="22">
        <v>22</v>
      </c>
      <c r="AL18" s="21" t="s">
        <v>173</v>
      </c>
      <c r="AM18" s="22">
        <v>12</v>
      </c>
      <c r="AN18" s="22">
        <v>5</v>
      </c>
      <c r="AO18" s="22">
        <v>17</v>
      </c>
      <c r="AP18" s="22">
        <f t="shared" si="6"/>
        <v>22</v>
      </c>
      <c r="AQ18" s="22">
        <v>8</v>
      </c>
      <c r="AR18" s="39"/>
    </row>
    <row r="19" spans="1:44" ht="15.95" customHeight="1" x14ac:dyDescent="0.25">
      <c r="A19" s="41"/>
      <c r="B19" s="22" t="s">
        <v>27</v>
      </c>
      <c r="C19" s="21" t="s">
        <v>487</v>
      </c>
      <c r="D19" s="16"/>
      <c r="E19" s="21"/>
      <c r="F19" s="21"/>
      <c r="G19" s="5"/>
      <c r="H19" s="22">
        <v>2</v>
      </c>
      <c r="I19" s="21" t="s">
        <v>114</v>
      </c>
      <c r="J19" s="21"/>
      <c r="K19" s="21"/>
      <c r="L19" s="21" t="s">
        <v>28</v>
      </c>
      <c r="M19" s="21"/>
      <c r="N19" s="21"/>
      <c r="O19" s="21"/>
      <c r="P19" s="21"/>
      <c r="Q19" s="41"/>
      <c r="R19" s="41"/>
      <c r="S19" s="27">
        <v>8</v>
      </c>
      <c r="T19" s="21" t="s">
        <v>155</v>
      </c>
      <c r="X19" s="22">
        <v>8</v>
      </c>
      <c r="Y19" s="21" t="s">
        <v>134</v>
      </c>
      <c r="Z19" s="22">
        <v>12</v>
      </c>
      <c r="AA19" s="22">
        <v>7</v>
      </c>
      <c r="AB19" s="22">
        <v>10</v>
      </c>
      <c r="AC19" s="22">
        <f t="shared" si="5"/>
        <v>17</v>
      </c>
      <c r="AD19" s="22">
        <v>6</v>
      </c>
      <c r="AE19" s="45"/>
      <c r="AF19" s="27">
        <v>8.5</v>
      </c>
      <c r="AG19" s="21" t="s">
        <v>138</v>
      </c>
      <c r="AH19" s="21"/>
      <c r="AI19" s="21"/>
      <c r="AJ19" s="21"/>
      <c r="AK19" s="22">
        <v>77</v>
      </c>
      <c r="AL19" s="21" t="s">
        <v>173</v>
      </c>
      <c r="AM19" s="22">
        <v>10</v>
      </c>
      <c r="AN19" s="22">
        <v>12</v>
      </c>
      <c r="AO19" s="22">
        <v>9</v>
      </c>
      <c r="AP19" s="22">
        <f t="shared" si="6"/>
        <v>21</v>
      </c>
      <c r="AQ19" s="22">
        <v>2</v>
      </c>
      <c r="AR19" s="39"/>
    </row>
    <row r="20" spans="1:44" ht="15.95" customHeight="1" x14ac:dyDescent="0.25">
      <c r="A20" s="41"/>
      <c r="H20" s="22">
        <v>2</v>
      </c>
      <c r="I20" s="21" t="s">
        <v>114</v>
      </c>
      <c r="J20" s="21"/>
      <c r="K20" s="21"/>
      <c r="L20" s="21" t="s">
        <v>37</v>
      </c>
      <c r="M20" s="21"/>
      <c r="N20" s="21"/>
      <c r="O20" s="21"/>
      <c r="P20" s="21" t="s">
        <v>324</v>
      </c>
      <c r="Q20" s="41"/>
      <c r="R20" s="41"/>
      <c r="S20" s="27">
        <v>8</v>
      </c>
      <c r="T20" s="21" t="s">
        <v>37</v>
      </c>
      <c r="W20" s="21"/>
      <c r="X20" s="22">
        <v>21</v>
      </c>
      <c r="Y20" s="21" t="s">
        <v>134</v>
      </c>
      <c r="Z20" s="22">
        <v>13</v>
      </c>
      <c r="AA20" s="22">
        <v>6</v>
      </c>
      <c r="AB20" s="22">
        <v>7</v>
      </c>
      <c r="AC20" s="22">
        <f t="shared" si="5"/>
        <v>13</v>
      </c>
      <c r="AD20" s="22">
        <v>6</v>
      </c>
      <c r="AE20" s="45"/>
      <c r="AF20" s="27">
        <v>8</v>
      </c>
      <c r="AG20" s="21" t="s">
        <v>153</v>
      </c>
      <c r="AH20" s="21"/>
      <c r="AI20" s="21"/>
      <c r="AJ20" s="21"/>
      <c r="AK20" s="22">
        <v>14</v>
      </c>
      <c r="AL20" s="21" t="s">
        <v>173</v>
      </c>
      <c r="AM20" s="22">
        <v>10</v>
      </c>
      <c r="AN20" s="22">
        <v>5</v>
      </c>
      <c r="AO20" s="22">
        <v>4</v>
      </c>
      <c r="AP20" s="22">
        <f t="shared" si="6"/>
        <v>9</v>
      </c>
      <c r="AQ20" s="22">
        <v>0</v>
      </c>
      <c r="AR20" s="39"/>
    </row>
    <row r="21" spans="1:44" ht="15.95" customHeight="1" x14ac:dyDescent="0.25">
      <c r="A21" s="41"/>
      <c r="B21" s="36"/>
      <c r="C21" s="46"/>
      <c r="D21" s="46"/>
      <c r="E21" s="46"/>
      <c r="F21" s="46"/>
      <c r="G21" s="42"/>
      <c r="H21" s="45"/>
      <c r="I21" s="46"/>
      <c r="J21" s="46"/>
      <c r="K21" s="45"/>
      <c r="L21" s="45"/>
      <c r="M21" s="45"/>
      <c r="N21" s="45"/>
      <c r="O21" s="45"/>
      <c r="P21" s="45"/>
      <c r="Q21" s="41"/>
      <c r="R21" s="41"/>
      <c r="S21" s="27">
        <v>7.5</v>
      </c>
      <c r="T21" s="21" t="s">
        <v>44</v>
      </c>
      <c r="U21" s="21"/>
      <c r="V21" s="21"/>
      <c r="W21" s="21"/>
      <c r="X21" s="22">
        <v>5</v>
      </c>
      <c r="Y21" s="21" t="s">
        <v>134</v>
      </c>
      <c r="Z21" s="22">
        <v>12</v>
      </c>
      <c r="AA21" s="22">
        <v>0</v>
      </c>
      <c r="AB21" s="22">
        <v>8</v>
      </c>
      <c r="AC21" s="22">
        <f t="shared" si="5"/>
        <v>8</v>
      </c>
      <c r="AD21" s="22">
        <v>0</v>
      </c>
      <c r="AE21" s="45"/>
      <c r="AF21" s="27">
        <v>7.5</v>
      </c>
      <c r="AG21" s="21" t="s">
        <v>125</v>
      </c>
      <c r="AH21" s="21"/>
      <c r="AI21" s="21"/>
      <c r="AJ21" s="21"/>
      <c r="AK21" s="22">
        <v>44</v>
      </c>
      <c r="AL21" s="21" t="s">
        <v>173</v>
      </c>
      <c r="AM21" s="22">
        <v>8</v>
      </c>
      <c r="AN21" s="22">
        <v>1</v>
      </c>
      <c r="AO21" s="22">
        <v>0</v>
      </c>
      <c r="AP21" s="22">
        <f t="shared" si="6"/>
        <v>1</v>
      </c>
      <c r="AQ21" s="22">
        <v>0</v>
      </c>
      <c r="AR21" s="39"/>
    </row>
    <row r="22" spans="1:44" ht="15.95" customHeight="1" x14ac:dyDescent="0.25">
      <c r="A22" s="41"/>
      <c r="B22" s="42" t="s">
        <v>147</v>
      </c>
      <c r="C22" s="6" t="s">
        <v>182</v>
      </c>
      <c r="F22" s="21"/>
      <c r="G22" s="5">
        <v>3</v>
      </c>
      <c r="H22" s="22">
        <v>1</v>
      </c>
      <c r="I22" s="21" t="s">
        <v>74</v>
      </c>
      <c r="J22" s="21"/>
      <c r="K22" s="21"/>
      <c r="L22" s="21" t="s">
        <v>435</v>
      </c>
      <c r="M22" s="21"/>
      <c r="N22" s="21"/>
      <c r="O22" s="21"/>
      <c r="P22" s="21"/>
      <c r="Q22" s="41"/>
      <c r="R22" s="41"/>
      <c r="S22" s="27">
        <v>7.5</v>
      </c>
      <c r="T22" s="21" t="s">
        <v>164</v>
      </c>
      <c r="U22" s="21"/>
      <c r="V22" s="21"/>
      <c r="X22" s="22">
        <v>9</v>
      </c>
      <c r="Y22" s="21" t="s">
        <v>134</v>
      </c>
      <c r="Z22" s="22">
        <v>13</v>
      </c>
      <c r="AA22" s="22">
        <v>4</v>
      </c>
      <c r="AB22" s="22">
        <v>5</v>
      </c>
      <c r="AC22" s="22">
        <f t="shared" si="5"/>
        <v>9</v>
      </c>
      <c r="AD22" s="22">
        <v>0</v>
      </c>
      <c r="AE22" s="45"/>
      <c r="AF22" s="27">
        <v>7</v>
      </c>
      <c r="AG22" s="21" t="s">
        <v>119</v>
      </c>
      <c r="AH22" s="21"/>
      <c r="AI22" s="21"/>
      <c r="AJ22" s="21"/>
      <c r="AK22" s="22">
        <v>24</v>
      </c>
      <c r="AL22" s="21" t="s">
        <v>173</v>
      </c>
      <c r="AM22" s="22">
        <v>13</v>
      </c>
      <c r="AN22" s="22">
        <v>1</v>
      </c>
      <c r="AO22" s="22">
        <v>11</v>
      </c>
      <c r="AP22" s="22">
        <f t="shared" si="6"/>
        <v>12</v>
      </c>
      <c r="AQ22" s="22">
        <v>2</v>
      </c>
      <c r="AR22" s="39"/>
    </row>
    <row r="23" spans="1:44" ht="15.95" customHeight="1" x14ac:dyDescent="0.25">
      <c r="A23" s="41"/>
      <c r="B23" s="22" t="s">
        <v>27</v>
      </c>
      <c r="D23" s="21" t="s">
        <v>100</v>
      </c>
      <c r="E23" s="21"/>
      <c r="F23" s="21"/>
      <c r="G23" s="5"/>
      <c r="H23" s="22">
        <v>1</v>
      </c>
      <c r="I23" s="21" t="s">
        <v>167</v>
      </c>
      <c r="J23" s="21"/>
      <c r="K23" s="21"/>
      <c r="L23" s="21" t="s">
        <v>493</v>
      </c>
      <c r="M23" s="21"/>
      <c r="N23" s="21"/>
      <c r="O23" s="21"/>
      <c r="P23" s="21"/>
      <c r="Q23" s="41"/>
      <c r="R23" s="41"/>
      <c r="S23" s="27">
        <v>7</v>
      </c>
      <c r="T23" s="21" t="s">
        <v>81</v>
      </c>
      <c r="U23" s="21"/>
      <c r="V23" s="21"/>
      <c r="W23" s="21"/>
      <c r="X23" s="22">
        <v>4</v>
      </c>
      <c r="Y23" s="21" t="s">
        <v>134</v>
      </c>
      <c r="Z23" s="22">
        <v>10</v>
      </c>
      <c r="AA23" s="22">
        <v>2</v>
      </c>
      <c r="AB23" s="22">
        <v>3</v>
      </c>
      <c r="AC23" s="22">
        <f t="shared" si="5"/>
        <v>5</v>
      </c>
      <c r="AD23" s="22">
        <v>2</v>
      </c>
      <c r="AE23" s="45"/>
      <c r="AF23" s="27">
        <v>6.5</v>
      </c>
      <c r="AG23" s="21" t="s">
        <v>99</v>
      </c>
      <c r="AH23" s="21"/>
      <c r="AI23" s="21"/>
      <c r="AJ23" s="21"/>
      <c r="AK23" s="22">
        <v>12</v>
      </c>
      <c r="AL23" s="21" t="s">
        <v>173</v>
      </c>
      <c r="AM23" s="22">
        <v>13</v>
      </c>
      <c r="AN23" s="22">
        <v>3</v>
      </c>
      <c r="AO23" s="22">
        <v>4</v>
      </c>
      <c r="AP23" s="22">
        <f t="shared" si="6"/>
        <v>7</v>
      </c>
      <c r="AQ23" s="22">
        <v>0</v>
      </c>
      <c r="AR23" s="44"/>
    </row>
    <row r="24" spans="1:44" ht="15.95" customHeight="1" x14ac:dyDescent="0.25">
      <c r="A24" s="41"/>
      <c r="E24" s="21"/>
      <c r="F24" s="21"/>
      <c r="G24" s="5"/>
      <c r="H24" s="22">
        <v>2</v>
      </c>
      <c r="I24" s="21" t="s">
        <v>74</v>
      </c>
      <c r="J24" s="21"/>
      <c r="K24" s="21"/>
      <c r="L24" s="21" t="s">
        <v>494</v>
      </c>
      <c r="M24" s="21"/>
      <c r="N24" s="21"/>
      <c r="O24" s="21"/>
      <c r="P24" s="21"/>
      <c r="Q24" s="41"/>
      <c r="R24" s="41"/>
      <c r="S24" s="27">
        <v>6.5</v>
      </c>
      <c r="T24" s="21" t="s">
        <v>169</v>
      </c>
      <c r="U24" s="21"/>
      <c r="V24" s="21"/>
      <c r="W24" s="21"/>
      <c r="X24" s="22">
        <v>14</v>
      </c>
      <c r="Y24" s="21" t="s">
        <v>134</v>
      </c>
      <c r="Z24" s="22">
        <v>11</v>
      </c>
      <c r="AA24" s="22">
        <v>3</v>
      </c>
      <c r="AB24" s="22">
        <v>4</v>
      </c>
      <c r="AC24" s="22">
        <f t="shared" si="5"/>
        <v>7</v>
      </c>
      <c r="AD24" s="22">
        <v>4</v>
      </c>
      <c r="AE24" s="45"/>
      <c r="AF24" s="27">
        <v>6.5</v>
      </c>
      <c r="AG24" s="21" t="s">
        <v>123</v>
      </c>
      <c r="AH24" s="21"/>
      <c r="AI24" s="21"/>
      <c r="AJ24" s="21"/>
      <c r="AK24" s="22">
        <v>8</v>
      </c>
      <c r="AL24" s="21" t="s">
        <v>173</v>
      </c>
      <c r="AM24" s="22">
        <v>13</v>
      </c>
      <c r="AN24" s="22">
        <v>1</v>
      </c>
      <c r="AO24" s="22">
        <v>3</v>
      </c>
      <c r="AP24" s="22">
        <f t="shared" si="6"/>
        <v>4</v>
      </c>
      <c r="AQ24" s="22">
        <v>0</v>
      </c>
      <c r="AR24" s="36"/>
    </row>
    <row r="25" spans="1:44" ht="15.95" customHeight="1" x14ac:dyDescent="0.25">
      <c r="A25" s="41"/>
      <c r="Q25" s="41"/>
      <c r="R25" s="41"/>
      <c r="S25" s="27">
        <v>6.5</v>
      </c>
      <c r="T25" s="21" t="s">
        <v>29</v>
      </c>
      <c r="U25" s="21"/>
      <c r="V25" s="21"/>
      <c r="W25" s="21"/>
      <c r="X25" s="22">
        <v>15</v>
      </c>
      <c r="Y25" s="21" t="s">
        <v>134</v>
      </c>
      <c r="Z25" s="22">
        <v>12</v>
      </c>
      <c r="AA25" s="22">
        <v>1</v>
      </c>
      <c r="AB25" s="22">
        <v>4</v>
      </c>
      <c r="AC25" s="22">
        <f t="shared" si="5"/>
        <v>5</v>
      </c>
      <c r="AD25" s="22">
        <v>0</v>
      </c>
      <c r="AE25" s="45"/>
      <c r="AF25" s="27">
        <v>6</v>
      </c>
      <c r="AG25" s="21" t="s">
        <v>91</v>
      </c>
      <c r="AH25" s="21"/>
      <c r="AI25" s="21"/>
      <c r="AJ25" s="21"/>
      <c r="AK25" s="22">
        <v>23</v>
      </c>
      <c r="AL25" s="21" t="s">
        <v>173</v>
      </c>
      <c r="AM25" s="22">
        <v>11</v>
      </c>
      <c r="AN25" s="22">
        <v>0</v>
      </c>
      <c r="AO25" s="22">
        <v>1</v>
      </c>
      <c r="AP25" s="22">
        <f t="shared" si="6"/>
        <v>1</v>
      </c>
      <c r="AQ25" s="22">
        <v>0</v>
      </c>
      <c r="AR25" s="36"/>
    </row>
    <row r="26" spans="1:44" ht="15.95" customHeight="1" x14ac:dyDescent="0.25">
      <c r="A26" s="41"/>
      <c r="C26" s="6" t="s">
        <v>179</v>
      </c>
      <c r="G26" s="5">
        <v>9</v>
      </c>
      <c r="H26" s="22">
        <v>1</v>
      </c>
      <c r="I26" s="21" t="s">
        <v>161</v>
      </c>
      <c r="J26" s="21"/>
      <c r="K26" s="21"/>
      <c r="L26" s="21"/>
      <c r="M26" s="21" t="s">
        <v>122</v>
      </c>
      <c r="N26" s="21"/>
      <c r="O26" s="21"/>
      <c r="P26" s="21"/>
      <c r="Q26" s="41"/>
      <c r="R26" s="41"/>
      <c r="S26" s="27">
        <v>6</v>
      </c>
      <c r="T26" s="21" t="s">
        <v>159</v>
      </c>
      <c r="U26" s="21"/>
      <c r="V26" s="21"/>
      <c r="W26" s="21"/>
      <c r="X26" s="22"/>
      <c r="Y26" s="21" t="s">
        <v>134</v>
      </c>
      <c r="Z26" s="22">
        <v>0</v>
      </c>
      <c r="AA26" s="22">
        <v>0</v>
      </c>
      <c r="AB26" s="22">
        <v>0</v>
      </c>
      <c r="AC26" s="22">
        <f t="shared" si="5"/>
        <v>0</v>
      </c>
      <c r="AD26" s="22">
        <v>0</v>
      </c>
      <c r="AE26" s="45"/>
      <c r="AF26" s="27">
        <v>6</v>
      </c>
      <c r="AG26" s="21" t="s">
        <v>68</v>
      </c>
      <c r="AH26" s="21"/>
      <c r="AI26" s="21"/>
      <c r="AJ26" s="21"/>
      <c r="AK26" s="22">
        <v>9</v>
      </c>
      <c r="AL26" s="21" t="s">
        <v>173</v>
      </c>
      <c r="AM26" s="22">
        <v>13</v>
      </c>
      <c r="AN26" s="22">
        <v>0</v>
      </c>
      <c r="AO26" s="22">
        <v>2</v>
      </c>
      <c r="AP26" s="22">
        <f t="shared" si="6"/>
        <v>2</v>
      </c>
      <c r="AQ26" s="22">
        <v>0</v>
      </c>
      <c r="AR26" s="36"/>
    </row>
    <row r="27" spans="1:44" ht="15.95" customHeight="1" thickBot="1" x14ac:dyDescent="0.3">
      <c r="A27" s="41"/>
      <c r="B27" s="22" t="s">
        <v>27</v>
      </c>
      <c r="C27" s="21"/>
      <c r="D27" s="21" t="s">
        <v>100</v>
      </c>
      <c r="E27" s="21"/>
      <c r="F27" s="21"/>
      <c r="G27" s="5"/>
      <c r="H27" s="22">
        <v>1</v>
      </c>
      <c r="I27" s="21" t="s">
        <v>129</v>
      </c>
      <c r="J27" s="21"/>
      <c r="K27" s="21"/>
      <c r="L27" s="21" t="s">
        <v>496</v>
      </c>
      <c r="M27" s="21"/>
      <c r="N27" s="21"/>
      <c r="O27" s="21"/>
      <c r="P27" s="21"/>
      <c r="Q27" s="41"/>
      <c r="R27" s="41"/>
      <c r="S27" s="17" t="s">
        <v>132</v>
      </c>
      <c r="T27" s="17"/>
      <c r="U27" s="17"/>
      <c r="V27" s="17"/>
      <c r="W27" s="17"/>
      <c r="X27" s="17"/>
      <c r="Y27" s="17"/>
      <c r="Z27" s="23">
        <f>SUM(Z15:Z26)</f>
        <v>143</v>
      </c>
      <c r="AA27" s="23">
        <f>SUM(AA15:AA26)</f>
        <v>43</v>
      </c>
      <c r="AB27" s="23">
        <f>SUM(AB15:AB26)</f>
        <v>65</v>
      </c>
      <c r="AC27" s="23">
        <f>+AB27+AA27</f>
        <v>108</v>
      </c>
      <c r="AD27" s="23">
        <f>SUM(AD15:AD26)</f>
        <v>20</v>
      </c>
      <c r="AE27" s="45"/>
      <c r="AF27" s="17" t="s">
        <v>172</v>
      </c>
      <c r="AG27" s="17"/>
      <c r="AH27" s="17"/>
      <c r="AI27" s="17"/>
      <c r="AJ27" s="17"/>
      <c r="AK27" s="17"/>
      <c r="AL27" s="17"/>
      <c r="AM27" s="23">
        <f>SUM(AM15:AM26)</f>
        <v>143</v>
      </c>
      <c r="AN27" s="23">
        <f>SUM(AN15:AN26)</f>
        <v>49</v>
      </c>
      <c r="AO27" s="23">
        <f>SUM(AO15:AO26)</f>
        <v>73</v>
      </c>
      <c r="AP27" s="23">
        <f>+AO27+AN27</f>
        <v>122</v>
      </c>
      <c r="AQ27" s="23">
        <f>SUM(AQ15:AQ26)</f>
        <v>18</v>
      </c>
      <c r="AR27" s="36"/>
    </row>
    <row r="28" spans="1:44" ht="15.95" customHeight="1" x14ac:dyDescent="0.25">
      <c r="A28" s="41"/>
      <c r="H28" s="22">
        <v>1</v>
      </c>
      <c r="I28" s="21" t="s">
        <v>161</v>
      </c>
      <c r="L28" s="21" t="s">
        <v>497</v>
      </c>
      <c r="M28" s="21"/>
      <c r="N28" s="21"/>
      <c r="O28" s="21"/>
      <c r="P28" s="21"/>
      <c r="Q28" s="41"/>
      <c r="R28" s="41"/>
      <c r="S28" s="19" t="s">
        <v>18</v>
      </c>
      <c r="T28" s="19"/>
      <c r="U28" s="19"/>
      <c r="V28" s="19"/>
      <c r="W28" s="19"/>
      <c r="X28" s="16" t="s">
        <v>41</v>
      </c>
      <c r="Z28" s="22">
        <v>14</v>
      </c>
      <c r="AA28" s="22">
        <v>5</v>
      </c>
      <c r="AB28" s="22">
        <v>5</v>
      </c>
      <c r="AC28" s="22">
        <f t="shared" ref="AC28:AC39" si="7">+AA28+AB28</f>
        <v>10</v>
      </c>
      <c r="AD28" s="22">
        <v>0</v>
      </c>
      <c r="AE28" s="45"/>
      <c r="AF28" s="19" t="s">
        <v>17</v>
      </c>
      <c r="AG28" s="19"/>
      <c r="AH28" s="19"/>
      <c r="AI28" s="19"/>
      <c r="AJ28" s="19"/>
      <c r="AK28" s="16" t="s">
        <v>51</v>
      </c>
      <c r="AM28" s="22">
        <v>11</v>
      </c>
      <c r="AN28" s="22">
        <v>7</v>
      </c>
      <c r="AO28" s="22">
        <v>6</v>
      </c>
      <c r="AP28" s="22">
        <f t="shared" ref="AP28:AP39" si="8">+AN28+AO28</f>
        <v>13</v>
      </c>
      <c r="AQ28" s="22">
        <v>0</v>
      </c>
      <c r="AR28" s="36"/>
    </row>
    <row r="29" spans="1:44" ht="15.95" customHeight="1" x14ac:dyDescent="0.25">
      <c r="A29" s="41"/>
      <c r="H29" s="22">
        <v>1</v>
      </c>
      <c r="I29" s="21" t="s">
        <v>495</v>
      </c>
      <c r="L29" s="21" t="s">
        <v>40</v>
      </c>
      <c r="M29" s="21"/>
      <c r="N29" s="21"/>
      <c r="O29" s="21"/>
      <c r="P29" s="21"/>
      <c r="Q29" s="41"/>
      <c r="R29" s="41"/>
      <c r="S29" s="27">
        <v>7.5</v>
      </c>
      <c r="T29" s="21" t="s">
        <v>78</v>
      </c>
      <c r="X29" s="22">
        <v>35</v>
      </c>
      <c r="Y29" s="21" t="s">
        <v>108</v>
      </c>
      <c r="Z29" s="22">
        <v>13</v>
      </c>
      <c r="AA29" s="22">
        <v>0</v>
      </c>
      <c r="AB29" s="22">
        <v>0</v>
      </c>
      <c r="AC29" s="22">
        <f t="shared" si="7"/>
        <v>0</v>
      </c>
      <c r="AD29" s="22">
        <v>2</v>
      </c>
      <c r="AE29" s="45"/>
      <c r="AF29" s="27">
        <v>7</v>
      </c>
      <c r="AG29" s="21" t="s">
        <v>162</v>
      </c>
      <c r="AH29" s="21"/>
      <c r="AI29" s="21"/>
      <c r="AJ29" s="21"/>
      <c r="AK29" s="22">
        <v>30</v>
      </c>
      <c r="AL29" s="21" t="s">
        <v>17</v>
      </c>
      <c r="AM29" s="22">
        <v>12</v>
      </c>
      <c r="AN29" s="22">
        <v>0</v>
      </c>
      <c r="AO29" s="22">
        <v>0</v>
      </c>
      <c r="AP29" s="22">
        <f t="shared" si="8"/>
        <v>0</v>
      </c>
      <c r="AQ29" s="22">
        <v>0</v>
      </c>
      <c r="AR29" s="36"/>
    </row>
    <row r="30" spans="1:44" ht="15.95" customHeight="1" x14ac:dyDescent="0.25">
      <c r="A30" s="41"/>
      <c r="H30" s="22">
        <v>2</v>
      </c>
      <c r="I30" s="21" t="s">
        <v>323</v>
      </c>
      <c r="L30" s="21" t="s">
        <v>286</v>
      </c>
      <c r="M30" s="21"/>
      <c r="N30" s="21"/>
      <c r="O30" s="21"/>
      <c r="P30" s="21"/>
      <c r="Q30" s="41"/>
      <c r="R30" s="41"/>
      <c r="S30" s="27">
        <v>9.5</v>
      </c>
      <c r="T30" s="21" t="s">
        <v>53</v>
      </c>
      <c r="U30" s="21"/>
      <c r="V30" s="21"/>
      <c r="W30" s="27"/>
      <c r="X30" s="22">
        <v>14</v>
      </c>
      <c r="Y30" s="21" t="s">
        <v>108</v>
      </c>
      <c r="Z30" s="22">
        <v>11</v>
      </c>
      <c r="AA30" s="22">
        <v>17</v>
      </c>
      <c r="AB30" s="22">
        <v>8</v>
      </c>
      <c r="AC30" s="22">
        <f t="shared" si="7"/>
        <v>25</v>
      </c>
      <c r="AD30" s="22">
        <v>4</v>
      </c>
      <c r="AE30" s="45"/>
      <c r="AF30" s="27">
        <v>9.5</v>
      </c>
      <c r="AG30" s="21" t="s">
        <v>129</v>
      </c>
      <c r="AH30" s="21"/>
      <c r="AI30" s="21"/>
      <c r="AJ30" s="21"/>
      <c r="AK30" s="22">
        <v>24</v>
      </c>
      <c r="AL30" s="21" t="s">
        <v>17</v>
      </c>
      <c r="AM30" s="22">
        <v>13</v>
      </c>
      <c r="AN30" s="22">
        <v>16</v>
      </c>
      <c r="AO30" s="22">
        <v>17</v>
      </c>
      <c r="AP30" s="22">
        <f t="shared" si="8"/>
        <v>33</v>
      </c>
      <c r="AQ30" s="22">
        <v>4</v>
      </c>
      <c r="AR30" s="36"/>
    </row>
    <row r="31" spans="1:44" ht="15.95" customHeight="1" x14ac:dyDescent="0.25">
      <c r="A31" s="41"/>
      <c r="H31" s="22">
        <v>2</v>
      </c>
      <c r="I31" s="21" t="s">
        <v>120</v>
      </c>
      <c r="L31" s="21"/>
      <c r="M31" s="21" t="s">
        <v>122</v>
      </c>
      <c r="N31" s="21"/>
      <c r="O31" s="21"/>
      <c r="P31" s="21"/>
      <c r="Q31" s="41"/>
      <c r="R31" s="41"/>
      <c r="S31" s="27">
        <v>8.5</v>
      </c>
      <c r="T31" s="21" t="s">
        <v>87</v>
      </c>
      <c r="U31" s="21"/>
      <c r="V31" s="21"/>
      <c r="W31" s="27"/>
      <c r="X31" s="22">
        <v>16</v>
      </c>
      <c r="Y31" s="21" t="s">
        <v>108</v>
      </c>
      <c r="Z31" s="22">
        <v>12</v>
      </c>
      <c r="AA31" s="22">
        <v>3</v>
      </c>
      <c r="AB31" s="22">
        <v>9</v>
      </c>
      <c r="AC31" s="22">
        <f t="shared" si="7"/>
        <v>12</v>
      </c>
      <c r="AD31" s="22">
        <v>0</v>
      </c>
      <c r="AE31" s="45"/>
      <c r="AF31" s="27">
        <v>8.5</v>
      </c>
      <c r="AG31" s="21" t="s">
        <v>161</v>
      </c>
      <c r="AH31" s="21"/>
      <c r="AI31" s="21"/>
      <c r="AJ31" s="21"/>
      <c r="AK31" s="22">
        <v>7</v>
      </c>
      <c r="AL31" s="21" t="s">
        <v>17</v>
      </c>
      <c r="AM31" s="22">
        <v>13</v>
      </c>
      <c r="AN31" s="22">
        <v>16</v>
      </c>
      <c r="AO31" s="22">
        <v>16</v>
      </c>
      <c r="AP31" s="22">
        <f t="shared" si="8"/>
        <v>32</v>
      </c>
      <c r="AQ31" s="22">
        <v>0</v>
      </c>
      <c r="AR31" s="36"/>
    </row>
    <row r="32" spans="1:44" ht="15.95" customHeight="1" x14ac:dyDescent="0.25">
      <c r="A32" s="41"/>
      <c r="H32" s="22">
        <v>2</v>
      </c>
      <c r="I32" s="21" t="s">
        <v>495</v>
      </c>
      <c r="L32" s="21" t="s">
        <v>498</v>
      </c>
      <c r="M32" s="21"/>
      <c r="N32" s="21"/>
      <c r="O32" s="21"/>
      <c r="P32" s="21"/>
      <c r="Q32" s="41"/>
      <c r="R32" s="41"/>
      <c r="S32" s="27">
        <v>8.5</v>
      </c>
      <c r="T32" s="21" t="s">
        <v>140</v>
      </c>
      <c r="U32" s="21"/>
      <c r="V32" s="21"/>
      <c r="W32" s="27"/>
      <c r="X32" s="22">
        <v>11</v>
      </c>
      <c r="Y32" s="21" t="s">
        <v>108</v>
      </c>
      <c r="Z32" s="22">
        <v>13</v>
      </c>
      <c r="AA32" s="22">
        <v>5</v>
      </c>
      <c r="AB32" s="22">
        <v>10</v>
      </c>
      <c r="AC32" s="22">
        <f t="shared" si="7"/>
        <v>15</v>
      </c>
      <c r="AD32" s="22">
        <v>0</v>
      </c>
      <c r="AE32" s="45"/>
      <c r="AF32" s="27">
        <v>8.5</v>
      </c>
      <c r="AG32" s="21" t="s">
        <v>120</v>
      </c>
      <c r="AH32" s="21"/>
      <c r="AI32" s="21"/>
      <c r="AJ32" s="21"/>
      <c r="AK32" s="22">
        <v>22</v>
      </c>
      <c r="AL32" s="16" t="s">
        <v>17</v>
      </c>
      <c r="AM32" s="22">
        <v>13</v>
      </c>
      <c r="AN32" s="22">
        <v>4</v>
      </c>
      <c r="AO32" s="22">
        <v>5</v>
      </c>
      <c r="AP32" s="22">
        <f t="shared" si="8"/>
        <v>9</v>
      </c>
      <c r="AQ32" s="22">
        <v>0</v>
      </c>
      <c r="AR32" s="36"/>
    </row>
    <row r="33" spans="1:44" ht="15.95" customHeight="1" x14ac:dyDescent="0.25">
      <c r="A33" s="41"/>
      <c r="H33" s="22">
        <v>2</v>
      </c>
      <c r="I33" s="21" t="s">
        <v>323</v>
      </c>
      <c r="L33" s="21" t="s">
        <v>129</v>
      </c>
      <c r="M33" s="21"/>
      <c r="N33" s="21"/>
      <c r="O33" s="21"/>
      <c r="P33" s="21"/>
      <c r="Q33" s="41"/>
      <c r="R33" s="41"/>
      <c r="S33" s="27">
        <v>7.5</v>
      </c>
      <c r="T33" s="21" t="s">
        <v>45</v>
      </c>
      <c r="X33" s="22">
        <v>72</v>
      </c>
      <c r="Y33" s="21" t="s">
        <v>108</v>
      </c>
      <c r="Z33" s="22">
        <v>6</v>
      </c>
      <c r="AA33" s="22">
        <v>0</v>
      </c>
      <c r="AB33" s="22">
        <v>1</v>
      </c>
      <c r="AC33" s="22">
        <f t="shared" si="7"/>
        <v>1</v>
      </c>
      <c r="AD33" s="22">
        <v>2</v>
      </c>
      <c r="AE33" s="45"/>
      <c r="AF33" s="27">
        <v>7.5</v>
      </c>
      <c r="AG33" s="21" t="s">
        <v>31</v>
      </c>
      <c r="AK33" s="22">
        <v>2</v>
      </c>
      <c r="AL33" s="21" t="s">
        <v>17</v>
      </c>
      <c r="AM33" s="22">
        <v>13</v>
      </c>
      <c r="AN33" s="22">
        <v>0</v>
      </c>
      <c r="AO33" s="22">
        <v>4</v>
      </c>
      <c r="AP33" s="22">
        <f t="shared" si="8"/>
        <v>4</v>
      </c>
      <c r="AQ33" s="22">
        <v>0</v>
      </c>
      <c r="AR33" s="36"/>
    </row>
    <row r="34" spans="1:44" ht="15.95" customHeight="1" x14ac:dyDescent="0.25">
      <c r="A34" s="41"/>
      <c r="H34" s="22">
        <v>2</v>
      </c>
      <c r="I34" s="21" t="s">
        <v>161</v>
      </c>
      <c r="L34" s="21" t="s">
        <v>323</v>
      </c>
      <c r="M34" s="21"/>
      <c r="N34" s="21"/>
      <c r="O34" s="21"/>
      <c r="P34" s="21"/>
      <c r="Q34" s="41"/>
      <c r="R34" s="41"/>
      <c r="S34" s="27">
        <v>7.5</v>
      </c>
      <c r="T34" s="21" t="s">
        <v>104</v>
      </c>
      <c r="U34" s="21"/>
      <c r="V34" s="21"/>
      <c r="W34" s="27"/>
      <c r="X34" s="22">
        <v>4</v>
      </c>
      <c r="Y34" s="21" t="s">
        <v>108</v>
      </c>
      <c r="Z34" s="22">
        <v>12</v>
      </c>
      <c r="AA34" s="22">
        <v>3</v>
      </c>
      <c r="AB34" s="22">
        <v>7</v>
      </c>
      <c r="AC34" s="22">
        <f t="shared" si="7"/>
        <v>10</v>
      </c>
      <c r="AD34" s="22">
        <v>2</v>
      </c>
      <c r="AE34" s="45"/>
      <c r="AF34" s="27">
        <v>7.5</v>
      </c>
      <c r="AG34" s="21" t="s">
        <v>54</v>
      </c>
      <c r="AJ34" s="21"/>
      <c r="AK34" s="22">
        <v>19</v>
      </c>
      <c r="AL34" s="21" t="s">
        <v>17</v>
      </c>
      <c r="AM34" s="22">
        <v>11</v>
      </c>
      <c r="AN34" s="22">
        <v>0</v>
      </c>
      <c r="AO34" s="22">
        <v>2</v>
      </c>
      <c r="AP34" s="22">
        <f t="shared" si="8"/>
        <v>2</v>
      </c>
      <c r="AQ34" s="22">
        <v>2</v>
      </c>
      <c r="AR34" s="36"/>
    </row>
    <row r="35" spans="1:44" ht="15.95" customHeight="1" x14ac:dyDescent="0.25">
      <c r="A35" s="41" t="s">
        <v>43</v>
      </c>
      <c r="B35" s="36"/>
      <c r="C35" s="46"/>
      <c r="D35" s="46"/>
      <c r="E35" s="46"/>
      <c r="F35" s="46"/>
      <c r="G35" s="42"/>
      <c r="H35" s="45"/>
      <c r="I35" s="46"/>
      <c r="J35" s="46"/>
      <c r="K35" s="45"/>
      <c r="L35" s="45"/>
      <c r="M35" s="45"/>
      <c r="N35" s="45"/>
      <c r="O35" s="45"/>
      <c r="P35" s="45"/>
      <c r="Q35" s="41"/>
      <c r="R35" s="41"/>
      <c r="S35" s="27">
        <v>6.5</v>
      </c>
      <c r="T35" s="21" t="s">
        <v>46</v>
      </c>
      <c r="U35" s="21"/>
      <c r="V35" s="21"/>
      <c r="W35" s="27"/>
      <c r="X35" s="22">
        <v>24</v>
      </c>
      <c r="Y35" s="21" t="s">
        <v>108</v>
      </c>
      <c r="Z35" s="22">
        <v>12</v>
      </c>
      <c r="AA35" s="22">
        <v>0</v>
      </c>
      <c r="AB35" s="22">
        <v>9</v>
      </c>
      <c r="AC35" s="22">
        <f t="shared" si="7"/>
        <v>9</v>
      </c>
      <c r="AD35" s="22">
        <v>0</v>
      </c>
      <c r="AE35" s="45"/>
      <c r="AF35" s="27">
        <v>7.5</v>
      </c>
      <c r="AG35" s="21" t="s">
        <v>84</v>
      </c>
      <c r="AK35" s="22">
        <v>33</v>
      </c>
      <c r="AL35" s="21" t="s">
        <v>17</v>
      </c>
      <c r="AM35" s="22">
        <v>11</v>
      </c>
      <c r="AN35" s="22">
        <v>0</v>
      </c>
      <c r="AO35" s="22">
        <v>0</v>
      </c>
      <c r="AP35" s="22">
        <f t="shared" si="8"/>
        <v>0</v>
      </c>
      <c r="AQ35" s="22">
        <v>2</v>
      </c>
      <c r="AR35" s="36"/>
    </row>
    <row r="36" spans="1:44" ht="15.95" customHeight="1" x14ac:dyDescent="0.25">
      <c r="A36" s="41"/>
      <c r="B36" s="42" t="s">
        <v>148</v>
      </c>
      <c r="C36" s="6" t="s">
        <v>181</v>
      </c>
      <c r="F36" s="20"/>
      <c r="G36" s="5">
        <v>2</v>
      </c>
      <c r="H36" s="22">
        <v>1</v>
      </c>
      <c r="I36" s="21" t="s">
        <v>402</v>
      </c>
      <c r="J36" s="21"/>
      <c r="K36" s="21"/>
      <c r="L36" s="21" t="s">
        <v>48</v>
      </c>
      <c r="M36" s="21"/>
      <c r="N36" s="21"/>
      <c r="O36" s="21"/>
      <c r="P36" s="21"/>
      <c r="Q36" s="41"/>
      <c r="R36" s="41"/>
      <c r="S36" s="27">
        <v>7</v>
      </c>
      <c r="T36" s="21" t="s">
        <v>34</v>
      </c>
      <c r="U36" s="21"/>
      <c r="V36" s="21"/>
      <c r="W36" s="27"/>
      <c r="X36" s="22">
        <v>44</v>
      </c>
      <c r="Y36" s="21" t="s">
        <v>108</v>
      </c>
      <c r="Z36" s="22">
        <v>13</v>
      </c>
      <c r="AA36" s="22">
        <v>0</v>
      </c>
      <c r="AB36" s="22">
        <v>0</v>
      </c>
      <c r="AC36" s="22">
        <f t="shared" si="7"/>
        <v>0</v>
      </c>
      <c r="AD36" s="22">
        <v>0</v>
      </c>
      <c r="AE36" s="45"/>
      <c r="AF36" s="27">
        <v>7</v>
      </c>
      <c r="AG36" s="21" t="s">
        <v>64</v>
      </c>
      <c r="AH36" s="21"/>
      <c r="AI36" s="21"/>
      <c r="AJ36" s="21"/>
      <c r="AK36" s="22">
        <v>11</v>
      </c>
      <c r="AL36" s="21" t="s">
        <v>17</v>
      </c>
      <c r="AM36" s="22">
        <v>12</v>
      </c>
      <c r="AN36" s="22">
        <v>0</v>
      </c>
      <c r="AO36" s="22">
        <v>5</v>
      </c>
      <c r="AP36" s="22">
        <f t="shared" si="8"/>
        <v>5</v>
      </c>
      <c r="AQ36" s="22">
        <v>0</v>
      </c>
      <c r="AR36" s="36"/>
    </row>
    <row r="37" spans="1:44" ht="15.95" customHeight="1" x14ac:dyDescent="0.25">
      <c r="A37" s="41"/>
      <c r="B37" s="22" t="s">
        <v>27</v>
      </c>
      <c r="C37" s="16"/>
      <c r="D37" s="21" t="s">
        <v>100</v>
      </c>
      <c r="E37" s="21"/>
      <c r="H37" s="22">
        <v>2</v>
      </c>
      <c r="I37" s="21" t="s">
        <v>193</v>
      </c>
      <c r="J37" s="21"/>
      <c r="K37" s="21"/>
      <c r="L37" s="21" t="s">
        <v>500</v>
      </c>
      <c r="M37" s="21"/>
      <c r="N37" s="21"/>
      <c r="O37" s="21"/>
      <c r="P37" s="21"/>
      <c r="Q37" s="41"/>
      <c r="R37" s="41"/>
      <c r="S37" s="27">
        <v>6.5</v>
      </c>
      <c r="T37" s="21" t="s">
        <v>186</v>
      </c>
      <c r="X37" s="22">
        <v>23</v>
      </c>
      <c r="Y37" s="21" t="s">
        <v>108</v>
      </c>
      <c r="Z37" s="22">
        <v>13</v>
      </c>
      <c r="AA37" s="22">
        <v>3</v>
      </c>
      <c r="AB37" s="22">
        <v>4</v>
      </c>
      <c r="AC37" s="22">
        <f t="shared" si="7"/>
        <v>7</v>
      </c>
      <c r="AD37" s="22">
        <v>2</v>
      </c>
      <c r="AE37" s="45"/>
      <c r="AF37" s="27">
        <v>7</v>
      </c>
      <c r="AG37" s="21" t="s">
        <v>55</v>
      </c>
      <c r="AH37" s="21"/>
      <c r="AI37" s="21"/>
      <c r="AJ37" s="21"/>
      <c r="AK37" s="22">
        <v>13</v>
      </c>
      <c r="AL37" s="21" t="s">
        <v>17</v>
      </c>
      <c r="AM37" s="22">
        <v>11</v>
      </c>
      <c r="AN37" s="22">
        <v>0</v>
      </c>
      <c r="AO37" s="22">
        <v>4</v>
      </c>
      <c r="AP37" s="22">
        <f t="shared" si="8"/>
        <v>4</v>
      </c>
      <c r="AQ37" s="22">
        <v>0</v>
      </c>
      <c r="AR37" s="36"/>
    </row>
    <row r="38" spans="1:44" ht="15.95" customHeight="1" x14ac:dyDescent="0.25">
      <c r="A38" s="41"/>
      <c r="H38" s="22"/>
      <c r="I38" s="21"/>
      <c r="J38" s="21"/>
      <c r="K38" s="21"/>
      <c r="L38" s="21"/>
      <c r="M38" s="21"/>
      <c r="N38" s="21"/>
      <c r="O38" s="21"/>
      <c r="P38" s="21"/>
      <c r="Q38" s="41"/>
      <c r="R38" s="41"/>
      <c r="S38" s="27">
        <v>6.5</v>
      </c>
      <c r="T38" s="21" t="s">
        <v>121</v>
      </c>
      <c r="X38" s="22">
        <v>30</v>
      </c>
      <c r="Y38" s="21" t="s">
        <v>108</v>
      </c>
      <c r="Z38" s="22">
        <v>12</v>
      </c>
      <c r="AA38" s="22">
        <v>2</v>
      </c>
      <c r="AB38" s="22">
        <v>3</v>
      </c>
      <c r="AC38" s="22">
        <f t="shared" si="7"/>
        <v>5</v>
      </c>
      <c r="AD38" s="22">
        <v>0</v>
      </c>
      <c r="AE38" s="45"/>
      <c r="AF38" s="27">
        <v>6.5</v>
      </c>
      <c r="AG38" s="21" t="s">
        <v>40</v>
      </c>
      <c r="AH38" s="21"/>
      <c r="AI38" s="21"/>
      <c r="AJ38" s="21"/>
      <c r="AK38" s="22">
        <v>4</v>
      </c>
      <c r="AL38" s="21" t="s">
        <v>17</v>
      </c>
      <c r="AM38" s="22">
        <v>12</v>
      </c>
      <c r="AN38" s="22">
        <v>0</v>
      </c>
      <c r="AO38" s="22">
        <v>6</v>
      </c>
      <c r="AP38" s="22">
        <f t="shared" si="8"/>
        <v>6</v>
      </c>
      <c r="AQ38" s="22">
        <v>0</v>
      </c>
      <c r="AR38" s="36"/>
    </row>
    <row r="39" spans="1:44" ht="15.95" customHeight="1" x14ac:dyDescent="0.25">
      <c r="A39" s="41"/>
      <c r="C39" s="6" t="s">
        <v>176</v>
      </c>
      <c r="D39" s="1"/>
      <c r="E39" s="21"/>
      <c r="F39" s="21"/>
      <c r="G39" s="5">
        <v>3</v>
      </c>
      <c r="H39" s="22">
        <v>1</v>
      </c>
      <c r="I39" s="21" t="s">
        <v>236</v>
      </c>
      <c r="J39" s="21"/>
      <c r="K39" s="21"/>
      <c r="L39" s="21" t="s">
        <v>289</v>
      </c>
      <c r="M39" s="21"/>
      <c r="N39" s="21"/>
      <c r="O39" s="21"/>
      <c r="P39" s="21"/>
      <c r="Q39" s="41"/>
      <c r="R39" s="41"/>
      <c r="S39" s="27">
        <v>6.5</v>
      </c>
      <c r="T39" s="21" t="s">
        <v>165</v>
      </c>
      <c r="U39" s="21"/>
      <c r="V39" s="21"/>
      <c r="W39" s="27"/>
      <c r="X39" s="22">
        <v>10</v>
      </c>
      <c r="Y39" s="21" t="s">
        <v>108</v>
      </c>
      <c r="Z39" s="22">
        <v>12</v>
      </c>
      <c r="AA39" s="22">
        <v>3</v>
      </c>
      <c r="AB39" s="22">
        <v>1</v>
      </c>
      <c r="AC39" s="22">
        <f t="shared" si="7"/>
        <v>4</v>
      </c>
      <c r="AD39" s="22">
        <v>0</v>
      </c>
      <c r="AE39" s="45"/>
      <c r="AF39" s="27">
        <v>6</v>
      </c>
      <c r="AG39" s="21" t="s">
        <v>103</v>
      </c>
      <c r="AK39" s="22">
        <v>44</v>
      </c>
      <c r="AL39" s="21" t="s">
        <v>17</v>
      </c>
      <c r="AM39" s="22">
        <v>11</v>
      </c>
      <c r="AN39" s="22">
        <v>3</v>
      </c>
      <c r="AO39" s="22">
        <v>4</v>
      </c>
      <c r="AP39" s="22">
        <f t="shared" si="8"/>
        <v>7</v>
      </c>
      <c r="AQ39" s="22">
        <v>0</v>
      </c>
      <c r="AR39" s="36"/>
    </row>
    <row r="40" spans="1:44" ht="15.95" customHeight="1" thickBot="1" x14ac:dyDescent="0.3">
      <c r="A40" s="41"/>
      <c r="B40" s="22" t="s">
        <v>27</v>
      </c>
      <c r="C40" s="21"/>
      <c r="D40" s="16" t="s">
        <v>100</v>
      </c>
      <c r="H40" s="22">
        <v>2</v>
      </c>
      <c r="I40" s="21" t="s">
        <v>53</v>
      </c>
      <c r="J40" s="21"/>
      <c r="K40" s="21"/>
      <c r="L40" s="21"/>
      <c r="M40" s="21" t="s">
        <v>122</v>
      </c>
      <c r="N40" s="21"/>
      <c r="O40" s="21"/>
      <c r="P40" s="21"/>
      <c r="Q40" s="41"/>
      <c r="R40" s="41"/>
      <c r="S40" s="17" t="s">
        <v>50</v>
      </c>
      <c r="T40" s="17"/>
      <c r="U40" s="17"/>
      <c r="V40" s="17"/>
      <c r="W40" s="17"/>
      <c r="X40" s="17"/>
      <c r="Y40" s="17"/>
      <c r="Z40" s="23">
        <f>SUM(Z28:Z39)</f>
        <v>143</v>
      </c>
      <c r="AA40" s="23">
        <f>SUM(AA28:AA39)</f>
        <v>41</v>
      </c>
      <c r="AB40" s="23">
        <f>SUM(AB28:AB39)</f>
        <v>57</v>
      </c>
      <c r="AC40" s="23">
        <f>+AB40+AA40</f>
        <v>98</v>
      </c>
      <c r="AD40" s="23">
        <f>SUM(AD28:AD39)</f>
        <v>12</v>
      </c>
      <c r="AE40" s="45"/>
      <c r="AF40" s="17" t="s">
        <v>57</v>
      </c>
      <c r="AG40" s="17"/>
      <c r="AH40" s="17"/>
      <c r="AI40" s="17"/>
      <c r="AJ40" s="17"/>
      <c r="AK40" s="17"/>
      <c r="AL40" s="17"/>
      <c r="AM40" s="23">
        <f>SUM(AM28:AM39)</f>
        <v>143</v>
      </c>
      <c r="AN40" s="23">
        <f>SUM(AN28:AN39)</f>
        <v>46</v>
      </c>
      <c r="AO40" s="23">
        <f>SUM(AO28:AO39)</f>
        <v>69</v>
      </c>
      <c r="AP40" s="23">
        <f>+AO40+AN40</f>
        <v>115</v>
      </c>
      <c r="AQ40" s="23">
        <f>SUM(AQ28:AQ39)</f>
        <v>8</v>
      </c>
      <c r="AR40" s="36"/>
    </row>
    <row r="41" spans="1:44" ht="15.95" customHeight="1" x14ac:dyDescent="0.25">
      <c r="A41" s="41"/>
      <c r="H41" s="22">
        <v>2</v>
      </c>
      <c r="I41" s="21" t="s">
        <v>165</v>
      </c>
      <c r="J41" s="21"/>
      <c r="L41" s="21" t="s">
        <v>499</v>
      </c>
      <c r="M41" s="21"/>
      <c r="N41" s="21"/>
      <c r="O41" s="21"/>
      <c r="P41" s="21"/>
      <c r="Q41" s="41"/>
      <c r="R41" s="41"/>
      <c r="S41" s="12" t="s">
        <v>93</v>
      </c>
      <c r="T41" s="12"/>
      <c r="U41" s="12"/>
      <c r="V41" s="12"/>
      <c r="W41" s="13"/>
      <c r="X41" s="14" t="s">
        <v>152</v>
      </c>
      <c r="Z41" s="22">
        <v>34.700000000000003</v>
      </c>
      <c r="AA41" s="22">
        <v>5</v>
      </c>
      <c r="AB41" s="22">
        <v>10</v>
      </c>
      <c r="AC41" s="22">
        <f t="shared" ref="AC41:AC52" si="9">+AA41+AB41</f>
        <v>15</v>
      </c>
      <c r="AD41" s="22">
        <v>2</v>
      </c>
      <c r="AE41" s="45"/>
      <c r="AF41" s="12" t="s">
        <v>92</v>
      </c>
      <c r="AG41" s="12"/>
      <c r="AH41" s="12"/>
      <c r="AI41" s="12"/>
      <c r="AJ41" s="13"/>
      <c r="AK41" s="14" t="s">
        <v>96</v>
      </c>
      <c r="AM41" s="22">
        <v>20</v>
      </c>
      <c r="AN41" s="22">
        <v>13</v>
      </c>
      <c r="AO41" s="22">
        <v>2</v>
      </c>
      <c r="AP41" s="22">
        <f t="shared" ref="AP41:AP52" si="10">+AN41+AO41</f>
        <v>15</v>
      </c>
      <c r="AQ41" s="22">
        <v>0</v>
      </c>
      <c r="AR41" s="36"/>
    </row>
    <row r="42" spans="1:44" ht="15.95" customHeight="1" x14ac:dyDescent="0.25">
      <c r="A42" s="41"/>
      <c r="B42" s="36"/>
      <c r="C42" s="46"/>
      <c r="D42" s="46"/>
      <c r="E42" s="46"/>
      <c r="F42" s="46"/>
      <c r="G42" s="42"/>
      <c r="H42" s="45"/>
      <c r="I42" s="46"/>
      <c r="J42" s="46"/>
      <c r="K42" s="45"/>
      <c r="L42" s="45"/>
      <c r="M42" s="45"/>
      <c r="N42" s="45"/>
      <c r="O42" s="45"/>
      <c r="P42" s="45"/>
      <c r="Q42" s="41"/>
      <c r="R42" s="41"/>
      <c r="S42" s="27">
        <v>7</v>
      </c>
      <c r="T42" s="21" t="s">
        <v>145</v>
      </c>
      <c r="U42" s="21"/>
      <c r="V42" s="21"/>
      <c r="W42" s="27"/>
      <c r="X42" s="22">
        <v>1</v>
      </c>
      <c r="Y42" s="16" t="s">
        <v>98</v>
      </c>
      <c r="Z42" s="22">
        <v>1</v>
      </c>
      <c r="AA42" s="22">
        <v>0</v>
      </c>
      <c r="AB42" s="22">
        <v>0</v>
      </c>
      <c r="AC42" s="22">
        <f t="shared" si="9"/>
        <v>0</v>
      </c>
      <c r="AD42" s="22">
        <v>0</v>
      </c>
      <c r="AE42" s="45"/>
      <c r="AF42" s="27">
        <v>7</v>
      </c>
      <c r="AG42" s="21" t="s">
        <v>183</v>
      </c>
      <c r="AH42" s="21"/>
      <c r="AI42" s="21"/>
      <c r="AJ42" s="27"/>
      <c r="AK42" s="22">
        <v>1</v>
      </c>
      <c r="AL42" s="21" t="s">
        <v>97</v>
      </c>
      <c r="AM42" s="22">
        <v>10</v>
      </c>
      <c r="AN42" s="22">
        <v>0</v>
      </c>
      <c r="AO42" s="22">
        <v>1</v>
      </c>
      <c r="AP42" s="22">
        <f t="shared" si="10"/>
        <v>1</v>
      </c>
      <c r="AQ42" s="22">
        <v>0</v>
      </c>
      <c r="AR42" s="36"/>
    </row>
    <row r="43" spans="1:44" ht="15.95" customHeight="1" x14ac:dyDescent="0.25">
      <c r="A43" s="41"/>
      <c r="B43" s="42" t="s">
        <v>149</v>
      </c>
      <c r="C43" s="6" t="s">
        <v>180</v>
      </c>
      <c r="E43" s="11"/>
      <c r="F43" s="11"/>
      <c r="G43" s="5">
        <v>6</v>
      </c>
      <c r="H43" s="22">
        <v>1</v>
      </c>
      <c r="I43" s="21" t="s">
        <v>192</v>
      </c>
      <c r="J43" s="21"/>
      <c r="K43" s="21"/>
      <c r="L43" s="21" t="s">
        <v>490</v>
      </c>
      <c r="M43" s="21"/>
      <c r="N43" s="21"/>
      <c r="O43" s="21"/>
      <c r="P43" s="21"/>
      <c r="Q43" s="41"/>
      <c r="R43" s="41"/>
      <c r="S43" s="27">
        <v>9.5</v>
      </c>
      <c r="T43" s="21" t="s">
        <v>126</v>
      </c>
      <c r="U43" s="21"/>
      <c r="V43" s="21"/>
      <c r="W43" s="27"/>
      <c r="X43" s="22">
        <v>6</v>
      </c>
      <c r="Y43" s="16" t="s">
        <v>98</v>
      </c>
      <c r="Z43" s="22">
        <v>11.3</v>
      </c>
      <c r="AA43" s="22">
        <v>3</v>
      </c>
      <c r="AB43" s="22">
        <v>3</v>
      </c>
      <c r="AC43" s="22">
        <f t="shared" si="9"/>
        <v>6</v>
      </c>
      <c r="AD43" s="22">
        <v>4</v>
      </c>
      <c r="AE43" s="45"/>
      <c r="AF43" s="27">
        <v>9.5</v>
      </c>
      <c r="AG43" s="21" t="s">
        <v>150</v>
      </c>
      <c r="AH43" s="21"/>
      <c r="AI43" s="21"/>
      <c r="AJ43" s="27"/>
      <c r="AK43" s="22">
        <v>5</v>
      </c>
      <c r="AL43" s="21" t="s">
        <v>97</v>
      </c>
      <c r="AM43" s="22">
        <v>11</v>
      </c>
      <c r="AN43" s="22">
        <v>10</v>
      </c>
      <c r="AO43" s="22">
        <v>12</v>
      </c>
      <c r="AP43" s="22">
        <f t="shared" si="10"/>
        <v>22</v>
      </c>
      <c r="AQ43" s="22">
        <v>0</v>
      </c>
      <c r="AR43" s="36"/>
    </row>
    <row r="44" spans="1:44" ht="15.95" customHeight="1" x14ac:dyDescent="0.25">
      <c r="A44" s="41"/>
      <c r="B44" s="22" t="s">
        <v>27</v>
      </c>
      <c r="C44" s="16" t="s">
        <v>489</v>
      </c>
      <c r="D44" s="16"/>
      <c r="E44" s="16"/>
      <c r="H44" s="22">
        <v>1</v>
      </c>
      <c r="I44" s="21" t="s">
        <v>153</v>
      </c>
      <c r="J44" s="21"/>
      <c r="K44" s="21"/>
      <c r="L44" s="21" t="s">
        <v>491</v>
      </c>
      <c r="M44" s="21"/>
      <c r="N44" s="21"/>
      <c r="O44" s="21"/>
      <c r="P44" s="21"/>
      <c r="Q44" s="41"/>
      <c r="R44" s="41"/>
      <c r="S44" s="27">
        <v>8.5</v>
      </c>
      <c r="T44" s="21" t="s">
        <v>82</v>
      </c>
      <c r="U44" s="21"/>
      <c r="V44" s="21"/>
      <c r="W44" s="27"/>
      <c r="X44" s="22">
        <v>9</v>
      </c>
      <c r="Y44" s="16" t="s">
        <v>98</v>
      </c>
      <c r="Z44" s="22">
        <v>13</v>
      </c>
      <c r="AA44" s="22">
        <v>0</v>
      </c>
      <c r="AB44" s="22">
        <v>4</v>
      </c>
      <c r="AC44" s="22">
        <f t="shared" si="9"/>
        <v>4</v>
      </c>
      <c r="AD44" s="22">
        <v>2</v>
      </c>
      <c r="AE44" s="45"/>
      <c r="AF44" s="27">
        <v>8.5</v>
      </c>
      <c r="AG44" s="21" t="s">
        <v>154</v>
      </c>
      <c r="AH44" s="21"/>
      <c r="AI44" s="21"/>
      <c r="AJ44" s="27"/>
      <c r="AK44" s="22">
        <v>19</v>
      </c>
      <c r="AL44" s="21" t="s">
        <v>97</v>
      </c>
      <c r="AM44" s="22">
        <v>9</v>
      </c>
      <c r="AN44" s="22">
        <v>2</v>
      </c>
      <c r="AO44" s="22">
        <v>6</v>
      </c>
      <c r="AP44" s="22">
        <f t="shared" si="10"/>
        <v>8</v>
      </c>
      <c r="AQ44" s="22">
        <v>0</v>
      </c>
      <c r="AR44" s="36"/>
    </row>
    <row r="45" spans="1:44" ht="15.95" customHeight="1" x14ac:dyDescent="0.25">
      <c r="A45" s="41"/>
      <c r="H45" s="22">
        <v>1</v>
      </c>
      <c r="I45" s="21" t="s">
        <v>153</v>
      </c>
      <c r="L45" s="21" t="s">
        <v>79</v>
      </c>
      <c r="Q45" s="41"/>
      <c r="R45" s="41"/>
      <c r="S45" s="27">
        <v>8</v>
      </c>
      <c r="T45" s="21" t="s">
        <v>187</v>
      </c>
      <c r="U45" s="21"/>
      <c r="V45" s="21"/>
      <c r="W45" s="27"/>
      <c r="X45" s="22">
        <v>10</v>
      </c>
      <c r="Y45" s="16" t="s">
        <v>98</v>
      </c>
      <c r="Z45" s="22">
        <v>11</v>
      </c>
      <c r="AA45" s="22">
        <v>4</v>
      </c>
      <c r="AB45" s="22">
        <v>6</v>
      </c>
      <c r="AC45" s="22">
        <f t="shared" si="9"/>
        <v>10</v>
      </c>
      <c r="AD45" s="22">
        <v>2</v>
      </c>
      <c r="AE45" s="45"/>
      <c r="AF45" s="27">
        <v>8</v>
      </c>
      <c r="AG45" s="21" t="s">
        <v>131</v>
      </c>
      <c r="AH45" s="21"/>
      <c r="AI45" s="21"/>
      <c r="AJ45" s="27"/>
      <c r="AK45" s="22">
        <v>7</v>
      </c>
      <c r="AL45" s="21" t="s">
        <v>97</v>
      </c>
      <c r="AM45" s="22">
        <v>12</v>
      </c>
      <c r="AN45" s="22">
        <v>1</v>
      </c>
      <c r="AO45" s="22">
        <v>3</v>
      </c>
      <c r="AP45" s="22">
        <f t="shared" si="10"/>
        <v>4</v>
      </c>
      <c r="AQ45" s="22">
        <v>0</v>
      </c>
      <c r="AR45" s="36"/>
    </row>
    <row r="46" spans="1:44" ht="15.95" customHeight="1" x14ac:dyDescent="0.25">
      <c r="A46" s="41"/>
      <c r="H46" s="22">
        <v>1</v>
      </c>
      <c r="I46" s="21" t="s">
        <v>192</v>
      </c>
      <c r="L46" s="21" t="s">
        <v>492</v>
      </c>
      <c r="Q46" s="41"/>
      <c r="R46" s="41"/>
      <c r="S46" s="27">
        <v>7.5</v>
      </c>
      <c r="T46" s="21" t="s">
        <v>62</v>
      </c>
      <c r="U46" s="21"/>
      <c r="V46" s="21"/>
      <c r="W46" s="27"/>
      <c r="X46" s="22">
        <v>4</v>
      </c>
      <c r="Y46" s="16" t="s">
        <v>98</v>
      </c>
      <c r="Z46" s="22">
        <v>5</v>
      </c>
      <c r="AA46" s="22">
        <v>2</v>
      </c>
      <c r="AB46" s="22">
        <v>2</v>
      </c>
      <c r="AC46" s="22">
        <f t="shared" si="9"/>
        <v>4</v>
      </c>
      <c r="AD46" s="22">
        <v>0</v>
      </c>
      <c r="AE46" s="45"/>
      <c r="AF46" s="27">
        <v>8</v>
      </c>
      <c r="AG46" s="21" t="s">
        <v>193</v>
      </c>
      <c r="AH46" s="21"/>
      <c r="AI46" s="21"/>
      <c r="AJ46" s="27"/>
      <c r="AK46" s="22">
        <v>9</v>
      </c>
      <c r="AL46" s="21" t="s">
        <v>97</v>
      </c>
      <c r="AM46" s="22">
        <v>9</v>
      </c>
      <c r="AN46" s="22">
        <v>1</v>
      </c>
      <c r="AO46" s="22">
        <v>2</v>
      </c>
      <c r="AP46" s="22">
        <f t="shared" si="10"/>
        <v>3</v>
      </c>
      <c r="AQ46" s="22">
        <v>4</v>
      </c>
      <c r="AR46" s="36"/>
    </row>
    <row r="47" spans="1:44" ht="15.95" customHeight="1" x14ac:dyDescent="0.25">
      <c r="A47" s="41"/>
      <c r="H47" s="22">
        <v>2</v>
      </c>
      <c r="I47" s="21" t="s">
        <v>138</v>
      </c>
      <c r="L47" s="21" t="s">
        <v>192</v>
      </c>
      <c r="Q47" s="41"/>
      <c r="R47" s="41"/>
      <c r="S47" s="27">
        <v>7.5</v>
      </c>
      <c r="T47" s="21" t="s">
        <v>158</v>
      </c>
      <c r="U47" s="21"/>
      <c r="V47" s="21"/>
      <c r="W47" s="27"/>
      <c r="X47" s="22">
        <v>11</v>
      </c>
      <c r="Y47" s="16" t="s">
        <v>98</v>
      </c>
      <c r="Z47" s="22">
        <v>13</v>
      </c>
      <c r="AA47" s="22">
        <v>5</v>
      </c>
      <c r="AB47" s="22">
        <v>7</v>
      </c>
      <c r="AC47" s="22">
        <f t="shared" si="9"/>
        <v>12</v>
      </c>
      <c r="AD47" s="22">
        <v>2</v>
      </c>
      <c r="AE47" s="45"/>
      <c r="AF47" s="27">
        <v>7.5</v>
      </c>
      <c r="AG47" s="21" t="s">
        <v>32</v>
      </c>
      <c r="AH47" s="21"/>
      <c r="AI47" s="21"/>
      <c r="AJ47" s="27"/>
      <c r="AK47" s="22">
        <v>10</v>
      </c>
      <c r="AL47" s="21" t="s">
        <v>97</v>
      </c>
      <c r="AM47" s="22">
        <v>13</v>
      </c>
      <c r="AN47" s="22">
        <v>5</v>
      </c>
      <c r="AO47" s="22">
        <v>6</v>
      </c>
      <c r="AP47" s="22">
        <f t="shared" si="10"/>
        <v>11</v>
      </c>
      <c r="AQ47" s="22">
        <v>0</v>
      </c>
      <c r="AR47" s="36"/>
    </row>
    <row r="48" spans="1:44" ht="15.95" customHeight="1" x14ac:dyDescent="0.25">
      <c r="A48" s="41"/>
      <c r="C48" s="16"/>
      <c r="H48" s="22">
        <v>2</v>
      </c>
      <c r="I48" s="21" t="s">
        <v>79</v>
      </c>
      <c r="L48" s="21"/>
      <c r="M48" s="21" t="s">
        <v>122</v>
      </c>
      <c r="Q48" s="41"/>
      <c r="R48" s="41"/>
      <c r="S48" s="27">
        <v>7.5</v>
      </c>
      <c r="T48" s="21" t="s">
        <v>239</v>
      </c>
      <c r="U48" s="21"/>
      <c r="V48" s="21"/>
      <c r="W48" s="27"/>
      <c r="X48" s="22">
        <v>12</v>
      </c>
      <c r="Y48" s="16" t="s">
        <v>98</v>
      </c>
      <c r="Z48" s="22">
        <v>13</v>
      </c>
      <c r="AA48" s="22">
        <v>6</v>
      </c>
      <c r="AB48" s="22">
        <v>4</v>
      </c>
      <c r="AC48" s="22">
        <f t="shared" si="9"/>
        <v>10</v>
      </c>
      <c r="AD48" s="22">
        <v>0</v>
      </c>
      <c r="AE48" s="45"/>
      <c r="AF48" s="27">
        <v>7.5</v>
      </c>
      <c r="AG48" s="21" t="s">
        <v>143</v>
      </c>
      <c r="AH48" s="21"/>
      <c r="AI48" s="21"/>
      <c r="AJ48" s="27"/>
      <c r="AK48" s="22">
        <v>2</v>
      </c>
      <c r="AL48" s="21" t="s">
        <v>97</v>
      </c>
      <c r="AM48" s="22">
        <v>11</v>
      </c>
      <c r="AN48" s="22">
        <v>0</v>
      </c>
      <c r="AO48" s="22">
        <v>5</v>
      </c>
      <c r="AP48" s="22">
        <f t="shared" si="10"/>
        <v>5</v>
      </c>
      <c r="AQ48" s="22">
        <v>4</v>
      </c>
      <c r="AR48" s="36"/>
    </row>
    <row r="49" spans="1:44" ht="15.95" customHeight="1" x14ac:dyDescent="0.25">
      <c r="A49" s="41"/>
      <c r="Q49" s="41"/>
      <c r="R49" s="41"/>
      <c r="S49" s="27">
        <v>7</v>
      </c>
      <c r="T49" s="21" t="s">
        <v>52</v>
      </c>
      <c r="U49" s="21"/>
      <c r="V49" s="21"/>
      <c r="W49" s="27"/>
      <c r="X49" s="22">
        <v>15</v>
      </c>
      <c r="Y49" s="16" t="s">
        <v>98</v>
      </c>
      <c r="Z49" s="22">
        <v>12</v>
      </c>
      <c r="AA49" s="22">
        <v>2</v>
      </c>
      <c r="AB49" s="22">
        <v>6</v>
      </c>
      <c r="AC49" s="22">
        <f t="shared" si="9"/>
        <v>8</v>
      </c>
      <c r="AD49" s="22">
        <v>0</v>
      </c>
      <c r="AE49" s="45"/>
      <c r="AF49" s="27">
        <v>7</v>
      </c>
      <c r="AG49" s="21" t="s">
        <v>141</v>
      </c>
      <c r="AH49" s="21"/>
      <c r="AI49" s="21"/>
      <c r="AJ49" s="27"/>
      <c r="AK49" s="22">
        <v>13</v>
      </c>
      <c r="AL49" s="21" t="s">
        <v>97</v>
      </c>
      <c r="AM49" s="22">
        <v>13</v>
      </c>
      <c r="AN49" s="22">
        <v>0</v>
      </c>
      <c r="AO49" s="22">
        <v>6</v>
      </c>
      <c r="AP49" s="22">
        <f t="shared" si="10"/>
        <v>6</v>
      </c>
      <c r="AQ49" s="22">
        <v>4</v>
      </c>
      <c r="AR49" s="36"/>
    </row>
    <row r="50" spans="1:44" ht="15.95" customHeight="1" x14ac:dyDescent="0.25">
      <c r="A50" s="41"/>
      <c r="C50" s="6" t="s">
        <v>177</v>
      </c>
      <c r="G50" s="5">
        <v>1</v>
      </c>
      <c r="H50" s="22">
        <v>2</v>
      </c>
      <c r="I50" s="21" t="s">
        <v>126</v>
      </c>
      <c r="J50" s="21"/>
      <c r="K50" s="21"/>
      <c r="L50" s="21" t="s">
        <v>501</v>
      </c>
      <c r="M50" s="21"/>
      <c r="N50" s="21"/>
      <c r="O50" s="21"/>
      <c r="P50" s="21"/>
      <c r="Q50" s="41"/>
      <c r="R50" s="41"/>
      <c r="S50" s="27">
        <v>6.5</v>
      </c>
      <c r="T50" s="21" t="s">
        <v>63</v>
      </c>
      <c r="U50" s="21"/>
      <c r="V50" s="21"/>
      <c r="W50" s="27"/>
      <c r="X50" s="22">
        <v>14</v>
      </c>
      <c r="Y50" s="16" t="s">
        <v>98</v>
      </c>
      <c r="Z50" s="22">
        <v>13</v>
      </c>
      <c r="AA50" s="22">
        <v>0</v>
      </c>
      <c r="AB50" s="22">
        <v>5</v>
      </c>
      <c r="AC50" s="22">
        <f t="shared" si="9"/>
        <v>5</v>
      </c>
      <c r="AD50" s="22">
        <v>0</v>
      </c>
      <c r="AE50" s="45"/>
      <c r="AF50" s="27">
        <v>7</v>
      </c>
      <c r="AG50" s="21" t="s">
        <v>39</v>
      </c>
      <c r="AH50" s="21"/>
      <c r="AI50" s="21"/>
      <c r="AJ50" s="27"/>
      <c r="AK50" s="22">
        <v>27</v>
      </c>
      <c r="AL50" s="21" t="s">
        <v>97</v>
      </c>
      <c r="AM50" s="22">
        <v>13</v>
      </c>
      <c r="AN50" s="22">
        <v>2</v>
      </c>
      <c r="AO50" s="22">
        <v>5</v>
      </c>
      <c r="AP50" s="22">
        <f t="shared" si="10"/>
        <v>7</v>
      </c>
      <c r="AQ50" s="22">
        <v>0</v>
      </c>
      <c r="AR50" s="36"/>
    </row>
    <row r="51" spans="1:44" ht="15.95" customHeight="1" x14ac:dyDescent="0.25">
      <c r="A51" s="41"/>
      <c r="B51" s="22" t="s">
        <v>27</v>
      </c>
      <c r="C51" s="16" t="s">
        <v>488</v>
      </c>
      <c r="D51" s="16"/>
      <c r="E51" s="16"/>
      <c r="F51" s="21"/>
      <c r="G51" s="21"/>
      <c r="H51" s="22"/>
      <c r="I51" s="21"/>
      <c r="J51" s="21"/>
      <c r="K51" s="21"/>
      <c r="L51" s="21"/>
      <c r="M51" s="21"/>
      <c r="N51" s="21"/>
      <c r="O51" s="21"/>
      <c r="P51" s="21"/>
      <c r="Q51" s="41"/>
      <c r="R51" s="41"/>
      <c r="S51" s="27">
        <v>6</v>
      </c>
      <c r="T51" s="21" t="s">
        <v>47</v>
      </c>
      <c r="X51" s="22">
        <v>3</v>
      </c>
      <c r="Y51" s="16" t="s">
        <v>98</v>
      </c>
      <c r="Z51" s="22">
        <v>13</v>
      </c>
      <c r="AA51" s="22">
        <v>0</v>
      </c>
      <c r="AB51" s="22">
        <v>0</v>
      </c>
      <c r="AC51" s="22">
        <f t="shared" si="9"/>
        <v>0</v>
      </c>
      <c r="AD51" s="22">
        <v>2</v>
      </c>
      <c r="AE51" s="45"/>
      <c r="AF51" s="27">
        <v>6.5</v>
      </c>
      <c r="AG51" s="21" t="s">
        <v>48</v>
      </c>
      <c r="AK51" s="22">
        <v>3</v>
      </c>
      <c r="AL51" s="21" t="s">
        <v>97</v>
      </c>
      <c r="AM51" s="22">
        <v>13</v>
      </c>
      <c r="AN51" s="22">
        <v>0</v>
      </c>
      <c r="AO51" s="22">
        <v>3</v>
      </c>
      <c r="AP51" s="22">
        <f t="shared" si="10"/>
        <v>3</v>
      </c>
      <c r="AQ51" s="22">
        <v>4</v>
      </c>
      <c r="AR51" s="36"/>
    </row>
    <row r="52" spans="1:44" ht="15.95" customHeight="1" x14ac:dyDescent="0.25">
      <c r="A52" s="41"/>
      <c r="B52" s="36"/>
      <c r="C52" s="46"/>
      <c r="D52" s="46"/>
      <c r="E52" s="46"/>
      <c r="F52" s="46"/>
      <c r="G52" s="42"/>
      <c r="H52" s="45"/>
      <c r="I52" s="46"/>
      <c r="J52" s="46"/>
      <c r="K52" s="45"/>
      <c r="L52" s="45"/>
      <c r="M52" s="45"/>
      <c r="N52" s="45"/>
      <c r="O52" s="45"/>
      <c r="P52" s="59"/>
      <c r="Q52" s="41"/>
      <c r="R52" s="41"/>
      <c r="S52" s="27">
        <v>6</v>
      </c>
      <c r="T52" s="21" t="s">
        <v>49</v>
      </c>
      <c r="U52" s="21"/>
      <c r="V52" s="21"/>
      <c r="W52" s="27"/>
      <c r="X52" s="22">
        <v>7</v>
      </c>
      <c r="Y52" s="16" t="s">
        <v>98</v>
      </c>
      <c r="Z52" s="22">
        <v>3</v>
      </c>
      <c r="AA52" s="22">
        <v>0</v>
      </c>
      <c r="AB52" s="22">
        <v>0</v>
      </c>
      <c r="AC52" s="22">
        <f t="shared" si="9"/>
        <v>0</v>
      </c>
      <c r="AD52" s="22">
        <v>0</v>
      </c>
      <c r="AE52" s="45"/>
      <c r="AF52" s="27">
        <v>6</v>
      </c>
      <c r="AG52" s="21" t="s">
        <v>113</v>
      </c>
      <c r="AH52" s="21"/>
      <c r="AI52" s="21"/>
      <c r="AJ52" s="27"/>
      <c r="AK52" s="22">
        <v>6</v>
      </c>
      <c r="AL52" s="21" t="s">
        <v>97</v>
      </c>
      <c r="AM52" s="22">
        <v>9</v>
      </c>
      <c r="AN52" s="22">
        <v>1</v>
      </c>
      <c r="AO52" s="22">
        <v>0</v>
      </c>
      <c r="AP52" s="22">
        <f t="shared" si="10"/>
        <v>1</v>
      </c>
      <c r="AQ52" s="22">
        <v>2</v>
      </c>
      <c r="AR52" s="36"/>
    </row>
    <row r="53" spans="1:44" ht="15.95" customHeight="1" thickBot="1" x14ac:dyDescent="0.3">
      <c r="A53" s="41"/>
      <c r="B53" s="11"/>
      <c r="C53" s="11"/>
      <c r="D53" s="11"/>
      <c r="E53" s="21" t="s">
        <v>102</v>
      </c>
      <c r="F53" s="21"/>
      <c r="G53" s="5">
        <f>SUM(G14:G52)</f>
        <v>28</v>
      </c>
      <c r="H53" s="5"/>
      <c r="I53" s="20"/>
      <c r="J53" s="21" t="s">
        <v>56</v>
      </c>
      <c r="K53" s="20"/>
      <c r="L53" s="5">
        <f>COUNTA(C14:C52)-8</f>
        <v>4</v>
      </c>
      <c r="N53" s="21" t="s">
        <v>73</v>
      </c>
      <c r="O53" s="5">
        <f>+L53*2</f>
        <v>8</v>
      </c>
      <c r="P53" s="11"/>
      <c r="Q53" s="41"/>
      <c r="R53" s="41"/>
      <c r="S53" s="17" t="s">
        <v>95</v>
      </c>
      <c r="T53" s="17"/>
      <c r="U53" s="17"/>
      <c r="V53" s="17"/>
      <c r="W53" s="17"/>
      <c r="X53" s="17"/>
      <c r="Y53" s="17"/>
      <c r="Z53" s="23">
        <f>SUM(Z41:Z52)</f>
        <v>143</v>
      </c>
      <c r="AA53" s="23">
        <f>SUM(AA41:AA52)</f>
        <v>27</v>
      </c>
      <c r="AB53" s="23">
        <f>SUM(AB41:AB52)</f>
        <v>47</v>
      </c>
      <c r="AC53" s="23">
        <f>+AB53+AA53</f>
        <v>74</v>
      </c>
      <c r="AD53" s="23">
        <f>SUM(AD41:AD52)</f>
        <v>14</v>
      </c>
      <c r="AE53" s="45"/>
      <c r="AF53" s="17" t="s">
        <v>94</v>
      </c>
      <c r="AG53" s="17"/>
      <c r="AH53" s="17"/>
      <c r="AI53" s="17"/>
      <c r="AJ53" s="17"/>
      <c r="AK53" s="17"/>
      <c r="AL53" s="17"/>
      <c r="AM53" s="23">
        <f>SUM(AM41:AM52)</f>
        <v>143</v>
      </c>
      <c r="AN53" s="23">
        <f>SUM(AN41:AN52)</f>
        <v>35</v>
      </c>
      <c r="AO53" s="23">
        <f>SUM(AO41:AO52)</f>
        <v>51</v>
      </c>
      <c r="AP53" s="23">
        <f>+AO53+AN53</f>
        <v>86</v>
      </c>
      <c r="AQ53" s="23">
        <f>SUM(AQ41:AQ52)</f>
        <v>18</v>
      </c>
      <c r="AR53" s="36"/>
    </row>
    <row r="54" spans="1:44" ht="15.95" customHeight="1" x14ac:dyDescent="0.25">
      <c r="A54" s="41"/>
      <c r="E54" s="21" t="s">
        <v>101</v>
      </c>
      <c r="F54" s="21"/>
      <c r="G54" s="5">
        <f>COUNTA(L15:L52)+COUNTIF(L15:L52,"*&amp;*")</f>
        <v>37</v>
      </c>
      <c r="O54" t="s">
        <v>144</v>
      </c>
      <c r="Q54" s="41"/>
      <c r="R54" s="41"/>
      <c r="S54" s="12" t="s">
        <v>115</v>
      </c>
      <c r="T54" s="12"/>
      <c r="U54" s="12"/>
      <c r="V54" s="12"/>
      <c r="W54" s="12"/>
      <c r="X54" s="14" t="s">
        <v>36</v>
      </c>
      <c r="Z54" s="22">
        <v>9</v>
      </c>
      <c r="AA54" s="22">
        <v>2</v>
      </c>
      <c r="AB54" s="22">
        <v>2</v>
      </c>
      <c r="AC54" s="22">
        <f t="shared" ref="AC54:AC65" si="11">+AA54+AB54</f>
        <v>4</v>
      </c>
      <c r="AD54" s="22">
        <v>0</v>
      </c>
      <c r="AE54" s="45"/>
      <c r="AF54" s="19" t="s">
        <v>14</v>
      </c>
      <c r="AG54" s="19"/>
      <c r="AH54" s="19"/>
      <c r="AI54" s="19"/>
      <c r="AJ54" s="19"/>
      <c r="AK54" s="16" t="s">
        <v>26</v>
      </c>
      <c r="AM54" s="22">
        <v>26</v>
      </c>
      <c r="AN54" s="22">
        <v>6</v>
      </c>
      <c r="AO54" s="22">
        <v>14</v>
      </c>
      <c r="AP54" s="22">
        <f t="shared" ref="AP54:AP65" si="12">+AN54+AO54</f>
        <v>20</v>
      </c>
      <c r="AQ54" s="22">
        <v>4</v>
      </c>
      <c r="AR54" s="36"/>
    </row>
    <row r="55" spans="1:44" ht="15.95" customHeight="1" x14ac:dyDescent="0.25">
      <c r="A55" s="41"/>
      <c r="Q55" s="41"/>
      <c r="R55" s="41"/>
      <c r="S55" s="27">
        <v>7.5</v>
      </c>
      <c r="T55" s="21" t="s">
        <v>69</v>
      </c>
      <c r="U55" s="21"/>
      <c r="V55" s="21"/>
      <c r="W55" s="21"/>
      <c r="X55" s="22">
        <v>68</v>
      </c>
      <c r="Y55" s="21" t="s">
        <v>106</v>
      </c>
      <c r="Z55" s="22">
        <v>13</v>
      </c>
      <c r="AA55" s="22">
        <v>0</v>
      </c>
      <c r="AB55" s="22">
        <v>0</v>
      </c>
      <c r="AC55" s="22">
        <f t="shared" si="11"/>
        <v>0</v>
      </c>
      <c r="AD55" s="22">
        <v>0</v>
      </c>
      <c r="AE55" s="45"/>
      <c r="AF55" s="27">
        <v>8</v>
      </c>
      <c r="AG55" s="21" t="s">
        <v>142</v>
      </c>
      <c r="AK55" s="22">
        <v>1</v>
      </c>
      <c r="AL55" s="21" t="s">
        <v>107</v>
      </c>
      <c r="AM55" s="22">
        <v>12</v>
      </c>
      <c r="AN55" s="22">
        <v>0</v>
      </c>
      <c r="AO55" s="22">
        <v>0</v>
      </c>
      <c r="AP55" s="22">
        <f t="shared" si="12"/>
        <v>0</v>
      </c>
      <c r="AQ55" s="22">
        <v>0</v>
      </c>
      <c r="AR55" s="36"/>
    </row>
    <row r="56" spans="1:44" ht="15.95" customHeight="1" x14ac:dyDescent="0.25">
      <c r="A56" s="41"/>
      <c r="B56" s="6" t="s">
        <v>83</v>
      </c>
      <c r="C56" s="6"/>
      <c r="N56" s="6"/>
      <c r="O56" s="6"/>
      <c r="Q56" s="41"/>
      <c r="R56" s="41"/>
      <c r="S56" s="27">
        <v>9.5</v>
      </c>
      <c r="T56" s="21" t="s">
        <v>85</v>
      </c>
      <c r="U56" s="21"/>
      <c r="V56" s="21"/>
      <c r="W56" s="21"/>
      <c r="X56" s="22">
        <v>9</v>
      </c>
      <c r="Y56" s="21" t="s">
        <v>106</v>
      </c>
      <c r="Z56" s="22">
        <v>12</v>
      </c>
      <c r="AA56" s="22">
        <v>13</v>
      </c>
      <c r="AB56" s="22">
        <v>11</v>
      </c>
      <c r="AC56" s="22">
        <f t="shared" si="11"/>
        <v>24</v>
      </c>
      <c r="AD56" s="22">
        <v>2</v>
      </c>
      <c r="AE56" s="45"/>
      <c r="AF56" s="27">
        <v>9</v>
      </c>
      <c r="AG56" s="21" t="s">
        <v>167</v>
      </c>
      <c r="AH56" s="21"/>
      <c r="AI56" s="21"/>
      <c r="AJ56" s="21"/>
      <c r="AK56" s="22">
        <v>71</v>
      </c>
      <c r="AL56" s="21" t="s">
        <v>107</v>
      </c>
      <c r="AM56" s="22">
        <v>13</v>
      </c>
      <c r="AN56" s="22">
        <v>8</v>
      </c>
      <c r="AO56" s="22">
        <v>3</v>
      </c>
      <c r="AP56" s="22">
        <f t="shared" si="12"/>
        <v>11</v>
      </c>
      <c r="AQ56" s="22">
        <v>0</v>
      </c>
      <c r="AR56" s="36"/>
    </row>
    <row r="57" spans="1:44" ht="15.95" customHeight="1" x14ac:dyDescent="0.25">
      <c r="A57" s="41"/>
      <c r="Q57" s="41"/>
      <c r="R57" s="41"/>
      <c r="S57" s="27">
        <v>8.5</v>
      </c>
      <c r="T57" s="21" t="s">
        <v>282</v>
      </c>
      <c r="U57" s="21"/>
      <c r="V57" s="21"/>
      <c r="W57" s="21"/>
      <c r="X57" s="22">
        <v>14</v>
      </c>
      <c r="Y57" s="21" t="s">
        <v>106</v>
      </c>
      <c r="Z57" s="22">
        <v>13</v>
      </c>
      <c r="AA57" s="22">
        <v>7</v>
      </c>
      <c r="AB57" s="22">
        <v>11</v>
      </c>
      <c r="AC57" s="22">
        <f t="shared" si="11"/>
        <v>18</v>
      </c>
      <c r="AD57" s="22">
        <v>2</v>
      </c>
      <c r="AE57" s="45"/>
      <c r="AF57" s="27">
        <v>8.5</v>
      </c>
      <c r="AG57" s="21" t="s">
        <v>42</v>
      </c>
      <c r="AH57" s="21"/>
      <c r="AI57" s="21"/>
      <c r="AJ57" s="21"/>
      <c r="AK57" s="22">
        <v>2</v>
      </c>
      <c r="AL57" s="21" t="s">
        <v>107</v>
      </c>
      <c r="AM57" s="22">
        <v>10</v>
      </c>
      <c r="AN57" s="22">
        <v>4</v>
      </c>
      <c r="AO57" s="22">
        <v>8</v>
      </c>
      <c r="AP57" s="22">
        <f t="shared" si="12"/>
        <v>12</v>
      </c>
      <c r="AQ57" s="22">
        <v>4</v>
      </c>
      <c r="AR57" s="36"/>
    </row>
    <row r="58" spans="1:44" ht="15.95" customHeight="1" x14ac:dyDescent="0.25">
      <c r="A58" s="41"/>
      <c r="C58" s="6" t="s">
        <v>58</v>
      </c>
      <c r="H58" s="6" t="s">
        <v>65</v>
      </c>
      <c r="M58" s="6" t="s">
        <v>66</v>
      </c>
      <c r="Q58" s="41"/>
      <c r="R58" s="41"/>
      <c r="S58" s="27">
        <v>8</v>
      </c>
      <c r="T58" s="21" t="s">
        <v>190</v>
      </c>
      <c r="U58" s="21"/>
      <c r="V58" s="21"/>
      <c r="W58" s="21"/>
      <c r="X58" s="22">
        <v>11</v>
      </c>
      <c r="Y58" s="21" t="s">
        <v>106</v>
      </c>
      <c r="Z58" s="22">
        <v>10</v>
      </c>
      <c r="AA58" s="22">
        <v>0</v>
      </c>
      <c r="AB58" s="22">
        <v>0</v>
      </c>
      <c r="AC58" s="22">
        <f t="shared" si="11"/>
        <v>0</v>
      </c>
      <c r="AD58" s="22">
        <v>0</v>
      </c>
      <c r="AE58" s="45"/>
      <c r="AF58" s="27">
        <v>8</v>
      </c>
      <c r="AG58" s="21" t="s">
        <v>74</v>
      </c>
      <c r="AH58" s="21"/>
      <c r="AI58" s="21"/>
      <c r="AJ58" s="21"/>
      <c r="AK58" s="22">
        <v>91</v>
      </c>
      <c r="AL58" s="21" t="s">
        <v>107</v>
      </c>
      <c r="AM58" s="22">
        <v>12</v>
      </c>
      <c r="AN58" s="22">
        <v>8</v>
      </c>
      <c r="AO58" s="22">
        <v>2</v>
      </c>
      <c r="AP58" s="22">
        <f t="shared" si="12"/>
        <v>10</v>
      </c>
      <c r="AQ58" s="22">
        <v>2</v>
      </c>
      <c r="AR58" s="36"/>
    </row>
    <row r="59" spans="1:44" ht="15.95" customHeight="1" x14ac:dyDescent="0.25">
      <c r="A59" s="41"/>
      <c r="C59" s="21"/>
      <c r="H59" s="21" t="s">
        <v>502</v>
      </c>
      <c r="I59" s="21"/>
      <c r="J59" s="21"/>
      <c r="K59" s="21"/>
      <c r="L59" s="21"/>
      <c r="M59" s="21" t="s">
        <v>503</v>
      </c>
      <c r="N59" s="21"/>
      <c r="O59" s="21"/>
      <c r="P59" s="21"/>
      <c r="Q59" s="41"/>
      <c r="R59" s="41"/>
      <c r="S59" s="27">
        <v>7.5</v>
      </c>
      <c r="T59" s="21" t="s">
        <v>139</v>
      </c>
      <c r="U59" s="21"/>
      <c r="V59" s="21"/>
      <c r="W59" s="21"/>
      <c r="X59" s="22">
        <v>6</v>
      </c>
      <c r="Y59" s="21" t="s">
        <v>106</v>
      </c>
      <c r="Z59" s="22">
        <v>13</v>
      </c>
      <c r="AA59" s="22">
        <v>6</v>
      </c>
      <c r="AB59" s="22">
        <v>6</v>
      </c>
      <c r="AC59" s="22">
        <f t="shared" si="11"/>
        <v>12</v>
      </c>
      <c r="AD59" s="22">
        <v>0</v>
      </c>
      <c r="AE59" s="45"/>
      <c r="AF59" s="27">
        <v>8</v>
      </c>
      <c r="AG59" s="21" t="s">
        <v>195</v>
      </c>
      <c r="AH59" s="21"/>
      <c r="AI59" s="21"/>
      <c r="AJ59" s="21"/>
      <c r="AK59" s="22">
        <v>5</v>
      </c>
      <c r="AL59" s="21" t="s">
        <v>107</v>
      </c>
      <c r="AM59" s="22">
        <v>12</v>
      </c>
      <c r="AN59" s="22">
        <v>3</v>
      </c>
      <c r="AO59" s="22">
        <v>3</v>
      </c>
      <c r="AP59" s="22">
        <f t="shared" si="12"/>
        <v>6</v>
      </c>
      <c r="AQ59" s="22">
        <v>2</v>
      </c>
      <c r="AR59" s="36"/>
    </row>
    <row r="60" spans="1:44" ht="15.95" customHeight="1" x14ac:dyDescent="0.25">
      <c r="A60" s="41"/>
      <c r="C60" s="21"/>
      <c r="H60" s="21"/>
      <c r="I60" s="21"/>
      <c r="J60" s="21"/>
      <c r="K60" s="21"/>
      <c r="L60" s="21"/>
      <c r="M60" s="21"/>
      <c r="N60" s="21"/>
      <c r="Q60" s="41"/>
      <c r="R60" s="41"/>
      <c r="S60" s="27">
        <v>7.5</v>
      </c>
      <c r="T60" s="21" t="s">
        <v>118</v>
      </c>
      <c r="V60" s="21"/>
      <c r="W60" s="21"/>
      <c r="X60" s="22">
        <v>7</v>
      </c>
      <c r="Y60" s="21" t="s">
        <v>106</v>
      </c>
      <c r="Z60" s="22">
        <v>12</v>
      </c>
      <c r="AA60" s="22">
        <v>6</v>
      </c>
      <c r="AB60" s="22">
        <v>10</v>
      </c>
      <c r="AC60" s="22">
        <f t="shared" si="11"/>
        <v>16</v>
      </c>
      <c r="AD60" s="22">
        <v>6</v>
      </c>
      <c r="AE60" s="45"/>
      <c r="AF60" s="27">
        <v>7.5</v>
      </c>
      <c r="AG60" s="21" t="s">
        <v>450</v>
      </c>
      <c r="AH60" s="21"/>
      <c r="AI60" s="21"/>
      <c r="AJ60" s="21"/>
      <c r="AK60" s="22">
        <v>97</v>
      </c>
      <c r="AL60" s="21" t="s">
        <v>107</v>
      </c>
      <c r="AM60" s="22">
        <v>11</v>
      </c>
      <c r="AN60" s="22">
        <v>0</v>
      </c>
      <c r="AO60" s="22">
        <v>1</v>
      </c>
      <c r="AP60" s="22">
        <f t="shared" si="12"/>
        <v>1</v>
      </c>
      <c r="AQ60" s="22">
        <v>2</v>
      </c>
      <c r="AR60" s="36"/>
    </row>
    <row r="61" spans="1:44" ht="15.95" customHeight="1" x14ac:dyDescent="0.25">
      <c r="A61" s="41"/>
      <c r="H61" s="21"/>
      <c r="I61" s="21"/>
      <c r="J61" s="21"/>
      <c r="K61" s="21"/>
      <c r="L61" s="21"/>
      <c r="M61" s="21"/>
      <c r="N61" s="21"/>
      <c r="Q61" s="36"/>
      <c r="R61" s="41"/>
      <c r="S61" s="27">
        <v>7.5</v>
      </c>
      <c r="T61" s="21" t="s">
        <v>128</v>
      </c>
      <c r="U61" s="21"/>
      <c r="V61" s="21"/>
      <c r="W61" s="21"/>
      <c r="X61" s="22">
        <v>10</v>
      </c>
      <c r="Y61" s="21" t="s">
        <v>106</v>
      </c>
      <c r="Z61" s="22">
        <v>12</v>
      </c>
      <c r="AA61" s="22">
        <v>6</v>
      </c>
      <c r="AB61" s="22">
        <v>7</v>
      </c>
      <c r="AC61" s="22">
        <f t="shared" si="11"/>
        <v>13</v>
      </c>
      <c r="AD61" s="22">
        <v>0</v>
      </c>
      <c r="AE61" s="45"/>
      <c r="AF61" s="27">
        <v>7.5</v>
      </c>
      <c r="AG61" s="21" t="s">
        <v>60</v>
      </c>
      <c r="AH61" s="21"/>
      <c r="AI61" s="21"/>
      <c r="AJ61" s="21"/>
      <c r="AK61" s="22">
        <v>23</v>
      </c>
      <c r="AL61" s="21" t="s">
        <v>107</v>
      </c>
      <c r="AM61" s="22">
        <v>11</v>
      </c>
      <c r="AN61" s="22">
        <v>2</v>
      </c>
      <c r="AO61" s="22">
        <v>9</v>
      </c>
      <c r="AP61" s="22">
        <f t="shared" si="12"/>
        <v>11</v>
      </c>
      <c r="AQ61" s="22">
        <v>0</v>
      </c>
      <c r="AR61" s="36"/>
    </row>
    <row r="62" spans="1:44" ht="15.95" customHeight="1" x14ac:dyDescent="0.25">
      <c r="A62" s="41"/>
      <c r="Q62" s="41"/>
      <c r="R62" s="41"/>
      <c r="S62" s="27">
        <v>7</v>
      </c>
      <c r="T62" s="21" t="s">
        <v>191</v>
      </c>
      <c r="U62" s="21"/>
      <c r="V62" s="21"/>
      <c r="W62" s="21"/>
      <c r="X62" s="22">
        <v>5</v>
      </c>
      <c r="Y62" s="21" t="s">
        <v>106</v>
      </c>
      <c r="Z62" s="22">
        <v>12</v>
      </c>
      <c r="AA62" s="22">
        <v>1</v>
      </c>
      <c r="AB62" s="22">
        <v>2</v>
      </c>
      <c r="AC62" s="22">
        <f t="shared" si="11"/>
        <v>3</v>
      </c>
      <c r="AD62" s="22">
        <v>2</v>
      </c>
      <c r="AE62" s="45"/>
      <c r="AF62" s="27">
        <v>7</v>
      </c>
      <c r="AG62" s="21" t="s">
        <v>61</v>
      </c>
      <c r="AH62" s="21"/>
      <c r="AI62" s="21"/>
      <c r="AJ62" s="21"/>
      <c r="AK62" s="22">
        <v>7</v>
      </c>
      <c r="AL62" s="21" t="s">
        <v>107</v>
      </c>
      <c r="AM62" s="22">
        <v>12</v>
      </c>
      <c r="AN62" s="22">
        <v>1</v>
      </c>
      <c r="AO62" s="22">
        <v>1</v>
      </c>
      <c r="AP62" s="22">
        <f t="shared" si="12"/>
        <v>2</v>
      </c>
      <c r="AQ62" s="22">
        <v>0</v>
      </c>
      <c r="AR62" s="36"/>
    </row>
    <row r="63" spans="1:44" ht="15.95" customHeight="1" x14ac:dyDescent="0.25">
      <c r="A63" s="36"/>
      <c r="Q63" s="36"/>
      <c r="R63" s="41"/>
      <c r="S63" s="27">
        <v>6.5</v>
      </c>
      <c r="T63" s="21" t="s">
        <v>30</v>
      </c>
      <c r="U63" s="21"/>
      <c r="V63" s="21"/>
      <c r="W63" s="21"/>
      <c r="X63" s="22">
        <v>3</v>
      </c>
      <c r="Y63" s="21" t="s">
        <v>106</v>
      </c>
      <c r="Z63" s="22">
        <v>13</v>
      </c>
      <c r="AA63" s="22">
        <v>0</v>
      </c>
      <c r="AB63" s="22">
        <v>6</v>
      </c>
      <c r="AC63" s="22">
        <f t="shared" si="11"/>
        <v>6</v>
      </c>
      <c r="AD63" s="22">
        <v>6</v>
      </c>
      <c r="AE63" s="45"/>
      <c r="AF63" s="27">
        <v>7</v>
      </c>
      <c r="AG63" s="21" t="s">
        <v>197</v>
      </c>
      <c r="AH63" s="21"/>
      <c r="AI63" s="21"/>
      <c r="AJ63" s="21"/>
      <c r="AK63" s="22">
        <v>10</v>
      </c>
      <c r="AL63" s="21" t="s">
        <v>107</v>
      </c>
      <c r="AM63" s="22">
        <v>8</v>
      </c>
      <c r="AN63" s="22">
        <v>0</v>
      </c>
      <c r="AO63" s="22">
        <v>2</v>
      </c>
      <c r="AP63" s="22">
        <f t="shared" si="12"/>
        <v>2</v>
      </c>
      <c r="AQ63" s="22">
        <v>2</v>
      </c>
      <c r="AR63" s="36"/>
    </row>
    <row r="64" spans="1:44" ht="15.95" customHeight="1" x14ac:dyDescent="0.25">
      <c r="A64" s="41"/>
      <c r="Q64" s="41"/>
      <c r="R64" s="41"/>
      <c r="S64" s="27">
        <v>6</v>
      </c>
      <c r="T64" s="21" t="s">
        <v>105</v>
      </c>
      <c r="U64" s="21"/>
      <c r="V64" s="21"/>
      <c r="W64" s="21"/>
      <c r="X64" s="22">
        <v>4</v>
      </c>
      <c r="Y64" s="21" t="s">
        <v>106</v>
      </c>
      <c r="Z64" s="22">
        <v>13</v>
      </c>
      <c r="AA64" s="22">
        <v>0</v>
      </c>
      <c r="AB64" s="22">
        <v>5</v>
      </c>
      <c r="AC64" s="22">
        <f t="shared" si="11"/>
        <v>5</v>
      </c>
      <c r="AD64" s="22">
        <v>0</v>
      </c>
      <c r="AE64" s="45"/>
      <c r="AF64" s="27">
        <v>6.5</v>
      </c>
      <c r="AG64" s="21" t="s">
        <v>33</v>
      </c>
      <c r="AH64" s="21"/>
      <c r="AI64" s="21"/>
      <c r="AJ64" s="21"/>
      <c r="AK64" s="22">
        <v>66</v>
      </c>
      <c r="AL64" s="21" t="s">
        <v>107</v>
      </c>
      <c r="AM64" s="22">
        <v>7</v>
      </c>
      <c r="AN64" s="22">
        <v>0</v>
      </c>
      <c r="AO64" s="22">
        <v>1</v>
      </c>
      <c r="AP64" s="22">
        <f t="shared" si="12"/>
        <v>1</v>
      </c>
      <c r="AQ64" s="22">
        <v>0</v>
      </c>
      <c r="AR64" s="36"/>
    </row>
    <row r="65" spans="1:44" ht="15.95" customHeight="1" x14ac:dyDescent="0.25">
      <c r="A65" s="36"/>
      <c r="Q65" s="36"/>
      <c r="R65" s="41"/>
      <c r="S65" s="27">
        <v>6.5</v>
      </c>
      <c r="T65" s="21" t="s">
        <v>133</v>
      </c>
      <c r="U65" s="21"/>
      <c r="V65" s="21"/>
      <c r="W65" s="21"/>
      <c r="X65" s="22">
        <v>2</v>
      </c>
      <c r="Y65" s="21" t="s">
        <v>106</v>
      </c>
      <c r="Z65" s="22">
        <v>11</v>
      </c>
      <c r="AA65" s="22">
        <v>1</v>
      </c>
      <c r="AB65" s="22">
        <v>4</v>
      </c>
      <c r="AC65" s="22">
        <f t="shared" si="11"/>
        <v>5</v>
      </c>
      <c r="AD65" s="22">
        <v>0</v>
      </c>
      <c r="AE65" s="45"/>
      <c r="AF65" s="27">
        <v>6</v>
      </c>
      <c r="AG65" s="21" t="s">
        <v>59</v>
      </c>
      <c r="AH65" s="21"/>
      <c r="AI65" s="21"/>
      <c r="AJ65" s="21"/>
      <c r="AK65" s="22">
        <v>75</v>
      </c>
      <c r="AL65" s="21" t="s">
        <v>107</v>
      </c>
      <c r="AM65" s="22">
        <v>9</v>
      </c>
      <c r="AN65" s="22">
        <v>0</v>
      </c>
      <c r="AO65" s="22">
        <v>0</v>
      </c>
      <c r="AP65" s="22">
        <f t="shared" si="12"/>
        <v>0</v>
      </c>
      <c r="AQ65" s="22">
        <v>0</v>
      </c>
      <c r="AR65" s="36"/>
    </row>
    <row r="66" spans="1:44" ht="15.95" customHeight="1" thickBot="1" x14ac:dyDescent="0.3">
      <c r="A66" s="41"/>
      <c r="Q66" s="36"/>
      <c r="R66" s="41"/>
      <c r="S66" s="17" t="s">
        <v>116</v>
      </c>
      <c r="T66" s="17"/>
      <c r="U66" s="17"/>
      <c r="V66" s="17"/>
      <c r="W66" s="17"/>
      <c r="X66" s="17"/>
      <c r="Y66" s="17"/>
      <c r="Z66" s="23">
        <f>SUM(Z54:Z65)</f>
        <v>143</v>
      </c>
      <c r="AA66" s="23">
        <f>SUM(AA54:AA65)</f>
        <v>42</v>
      </c>
      <c r="AB66" s="23">
        <f>SUM(AB54:AB65)</f>
        <v>64</v>
      </c>
      <c r="AC66" s="23">
        <f>+AB66+AA66</f>
        <v>106</v>
      </c>
      <c r="AD66" s="23">
        <f>SUM(AD54:AD65)</f>
        <v>18</v>
      </c>
      <c r="AE66" s="45"/>
      <c r="AF66" s="17" t="s">
        <v>35</v>
      </c>
      <c r="AG66" s="17"/>
      <c r="AH66" s="17"/>
      <c r="AI66" s="17"/>
      <c r="AJ66" s="17"/>
      <c r="AK66" s="17"/>
      <c r="AL66" s="17"/>
      <c r="AM66" s="23">
        <f>SUM(AM54:AM65)</f>
        <v>143</v>
      </c>
      <c r="AN66" s="23">
        <f>SUM(AN54:AN65)</f>
        <v>32</v>
      </c>
      <c r="AO66" s="23">
        <f>SUM(AO54:AO65)</f>
        <v>44</v>
      </c>
      <c r="AP66" s="23">
        <f>+AO66+AN66</f>
        <v>76</v>
      </c>
      <c r="AQ66" s="23">
        <f>SUM(AQ54:AQ65)</f>
        <v>16</v>
      </c>
      <c r="AR66" s="36"/>
    </row>
    <row r="67" spans="1:44" ht="15.95" customHeight="1" x14ac:dyDescent="0.25">
      <c r="A67" s="41"/>
      <c r="Q67" s="36"/>
      <c r="R67" s="36"/>
      <c r="AF67" s="21" t="s">
        <v>124</v>
      </c>
      <c r="AG67" s="11"/>
      <c r="AH67" s="11"/>
      <c r="AI67" s="11"/>
      <c r="AJ67" s="21"/>
      <c r="AK67" s="21"/>
      <c r="AL67" s="11"/>
      <c r="AM67" s="15">
        <f>+Z27+Z40+AM27+AM66+AM53+AM40+Z66+Z53</f>
        <v>1144</v>
      </c>
      <c r="AN67" s="15">
        <f>+AA27+AA40+AN27+AN66+AN53+AN40+AA66+AA53</f>
        <v>315</v>
      </c>
      <c r="AO67" s="15">
        <f>+AB27+AB40+AO27+AO66+AO53+AO40+AB66+AB53</f>
        <v>470</v>
      </c>
      <c r="AP67" s="15">
        <f>+AC27+AC40+AP27+AP66+AP53+AP40+AC66+AC53</f>
        <v>785</v>
      </c>
      <c r="AQ67" s="15">
        <f>+AD27+AD40+AQ27+AQ66+AQ53+AQ40+AD66+AD53</f>
        <v>124</v>
      </c>
      <c r="AR67" s="36"/>
    </row>
    <row r="68" spans="1:44" ht="15.95" customHeight="1" x14ac:dyDescent="0.25">
      <c r="A68" s="41"/>
      <c r="Q68" s="36"/>
      <c r="R68" s="36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J68" s="21"/>
      <c r="AK68" s="21"/>
      <c r="AL68" s="11"/>
      <c r="AM68" s="22"/>
      <c r="AN68" s="22"/>
      <c r="AO68" s="22"/>
      <c r="AP68" s="22"/>
      <c r="AQ68" s="22"/>
      <c r="AR68" s="36"/>
    </row>
    <row r="69" spans="1:44" ht="15.95" customHeight="1" x14ac:dyDescent="0.25">
      <c r="A69" s="41"/>
      <c r="Q69" s="36"/>
      <c r="R69" s="36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21"/>
      <c r="AG69" s="11"/>
      <c r="AH69" s="11"/>
      <c r="AI69" s="11"/>
      <c r="AJ69" s="21"/>
      <c r="AK69" s="21"/>
      <c r="AL69" s="11"/>
      <c r="AM69" s="22"/>
      <c r="AN69" s="22"/>
      <c r="AO69" s="22"/>
      <c r="AP69" s="22"/>
      <c r="AQ69" s="22"/>
      <c r="AR69" s="36"/>
    </row>
    <row r="70" spans="1:44" ht="15.95" customHeight="1" x14ac:dyDescent="0.25">
      <c r="A70" s="41"/>
      <c r="Q70" s="36"/>
      <c r="R70" s="36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21"/>
      <c r="AG70" s="11"/>
      <c r="AH70" s="11"/>
      <c r="AI70" s="11"/>
      <c r="AJ70" s="21"/>
      <c r="AK70" s="21"/>
      <c r="AL70" s="11"/>
      <c r="AM70" s="22"/>
      <c r="AN70" s="22"/>
      <c r="AO70" s="22"/>
      <c r="AP70" s="34"/>
      <c r="AQ70" s="22"/>
      <c r="AR70" s="36"/>
    </row>
    <row r="71" spans="1:44" ht="15.95" customHeight="1" x14ac:dyDescent="0.25">
      <c r="A71" s="41"/>
      <c r="Q71" s="36"/>
      <c r="R71" s="36"/>
      <c r="S71" s="11"/>
      <c r="T71" s="11"/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1"/>
      <c r="AF71" s="21"/>
      <c r="AG71" s="11"/>
      <c r="AH71" s="11"/>
      <c r="AI71" s="11"/>
      <c r="AJ71" s="21"/>
      <c r="AK71" s="21"/>
      <c r="AL71" s="11"/>
      <c r="AM71" s="22"/>
      <c r="AN71" s="22"/>
      <c r="AO71" s="22"/>
      <c r="AP71" s="34"/>
      <c r="AQ71" s="22"/>
      <c r="AR71" s="36"/>
    </row>
    <row r="72" spans="1:44" ht="15.95" customHeight="1" x14ac:dyDescent="0.25">
      <c r="A72" s="41"/>
      <c r="Q72" s="36"/>
      <c r="R72" s="39"/>
      <c r="AR72" s="43"/>
    </row>
    <row r="73" spans="1:44" ht="15" customHeight="1" x14ac:dyDescent="0.2">
      <c r="A73" s="39"/>
      <c r="B73" s="39"/>
      <c r="C73" s="39"/>
      <c r="D73" s="39"/>
      <c r="E73" s="39"/>
      <c r="F73" s="39"/>
      <c r="G73" s="39"/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39"/>
      <c r="U73" s="39"/>
      <c r="V73" s="39"/>
      <c r="W73" s="39"/>
      <c r="X73" s="39"/>
      <c r="Y73" s="39"/>
      <c r="Z73" s="39"/>
      <c r="AA73" s="43"/>
      <c r="AB73" s="39"/>
      <c r="AC73" s="39"/>
      <c r="AD73" s="39"/>
      <c r="AE73" s="39"/>
      <c r="AF73" s="39"/>
      <c r="AG73" s="39"/>
      <c r="AH73" s="39"/>
      <c r="AI73" s="39"/>
      <c r="AJ73" s="39"/>
      <c r="AK73" s="39"/>
      <c r="AL73" s="39"/>
      <c r="AM73" s="39"/>
      <c r="AN73" s="39"/>
      <c r="AO73" s="39"/>
      <c r="AP73" s="39"/>
      <c r="AQ73" s="39"/>
      <c r="AR73" s="43"/>
    </row>
    <row r="74" spans="1:44" ht="24" customHeight="1" x14ac:dyDescent="0.3">
      <c r="A74" s="39"/>
      <c r="B74" s="85" t="s">
        <v>127</v>
      </c>
      <c r="C74" s="85"/>
      <c r="D74" s="85"/>
      <c r="E74" s="85"/>
      <c r="F74" s="85"/>
      <c r="G74" s="85"/>
      <c r="H74" s="85"/>
      <c r="I74" s="85"/>
      <c r="J74" s="85"/>
      <c r="K74" s="85"/>
      <c r="L74" s="85"/>
      <c r="M74" s="85"/>
      <c r="N74" s="85"/>
      <c r="O74" s="85"/>
      <c r="P74" s="85"/>
      <c r="Q74" s="39"/>
      <c r="R74" s="39"/>
      <c r="S74" s="85" t="s">
        <v>127</v>
      </c>
      <c r="T74" s="85"/>
      <c r="U74" s="85"/>
      <c r="V74" s="85"/>
      <c r="W74" s="85"/>
      <c r="X74" s="85"/>
      <c r="Y74" s="85"/>
      <c r="Z74" s="85"/>
      <c r="AA74" s="85"/>
      <c r="AB74" s="85"/>
      <c r="AC74" s="85"/>
      <c r="AD74" s="85"/>
      <c r="AE74" s="85"/>
      <c r="AF74" s="85"/>
      <c r="AG74" s="85"/>
      <c r="AH74" s="85"/>
      <c r="AI74" s="85"/>
      <c r="AJ74" s="85"/>
      <c r="AK74" s="85"/>
      <c r="AL74" s="85"/>
      <c r="AM74" s="85"/>
      <c r="AN74" s="85"/>
      <c r="AO74" s="85"/>
      <c r="AP74" s="85"/>
      <c r="AQ74" s="85"/>
      <c r="AR74" s="43"/>
    </row>
    <row r="75" spans="1:44" ht="20.25" x14ac:dyDescent="0.3">
      <c r="A75" s="39"/>
      <c r="B75" s="26" t="s">
        <v>76</v>
      </c>
      <c r="C75" s="26">
        <f>+C2</f>
        <v>13</v>
      </c>
      <c r="D75" s="25"/>
      <c r="E75" s="25"/>
      <c r="F75" s="25"/>
      <c r="G75" s="86" t="str">
        <f>+G2</f>
        <v>2025/2026 REGULAR SEASON</v>
      </c>
      <c r="H75" s="86"/>
      <c r="I75" s="86"/>
      <c r="J75" s="86"/>
      <c r="K75" s="86"/>
      <c r="L75" s="86"/>
      <c r="M75" s="86"/>
      <c r="N75" s="25"/>
      <c r="O75" s="25"/>
      <c r="P75" s="25"/>
      <c r="Q75" s="39"/>
      <c r="R75" s="39"/>
      <c r="S75" s="86" t="s">
        <v>88</v>
      </c>
      <c r="T75" s="86"/>
      <c r="U75" s="86"/>
      <c r="V75" s="86"/>
      <c r="W75" s="86"/>
      <c r="X75" s="86"/>
      <c r="Y75" s="86"/>
      <c r="Z75" s="86"/>
      <c r="AA75" s="86"/>
      <c r="AB75" s="86"/>
      <c r="AC75" s="86"/>
      <c r="AD75" s="86"/>
      <c r="AE75" s="86"/>
      <c r="AF75" s="86"/>
      <c r="AG75" s="86"/>
      <c r="AH75" s="86"/>
      <c r="AI75" s="86"/>
      <c r="AJ75" s="86"/>
      <c r="AK75" s="86"/>
      <c r="AL75" s="86"/>
      <c r="AM75" s="86"/>
      <c r="AN75" s="86"/>
      <c r="AO75" s="86"/>
      <c r="AP75" s="86"/>
      <c r="AQ75" s="86"/>
      <c r="AR75" s="39"/>
    </row>
    <row r="76" spans="1:44" ht="18.600000000000001" customHeight="1" x14ac:dyDescent="0.3">
      <c r="A76" s="36"/>
      <c r="N76" s="25"/>
      <c r="O76" s="25"/>
      <c r="P76" s="25"/>
      <c r="Q76" s="36"/>
      <c r="R76" s="36"/>
      <c r="T76" s="16"/>
      <c r="U76" s="16"/>
      <c r="V76" s="16"/>
      <c r="W76" s="16"/>
      <c r="X76" s="16"/>
      <c r="Y76" s="16"/>
      <c r="Z76" s="16"/>
      <c r="AA76" s="29"/>
      <c r="AB76" s="29"/>
      <c r="AC76" s="29"/>
      <c r="AD76" s="29"/>
      <c r="AE76" s="30"/>
      <c r="AF76" s="29"/>
      <c r="AG76" s="29"/>
      <c r="AH76" s="29"/>
      <c r="AI76" s="29"/>
      <c r="AJ76" s="29"/>
      <c r="AK76" s="29"/>
      <c r="AL76" s="29"/>
      <c r="AM76" s="21"/>
      <c r="AN76" s="11"/>
      <c r="AO76" s="11"/>
      <c r="AP76" s="22"/>
      <c r="AQ76" s="22"/>
      <c r="AR76" s="36"/>
    </row>
    <row r="77" spans="1:44" ht="16.5" thickBot="1" x14ac:dyDescent="0.3">
      <c r="A77" s="36"/>
      <c r="Q77" s="39"/>
      <c r="R77" s="39"/>
      <c r="S77" s="28" t="s">
        <v>109</v>
      </c>
      <c r="T77" s="28" t="s">
        <v>111</v>
      </c>
      <c r="U77" s="28"/>
      <c r="V77" s="38"/>
      <c r="W77" s="38"/>
      <c r="X77" s="38"/>
      <c r="Y77" s="38"/>
      <c r="Z77" s="38" t="s">
        <v>3</v>
      </c>
      <c r="AA77" s="38" t="s">
        <v>22</v>
      </c>
      <c r="AB77" s="38" t="s">
        <v>23</v>
      </c>
      <c r="AC77" s="38" t="s">
        <v>24</v>
      </c>
      <c r="AD77" s="38" t="s">
        <v>2</v>
      </c>
      <c r="AE77" s="22"/>
      <c r="AF77" s="28" t="s">
        <v>109</v>
      </c>
      <c r="AG77" s="28" t="s">
        <v>111</v>
      </c>
      <c r="AH77" s="28"/>
      <c r="AI77" s="38"/>
      <c r="AJ77" s="38"/>
      <c r="AK77" s="38"/>
      <c r="AL77" s="38"/>
      <c r="AM77" s="38" t="s">
        <v>3</v>
      </c>
      <c r="AN77" s="38" t="s">
        <v>22</v>
      </c>
      <c r="AO77" s="38" t="s">
        <v>23</v>
      </c>
      <c r="AP77" s="38" t="s">
        <v>24</v>
      </c>
      <c r="AQ77" s="38" t="s">
        <v>2</v>
      </c>
      <c r="AR77" s="39"/>
    </row>
    <row r="78" spans="1:44" ht="15.75" customHeight="1" x14ac:dyDescent="0.25">
      <c r="A78" s="36"/>
      <c r="Q78" s="39"/>
      <c r="R78" s="39"/>
      <c r="S78" s="27">
        <v>8.5</v>
      </c>
      <c r="T78" s="21" t="s">
        <v>276</v>
      </c>
      <c r="Z78" s="22">
        <v>2</v>
      </c>
      <c r="AA78" s="22">
        <v>5</v>
      </c>
      <c r="AB78" s="22">
        <v>1</v>
      </c>
      <c r="AC78" s="22">
        <f t="shared" ref="AC78:AC94" si="13">+AA78+AB78</f>
        <v>6</v>
      </c>
      <c r="AD78" s="22">
        <v>0</v>
      </c>
      <c r="AF78" s="27">
        <v>7</v>
      </c>
      <c r="AG78" s="21" t="s">
        <v>393</v>
      </c>
      <c r="AM78" s="22">
        <v>4</v>
      </c>
      <c r="AN78" s="22">
        <v>2</v>
      </c>
      <c r="AO78" s="22">
        <v>1</v>
      </c>
      <c r="AP78" s="22">
        <f t="shared" ref="AP78:AP92" si="14">+AN78+AO78</f>
        <v>3</v>
      </c>
      <c r="AQ78" s="22">
        <v>0</v>
      </c>
      <c r="AR78" s="39"/>
    </row>
    <row r="79" spans="1:44" ht="15.75" customHeight="1" thickBot="1" x14ac:dyDescent="0.3">
      <c r="A79" s="36"/>
      <c r="E79" s="2" t="s">
        <v>67</v>
      </c>
      <c r="F79" s="2"/>
      <c r="G79" s="2"/>
      <c r="H79" s="4" t="s">
        <v>1</v>
      </c>
      <c r="I79" s="4"/>
      <c r="J79" s="4" t="s">
        <v>3</v>
      </c>
      <c r="K79" s="4" t="s">
        <v>22</v>
      </c>
      <c r="L79" s="4" t="s">
        <v>23</v>
      </c>
      <c r="M79" s="50" t="s">
        <v>24</v>
      </c>
      <c r="Q79" s="36"/>
      <c r="R79" s="36"/>
      <c r="S79" s="27">
        <v>9</v>
      </c>
      <c r="T79" s="21" t="s">
        <v>484</v>
      </c>
      <c r="Z79" s="22">
        <v>1</v>
      </c>
      <c r="AA79" s="22">
        <v>1</v>
      </c>
      <c r="AB79" s="22">
        <v>1</v>
      </c>
      <c r="AC79" s="22">
        <f t="shared" si="13"/>
        <v>2</v>
      </c>
      <c r="AD79" s="22">
        <v>0</v>
      </c>
      <c r="AF79" s="27">
        <v>7.5</v>
      </c>
      <c r="AG79" s="21" t="s">
        <v>297</v>
      </c>
      <c r="AM79" s="22">
        <v>2</v>
      </c>
      <c r="AN79" s="22">
        <v>0</v>
      </c>
      <c r="AO79" s="22">
        <v>1</v>
      </c>
      <c r="AP79" s="22">
        <f t="shared" si="14"/>
        <v>1</v>
      </c>
      <c r="AQ79" s="22">
        <v>0</v>
      </c>
      <c r="AR79" s="36"/>
    </row>
    <row r="80" spans="1:44" ht="15.75" customHeight="1" x14ac:dyDescent="0.25">
      <c r="A80" s="36"/>
      <c r="E80" s="21" t="s">
        <v>129</v>
      </c>
      <c r="F80" s="21"/>
      <c r="G80" s="21"/>
      <c r="H80" s="21" t="s">
        <v>17</v>
      </c>
      <c r="I80" s="22"/>
      <c r="J80" s="22">
        <v>13</v>
      </c>
      <c r="K80" s="22">
        <v>16</v>
      </c>
      <c r="L80" s="22">
        <v>17</v>
      </c>
      <c r="M80" s="49">
        <f t="shared" ref="M80:M110" si="15">+K80+L80</f>
        <v>33</v>
      </c>
      <c r="Q80" s="36"/>
      <c r="R80" s="36"/>
      <c r="S80" s="27">
        <v>8.5</v>
      </c>
      <c r="T80" s="21" t="s">
        <v>394</v>
      </c>
      <c r="Z80" s="22">
        <v>2.7</v>
      </c>
      <c r="AA80" s="22">
        <v>1</v>
      </c>
      <c r="AB80" s="22">
        <v>6</v>
      </c>
      <c r="AC80" s="22">
        <f t="shared" si="13"/>
        <v>7</v>
      </c>
      <c r="AD80" s="22">
        <v>0</v>
      </c>
      <c r="AF80" s="27">
        <v>9</v>
      </c>
      <c r="AG80" s="21" t="s">
        <v>372</v>
      </c>
      <c r="AM80" s="22">
        <v>2</v>
      </c>
      <c r="AN80" s="22">
        <v>5</v>
      </c>
      <c r="AO80" s="22">
        <v>0</v>
      </c>
      <c r="AP80" s="22">
        <f t="shared" si="14"/>
        <v>5</v>
      </c>
      <c r="AQ80" s="22">
        <v>0</v>
      </c>
      <c r="AR80" s="36"/>
    </row>
    <row r="81" spans="1:44" ht="15.75" customHeight="1" x14ac:dyDescent="0.25">
      <c r="A81" s="36"/>
      <c r="E81" s="21" t="s">
        <v>161</v>
      </c>
      <c r="F81" s="21"/>
      <c r="G81" s="21"/>
      <c r="H81" s="21" t="s">
        <v>17</v>
      </c>
      <c r="I81" s="22"/>
      <c r="J81" s="22">
        <v>13</v>
      </c>
      <c r="K81" s="22">
        <v>16</v>
      </c>
      <c r="L81" s="22">
        <v>16</v>
      </c>
      <c r="M81" s="49">
        <f t="shared" si="15"/>
        <v>32</v>
      </c>
      <c r="Q81" s="36"/>
      <c r="R81" s="36"/>
      <c r="S81" s="27">
        <v>8</v>
      </c>
      <c r="T81" s="21" t="s">
        <v>298</v>
      </c>
      <c r="Z81" s="22">
        <v>3</v>
      </c>
      <c r="AA81" s="22">
        <v>0</v>
      </c>
      <c r="AB81" s="22">
        <v>3</v>
      </c>
      <c r="AC81" s="22">
        <f t="shared" si="13"/>
        <v>3</v>
      </c>
      <c r="AD81" s="22">
        <v>0</v>
      </c>
      <c r="AF81" s="27">
        <v>6.5</v>
      </c>
      <c r="AG81" s="21" t="s">
        <v>392</v>
      </c>
      <c r="AM81" s="22">
        <v>1</v>
      </c>
      <c r="AN81" s="22">
        <v>0</v>
      </c>
      <c r="AO81" s="22">
        <v>2</v>
      </c>
      <c r="AP81" s="22">
        <f t="shared" si="14"/>
        <v>2</v>
      </c>
      <c r="AQ81" s="22">
        <v>0</v>
      </c>
      <c r="AR81" s="36"/>
    </row>
    <row r="82" spans="1:44" ht="15.75" customHeight="1" x14ac:dyDescent="0.25">
      <c r="A82" s="36"/>
      <c r="E82" s="21" t="s">
        <v>192</v>
      </c>
      <c r="F82" s="21"/>
      <c r="G82" s="21"/>
      <c r="H82" s="21" t="s">
        <v>173</v>
      </c>
      <c r="I82" s="22"/>
      <c r="J82" s="22">
        <v>13</v>
      </c>
      <c r="K82" s="22">
        <v>13</v>
      </c>
      <c r="L82" s="22">
        <v>15</v>
      </c>
      <c r="M82" s="49">
        <f t="shared" si="15"/>
        <v>28</v>
      </c>
      <c r="Q82" s="36"/>
      <c r="R82" s="36"/>
      <c r="S82" s="27">
        <v>7.5</v>
      </c>
      <c r="T82" s="21" t="s">
        <v>371</v>
      </c>
      <c r="Z82" s="22">
        <v>2</v>
      </c>
      <c r="AA82" s="22">
        <v>0</v>
      </c>
      <c r="AB82" s="22">
        <v>0</v>
      </c>
      <c r="AC82" s="22">
        <f t="shared" si="13"/>
        <v>0</v>
      </c>
      <c r="AD82" s="22">
        <v>0</v>
      </c>
      <c r="AF82" s="27">
        <v>8.5</v>
      </c>
      <c r="AG82" s="21" t="s">
        <v>254</v>
      </c>
      <c r="AM82" s="22">
        <v>2</v>
      </c>
      <c r="AN82" s="22">
        <v>0</v>
      </c>
      <c r="AO82" s="22">
        <v>0</v>
      </c>
      <c r="AP82" s="22">
        <f t="shared" si="14"/>
        <v>0</v>
      </c>
      <c r="AQ82" s="22">
        <v>2</v>
      </c>
      <c r="AR82" s="36"/>
    </row>
    <row r="83" spans="1:44" ht="15.75" customHeight="1" x14ac:dyDescent="0.25">
      <c r="A83" s="36"/>
      <c r="E83" s="21" t="s">
        <v>53</v>
      </c>
      <c r="F83" s="21"/>
      <c r="G83" s="21"/>
      <c r="H83" s="21" t="s">
        <v>108</v>
      </c>
      <c r="I83" s="22"/>
      <c r="J83" s="22">
        <v>11</v>
      </c>
      <c r="K83" s="22">
        <v>17</v>
      </c>
      <c r="L83" s="22">
        <v>8</v>
      </c>
      <c r="M83" s="49">
        <f t="shared" si="15"/>
        <v>25</v>
      </c>
      <c r="Q83" s="36"/>
      <c r="R83" s="36"/>
      <c r="S83" s="27">
        <v>7.5</v>
      </c>
      <c r="T83" s="21" t="s">
        <v>420</v>
      </c>
      <c r="Z83" s="22">
        <v>1</v>
      </c>
      <c r="AA83" s="22">
        <v>0</v>
      </c>
      <c r="AB83" s="22">
        <v>0</v>
      </c>
      <c r="AC83" s="22">
        <f t="shared" si="13"/>
        <v>0</v>
      </c>
      <c r="AD83" s="22">
        <v>0</v>
      </c>
      <c r="AF83" s="27">
        <v>6</v>
      </c>
      <c r="AG83" s="21" t="s">
        <v>156</v>
      </c>
      <c r="AM83" s="22">
        <v>6</v>
      </c>
      <c r="AN83" s="22">
        <v>0</v>
      </c>
      <c r="AO83" s="22">
        <v>0</v>
      </c>
      <c r="AP83" s="22">
        <f t="shared" si="14"/>
        <v>0</v>
      </c>
      <c r="AQ83" s="22">
        <v>2</v>
      </c>
      <c r="AR83" s="36"/>
    </row>
    <row r="84" spans="1:44" ht="15.75" customHeight="1" x14ac:dyDescent="0.25">
      <c r="A84" s="36"/>
      <c r="E84" s="21" t="s">
        <v>85</v>
      </c>
      <c r="F84" s="21"/>
      <c r="G84" s="21"/>
      <c r="H84" s="21" t="s">
        <v>106</v>
      </c>
      <c r="I84" s="22"/>
      <c r="J84" s="22">
        <v>12</v>
      </c>
      <c r="K84" s="22">
        <v>13</v>
      </c>
      <c r="L84" s="22">
        <v>11</v>
      </c>
      <c r="M84" s="49">
        <f t="shared" si="15"/>
        <v>24</v>
      </c>
      <c r="Q84" s="36"/>
      <c r="R84" s="36"/>
      <c r="S84" s="27">
        <v>7</v>
      </c>
      <c r="T84" s="21" t="s">
        <v>416</v>
      </c>
      <c r="Z84" s="22">
        <v>1</v>
      </c>
      <c r="AA84" s="22">
        <v>2</v>
      </c>
      <c r="AB84" s="22">
        <v>0</v>
      </c>
      <c r="AC84" s="22">
        <f t="shared" si="13"/>
        <v>2</v>
      </c>
      <c r="AD84" s="22">
        <v>0</v>
      </c>
      <c r="AF84" s="27">
        <v>9.5</v>
      </c>
      <c r="AG84" s="21" t="s">
        <v>419</v>
      </c>
      <c r="AM84" s="22">
        <v>2</v>
      </c>
      <c r="AN84" s="22">
        <v>5</v>
      </c>
      <c r="AO84" s="22">
        <v>0</v>
      </c>
      <c r="AP84" s="22">
        <f t="shared" si="14"/>
        <v>5</v>
      </c>
      <c r="AQ84" s="22">
        <v>0</v>
      </c>
      <c r="AR84" s="36"/>
    </row>
    <row r="85" spans="1:44" ht="15.75" customHeight="1" x14ac:dyDescent="0.25">
      <c r="A85" s="36"/>
      <c r="E85" s="21" t="s">
        <v>150</v>
      </c>
      <c r="F85" s="21"/>
      <c r="G85" s="21"/>
      <c r="H85" s="21" t="s">
        <v>97</v>
      </c>
      <c r="I85" s="22"/>
      <c r="J85" s="22">
        <v>11</v>
      </c>
      <c r="K85" s="22">
        <v>10</v>
      </c>
      <c r="L85" s="22">
        <v>12</v>
      </c>
      <c r="M85" s="49">
        <f t="shared" si="15"/>
        <v>22</v>
      </c>
      <c r="Q85" s="36"/>
      <c r="R85" s="36"/>
      <c r="S85" s="27">
        <v>7</v>
      </c>
      <c r="T85" s="21" t="s">
        <v>219</v>
      </c>
      <c r="Z85" s="22">
        <v>12</v>
      </c>
      <c r="AA85" s="22">
        <v>1</v>
      </c>
      <c r="AB85" s="22">
        <v>1</v>
      </c>
      <c r="AC85" s="22">
        <f t="shared" si="13"/>
        <v>2</v>
      </c>
      <c r="AD85" s="22">
        <v>0</v>
      </c>
      <c r="AF85" s="27">
        <v>8.5</v>
      </c>
      <c r="AG85" s="21" t="s">
        <v>348</v>
      </c>
      <c r="AM85" s="22">
        <v>2</v>
      </c>
      <c r="AN85" s="22">
        <v>0</v>
      </c>
      <c r="AO85" s="22">
        <v>1</v>
      </c>
      <c r="AP85" s="22">
        <f t="shared" si="14"/>
        <v>1</v>
      </c>
      <c r="AQ85" s="22">
        <v>0</v>
      </c>
      <c r="AR85" s="36"/>
    </row>
    <row r="86" spans="1:44" ht="15.75" customHeight="1" x14ac:dyDescent="0.25">
      <c r="A86" s="36"/>
      <c r="E86" s="21" t="s">
        <v>79</v>
      </c>
      <c r="F86" s="21"/>
      <c r="G86" s="21"/>
      <c r="H86" s="21" t="s">
        <v>173</v>
      </c>
      <c r="I86" s="22"/>
      <c r="J86" s="22">
        <v>12</v>
      </c>
      <c r="K86" s="22">
        <v>5</v>
      </c>
      <c r="L86" s="22">
        <v>17</v>
      </c>
      <c r="M86" s="49">
        <f t="shared" si="15"/>
        <v>22</v>
      </c>
      <c r="Q86" s="36"/>
      <c r="R86" s="36"/>
      <c r="S86" s="27">
        <v>7</v>
      </c>
      <c r="T86" s="21" t="s">
        <v>391</v>
      </c>
      <c r="Z86" s="22">
        <v>3</v>
      </c>
      <c r="AA86" s="22">
        <v>0</v>
      </c>
      <c r="AB86" s="22">
        <v>1</v>
      </c>
      <c r="AC86" s="22">
        <f t="shared" si="13"/>
        <v>1</v>
      </c>
      <c r="AD86" s="22">
        <v>0</v>
      </c>
      <c r="AF86" s="27">
        <v>7.5</v>
      </c>
      <c r="AG86" s="21" t="s">
        <v>279</v>
      </c>
      <c r="AM86" s="22">
        <v>9</v>
      </c>
      <c r="AN86" s="22">
        <v>7</v>
      </c>
      <c r="AO86" s="22">
        <v>11</v>
      </c>
      <c r="AP86" s="22">
        <f t="shared" si="14"/>
        <v>18</v>
      </c>
      <c r="AQ86" s="22">
        <v>0</v>
      </c>
      <c r="AR86" s="40"/>
    </row>
    <row r="87" spans="1:44" ht="15.75" customHeight="1" x14ac:dyDescent="0.25">
      <c r="A87" s="36"/>
      <c r="E87" s="21" t="s">
        <v>138</v>
      </c>
      <c r="F87" s="21"/>
      <c r="G87" s="21"/>
      <c r="H87" s="21" t="s">
        <v>173</v>
      </c>
      <c r="I87" s="22"/>
      <c r="J87" s="22">
        <v>10</v>
      </c>
      <c r="K87" s="22">
        <v>12</v>
      </c>
      <c r="L87" s="22">
        <v>9</v>
      </c>
      <c r="M87" s="49">
        <f t="shared" si="15"/>
        <v>21</v>
      </c>
      <c r="Q87" s="40"/>
      <c r="R87" s="40"/>
      <c r="S87" s="27">
        <v>7.5</v>
      </c>
      <c r="T87" s="21" t="s">
        <v>370</v>
      </c>
      <c r="Z87" s="22">
        <v>7</v>
      </c>
      <c r="AA87" s="22">
        <v>1</v>
      </c>
      <c r="AB87" s="22">
        <v>3</v>
      </c>
      <c r="AC87" s="22">
        <f t="shared" si="13"/>
        <v>4</v>
      </c>
      <c r="AD87" s="22">
        <v>2</v>
      </c>
      <c r="AF87" s="27">
        <v>8.5</v>
      </c>
      <c r="AG87" s="21" t="s">
        <v>418</v>
      </c>
      <c r="AM87" s="22">
        <v>1</v>
      </c>
      <c r="AN87" s="22">
        <v>0</v>
      </c>
      <c r="AO87" s="22">
        <v>2</v>
      </c>
      <c r="AP87" s="22">
        <f t="shared" si="14"/>
        <v>2</v>
      </c>
      <c r="AQ87" s="22">
        <v>0</v>
      </c>
      <c r="AR87" s="40"/>
    </row>
    <row r="88" spans="1:44" ht="15.75" customHeight="1" x14ac:dyDescent="0.25">
      <c r="A88" s="36"/>
      <c r="E88" s="21" t="s">
        <v>185</v>
      </c>
      <c r="F88" s="21"/>
      <c r="G88" s="21"/>
      <c r="H88" s="21" t="s">
        <v>134</v>
      </c>
      <c r="I88" s="22"/>
      <c r="J88" s="22">
        <v>13</v>
      </c>
      <c r="K88" s="22">
        <v>16</v>
      </c>
      <c r="L88" s="22">
        <v>4</v>
      </c>
      <c r="M88" s="49">
        <f t="shared" si="15"/>
        <v>20</v>
      </c>
      <c r="Q88" s="40"/>
      <c r="R88" s="40"/>
      <c r="S88" s="27">
        <v>8</v>
      </c>
      <c r="T88" s="21" t="s">
        <v>417</v>
      </c>
      <c r="Z88" s="22">
        <v>2</v>
      </c>
      <c r="AA88" s="22">
        <v>0</v>
      </c>
      <c r="AB88" s="22">
        <v>2</v>
      </c>
      <c r="AC88" s="22">
        <f t="shared" si="13"/>
        <v>2</v>
      </c>
      <c r="AD88" s="22">
        <v>0</v>
      </c>
      <c r="AF88" s="27">
        <v>7.5</v>
      </c>
      <c r="AG88" s="21" t="s">
        <v>345</v>
      </c>
      <c r="AM88" s="22">
        <v>2</v>
      </c>
      <c r="AN88" s="22">
        <v>2</v>
      </c>
      <c r="AO88" s="22">
        <v>0</v>
      </c>
      <c r="AP88" s="22">
        <f t="shared" si="14"/>
        <v>2</v>
      </c>
      <c r="AQ88" s="22">
        <v>0</v>
      </c>
      <c r="AR88" s="40"/>
    </row>
    <row r="89" spans="1:44" ht="15.75" customHeight="1" x14ac:dyDescent="0.25">
      <c r="A89" s="36"/>
      <c r="E89" s="21" t="s">
        <v>282</v>
      </c>
      <c r="F89" s="21"/>
      <c r="G89" s="21"/>
      <c r="H89" s="21" t="s">
        <v>106</v>
      </c>
      <c r="I89" s="22"/>
      <c r="J89" s="22">
        <v>13</v>
      </c>
      <c r="K89" s="22">
        <v>7</v>
      </c>
      <c r="L89" s="22">
        <v>11</v>
      </c>
      <c r="M89" s="49">
        <f t="shared" si="15"/>
        <v>18</v>
      </c>
      <c r="Q89" s="40"/>
      <c r="R89" s="40"/>
      <c r="S89" s="27">
        <v>8</v>
      </c>
      <c r="T89" s="21" t="s">
        <v>137</v>
      </c>
      <c r="Z89" s="22">
        <v>8</v>
      </c>
      <c r="AA89" s="22">
        <v>7</v>
      </c>
      <c r="AB89" s="22">
        <v>1</v>
      </c>
      <c r="AC89" s="22">
        <f t="shared" si="13"/>
        <v>8</v>
      </c>
      <c r="AD89" s="22">
        <v>0</v>
      </c>
      <c r="AF89" s="27">
        <v>7</v>
      </c>
      <c r="AG89" s="21" t="s">
        <v>346</v>
      </c>
      <c r="AM89" s="22">
        <v>4</v>
      </c>
      <c r="AN89" s="22">
        <v>1</v>
      </c>
      <c r="AO89" s="22">
        <v>0</v>
      </c>
      <c r="AP89" s="22">
        <f t="shared" si="14"/>
        <v>1</v>
      </c>
      <c r="AQ89" s="22">
        <v>0</v>
      </c>
      <c r="AR89" s="41"/>
    </row>
    <row r="90" spans="1:44" ht="15.75" customHeight="1" x14ac:dyDescent="0.25">
      <c r="A90" s="36"/>
      <c r="E90" s="21" t="s">
        <v>155</v>
      </c>
      <c r="H90" s="21" t="s">
        <v>134</v>
      </c>
      <c r="I90" s="22"/>
      <c r="J90" s="22">
        <v>12</v>
      </c>
      <c r="K90" s="22">
        <v>7</v>
      </c>
      <c r="L90" s="22">
        <v>10</v>
      </c>
      <c r="M90" s="49">
        <f t="shared" si="15"/>
        <v>17</v>
      </c>
      <c r="Q90" s="41"/>
      <c r="R90" s="41"/>
      <c r="S90" s="27">
        <v>6.5</v>
      </c>
      <c r="T90" s="21" t="s">
        <v>277</v>
      </c>
      <c r="Z90" s="22">
        <v>6</v>
      </c>
      <c r="AA90" s="22">
        <v>2</v>
      </c>
      <c r="AB90" s="22">
        <v>3</v>
      </c>
      <c r="AC90" s="22">
        <f t="shared" si="13"/>
        <v>5</v>
      </c>
      <c r="AD90" s="22">
        <v>0</v>
      </c>
      <c r="AF90" s="27">
        <v>6</v>
      </c>
      <c r="AG90" s="21" t="s">
        <v>223</v>
      </c>
      <c r="AM90" s="22">
        <v>3</v>
      </c>
      <c r="AN90" s="22">
        <v>1</v>
      </c>
      <c r="AO90" s="22">
        <v>2</v>
      </c>
      <c r="AP90" s="22">
        <f t="shared" si="14"/>
        <v>3</v>
      </c>
      <c r="AQ90" s="22">
        <v>0</v>
      </c>
      <c r="AR90" s="41"/>
    </row>
    <row r="91" spans="1:44" ht="15.75" customHeight="1" x14ac:dyDescent="0.25">
      <c r="A91" s="36"/>
      <c r="E91" s="21" t="s">
        <v>118</v>
      </c>
      <c r="G91" s="21"/>
      <c r="H91" s="21" t="s">
        <v>106</v>
      </c>
      <c r="I91" s="22"/>
      <c r="J91" s="22">
        <v>12</v>
      </c>
      <c r="K91" s="22">
        <v>6</v>
      </c>
      <c r="L91" s="22">
        <v>10</v>
      </c>
      <c r="M91" s="49">
        <f t="shared" si="15"/>
        <v>16</v>
      </c>
      <c r="Q91" s="41"/>
      <c r="R91" s="41"/>
      <c r="S91" s="27">
        <v>7.5</v>
      </c>
      <c r="T91" s="21" t="s">
        <v>160</v>
      </c>
      <c r="Z91" s="22">
        <v>4</v>
      </c>
      <c r="AA91" s="22">
        <v>0</v>
      </c>
      <c r="AB91" s="22">
        <v>1</v>
      </c>
      <c r="AC91" s="22">
        <f t="shared" si="13"/>
        <v>1</v>
      </c>
      <c r="AD91" s="22">
        <v>0</v>
      </c>
      <c r="AF91" s="27">
        <v>9</v>
      </c>
      <c r="AG91" s="21" t="s">
        <v>421</v>
      </c>
      <c r="AM91" s="22">
        <v>2</v>
      </c>
      <c r="AN91" s="22">
        <v>0</v>
      </c>
      <c r="AO91" s="22">
        <v>1</v>
      </c>
      <c r="AP91" s="22">
        <f t="shared" si="14"/>
        <v>1</v>
      </c>
      <c r="AQ91" s="22">
        <v>0</v>
      </c>
      <c r="AR91" s="41"/>
    </row>
    <row r="92" spans="1:44" ht="15.75" customHeight="1" thickBot="1" x14ac:dyDescent="0.3">
      <c r="A92" s="36"/>
      <c r="E92" s="21" t="s">
        <v>140</v>
      </c>
      <c r="F92" s="21"/>
      <c r="G92" s="21"/>
      <c r="H92" s="21" t="s">
        <v>108</v>
      </c>
      <c r="I92" s="22"/>
      <c r="J92" s="22">
        <v>13</v>
      </c>
      <c r="K92" s="22">
        <v>5</v>
      </c>
      <c r="L92" s="22">
        <v>10</v>
      </c>
      <c r="M92" s="49">
        <f t="shared" si="15"/>
        <v>15</v>
      </c>
      <c r="Q92" s="41"/>
      <c r="R92" s="41"/>
      <c r="S92" s="27">
        <v>7.5</v>
      </c>
      <c r="T92" s="21" t="s">
        <v>278</v>
      </c>
      <c r="Z92" s="22">
        <v>1</v>
      </c>
      <c r="AA92" s="22">
        <v>0</v>
      </c>
      <c r="AB92" s="22">
        <v>0</v>
      </c>
      <c r="AC92" s="22">
        <f t="shared" si="13"/>
        <v>0</v>
      </c>
      <c r="AD92" s="22">
        <v>0</v>
      </c>
      <c r="AF92" s="27">
        <v>6.5</v>
      </c>
      <c r="AG92" s="21" t="s">
        <v>316</v>
      </c>
      <c r="AM92" s="22">
        <v>9</v>
      </c>
      <c r="AN92" s="22">
        <v>0</v>
      </c>
      <c r="AO92" s="22">
        <v>4</v>
      </c>
      <c r="AP92" s="22">
        <f t="shared" si="14"/>
        <v>4</v>
      </c>
      <c r="AQ92" s="22">
        <v>0</v>
      </c>
      <c r="AR92" s="41"/>
    </row>
    <row r="93" spans="1:44" ht="15.75" customHeight="1" x14ac:dyDescent="0.25">
      <c r="A93" s="36"/>
      <c r="E93" s="21" t="s">
        <v>37</v>
      </c>
      <c r="H93" s="21" t="s">
        <v>134</v>
      </c>
      <c r="I93" s="22"/>
      <c r="J93" s="22">
        <v>13</v>
      </c>
      <c r="K93" s="22">
        <v>6</v>
      </c>
      <c r="L93" s="22">
        <v>7</v>
      </c>
      <c r="M93" s="49">
        <f t="shared" si="15"/>
        <v>13</v>
      </c>
      <c r="Q93" s="41"/>
      <c r="R93" s="41"/>
      <c r="S93" s="27">
        <v>8</v>
      </c>
      <c r="T93" s="21" t="s">
        <v>438</v>
      </c>
      <c r="Z93" s="22">
        <v>1</v>
      </c>
      <c r="AA93" s="22">
        <v>0</v>
      </c>
      <c r="AB93" s="22">
        <v>0</v>
      </c>
      <c r="AC93" s="22">
        <f t="shared" si="13"/>
        <v>0</v>
      </c>
      <c r="AD93" s="22">
        <v>0</v>
      </c>
      <c r="AF93" s="8"/>
      <c r="AG93" s="31" t="s">
        <v>86</v>
      </c>
      <c r="AH93" s="8"/>
      <c r="AI93" s="8"/>
      <c r="AJ93" s="8"/>
      <c r="AK93" s="8"/>
      <c r="AL93" s="8"/>
      <c r="AM93" s="15">
        <f>SUM(Z77:Z94)+SUM(AM77:AM92)</f>
        <v>110.7</v>
      </c>
      <c r="AN93" s="15">
        <f>SUM(AA77:AA94)+SUM(AN77:AN92)</f>
        <v>43</v>
      </c>
      <c r="AO93" s="15">
        <f>SUM(AB77:AB94)+SUM(AO77:AO92)</f>
        <v>49</v>
      </c>
      <c r="AP93" s="15">
        <f>SUM(AC77:AC94)+SUM(AP77:AP92)</f>
        <v>92</v>
      </c>
      <c r="AQ93" s="15">
        <f>SUM(AD77:AD94)+SUM(AQ77:AQ92)</f>
        <v>6</v>
      </c>
      <c r="AR93" s="41"/>
    </row>
    <row r="94" spans="1:44" ht="15.75" customHeight="1" thickBot="1" x14ac:dyDescent="0.3">
      <c r="A94" s="36"/>
      <c r="E94" s="21" t="s">
        <v>128</v>
      </c>
      <c r="F94" s="21"/>
      <c r="G94" s="21"/>
      <c r="H94" s="21" t="s">
        <v>106</v>
      </c>
      <c r="I94" s="22"/>
      <c r="J94" s="22">
        <v>12</v>
      </c>
      <c r="K94" s="22">
        <v>6</v>
      </c>
      <c r="L94" s="22">
        <v>7</v>
      </c>
      <c r="M94" s="49">
        <f t="shared" si="15"/>
        <v>13</v>
      </c>
      <c r="Q94" s="41"/>
      <c r="R94" s="41"/>
      <c r="S94" s="27">
        <v>8</v>
      </c>
      <c r="T94" s="21" t="s">
        <v>437</v>
      </c>
      <c r="Z94" s="22">
        <v>3</v>
      </c>
      <c r="AA94" s="22">
        <v>0</v>
      </c>
      <c r="AB94" s="22">
        <v>1</v>
      </c>
      <c r="AC94" s="22">
        <f t="shared" si="13"/>
        <v>1</v>
      </c>
      <c r="AD94" s="22">
        <v>0</v>
      </c>
      <c r="AR94" s="41"/>
    </row>
    <row r="95" spans="1:44" ht="15.75" customHeight="1" x14ac:dyDescent="0.25">
      <c r="A95" s="36"/>
      <c r="E95" s="21" t="s">
        <v>139</v>
      </c>
      <c r="F95" s="21"/>
      <c r="G95" s="21"/>
      <c r="H95" s="21" t="s">
        <v>106</v>
      </c>
      <c r="I95" s="22"/>
      <c r="J95" s="22">
        <v>13</v>
      </c>
      <c r="K95" s="22">
        <v>6</v>
      </c>
      <c r="L95" s="22">
        <v>6</v>
      </c>
      <c r="M95" s="49">
        <f t="shared" si="15"/>
        <v>12</v>
      </c>
      <c r="Q95" s="41"/>
      <c r="R95" s="41"/>
      <c r="S95" s="8"/>
      <c r="T95" s="8"/>
      <c r="U95" s="8"/>
      <c r="V95" s="8"/>
      <c r="W95" s="8"/>
      <c r="X95" s="8"/>
      <c r="Y95" s="8"/>
      <c r="Z95" s="8"/>
      <c r="AA95" s="8"/>
      <c r="AB95" s="8"/>
      <c r="AC95" s="8"/>
      <c r="AD95" s="8"/>
      <c r="AR95" s="41"/>
    </row>
    <row r="96" spans="1:44" ht="15.75" customHeight="1" x14ac:dyDescent="0.25">
      <c r="A96" s="36"/>
      <c r="E96" s="21" t="s">
        <v>158</v>
      </c>
      <c r="F96" s="21"/>
      <c r="G96" s="21"/>
      <c r="H96" s="16" t="s">
        <v>98</v>
      </c>
      <c r="I96" s="22"/>
      <c r="J96" s="22">
        <v>13</v>
      </c>
      <c r="K96" s="22">
        <v>5</v>
      </c>
      <c r="L96" s="22">
        <v>7</v>
      </c>
      <c r="M96" s="49">
        <f t="shared" si="15"/>
        <v>12</v>
      </c>
      <c r="Q96" s="41"/>
      <c r="R96" s="41"/>
      <c r="AR96" s="41"/>
    </row>
    <row r="97" spans="1:44" ht="15.75" customHeight="1" thickBot="1" x14ac:dyDescent="0.3">
      <c r="A97" s="36"/>
      <c r="E97" s="21" t="s">
        <v>42</v>
      </c>
      <c r="F97" s="21"/>
      <c r="G97" s="21"/>
      <c r="H97" s="21" t="s">
        <v>107</v>
      </c>
      <c r="I97" s="22"/>
      <c r="J97" s="22">
        <v>10</v>
      </c>
      <c r="K97" s="22">
        <v>4</v>
      </c>
      <c r="L97" s="22">
        <v>8</v>
      </c>
      <c r="M97" s="49">
        <f t="shared" si="15"/>
        <v>12</v>
      </c>
      <c r="Q97" s="41"/>
      <c r="R97" s="41"/>
      <c r="S97" s="28" t="s">
        <v>109</v>
      </c>
      <c r="T97" s="28" t="s">
        <v>112</v>
      </c>
      <c r="U97" s="28"/>
      <c r="V97" s="38"/>
      <c r="W97" s="38"/>
      <c r="X97" s="38"/>
      <c r="Y97" s="38"/>
      <c r="Z97" s="38" t="s">
        <v>3</v>
      </c>
      <c r="AA97" s="38" t="s">
        <v>22</v>
      </c>
      <c r="AB97" s="38" t="s">
        <v>23</v>
      </c>
      <c r="AC97" s="38" t="s">
        <v>24</v>
      </c>
      <c r="AD97" s="38" t="s">
        <v>2</v>
      </c>
      <c r="AF97" s="28" t="s">
        <v>109</v>
      </c>
      <c r="AG97" s="28" t="s">
        <v>112</v>
      </c>
      <c r="AH97" s="28"/>
      <c r="AI97" s="38"/>
      <c r="AJ97" s="38"/>
      <c r="AK97" s="38"/>
      <c r="AL97" s="38"/>
      <c r="AM97" s="38" t="s">
        <v>3</v>
      </c>
      <c r="AN97" s="38" t="s">
        <v>22</v>
      </c>
      <c r="AO97" s="38" t="s">
        <v>23</v>
      </c>
      <c r="AP97" s="38" t="s">
        <v>24</v>
      </c>
      <c r="AQ97" s="38" t="s">
        <v>2</v>
      </c>
      <c r="AR97" s="41"/>
    </row>
    <row r="98" spans="1:44" ht="15.75" customHeight="1" x14ac:dyDescent="0.25">
      <c r="A98" s="36"/>
      <c r="E98" s="21" t="s">
        <v>87</v>
      </c>
      <c r="F98" s="21"/>
      <c r="G98" s="21"/>
      <c r="H98" s="21" t="s">
        <v>108</v>
      </c>
      <c r="I98" s="22"/>
      <c r="J98" s="22">
        <v>12</v>
      </c>
      <c r="K98" s="22">
        <v>3</v>
      </c>
      <c r="L98" s="22">
        <v>9</v>
      </c>
      <c r="M98" s="49">
        <f t="shared" si="15"/>
        <v>12</v>
      </c>
      <c r="Q98" s="41"/>
      <c r="R98" s="41"/>
      <c r="S98" s="27">
        <v>7</v>
      </c>
      <c r="T98" s="21" t="s">
        <v>64</v>
      </c>
      <c r="Z98" s="22">
        <v>1</v>
      </c>
      <c r="AA98" s="22">
        <v>0</v>
      </c>
      <c r="AB98" s="22">
        <v>0</v>
      </c>
      <c r="AC98" s="22">
        <f t="shared" ref="AC98:AC103" si="16">+AA98+AB98</f>
        <v>0</v>
      </c>
      <c r="AD98" s="22">
        <v>0</v>
      </c>
      <c r="AF98" s="27">
        <v>7.5</v>
      </c>
      <c r="AG98" s="21" t="s">
        <v>196</v>
      </c>
      <c r="AH98" s="21"/>
      <c r="AM98" s="22">
        <v>1</v>
      </c>
      <c r="AN98" s="22">
        <v>0</v>
      </c>
      <c r="AO98" s="22">
        <v>0</v>
      </c>
      <c r="AP98" s="22">
        <f t="shared" ref="AP98:AP104" si="17">+AN98+AO98</f>
        <v>0</v>
      </c>
      <c r="AQ98" s="22">
        <v>0</v>
      </c>
      <c r="AR98" s="41"/>
    </row>
    <row r="99" spans="1:44" ht="15.75" customHeight="1" x14ac:dyDescent="0.25">
      <c r="A99" s="36"/>
      <c r="E99" s="21" t="s">
        <v>119</v>
      </c>
      <c r="F99" s="21"/>
      <c r="G99" s="21"/>
      <c r="H99" s="21" t="s">
        <v>173</v>
      </c>
      <c r="I99" s="22"/>
      <c r="J99" s="22">
        <v>13</v>
      </c>
      <c r="K99" s="22">
        <v>1</v>
      </c>
      <c r="L99" s="22">
        <v>11</v>
      </c>
      <c r="M99" s="49">
        <f t="shared" si="15"/>
        <v>12</v>
      </c>
      <c r="Q99" s="41"/>
      <c r="R99" s="41"/>
      <c r="S99" s="27">
        <v>7</v>
      </c>
      <c r="T99" s="21" t="s">
        <v>141</v>
      </c>
      <c r="Z99" s="22">
        <v>1</v>
      </c>
      <c r="AA99" s="22">
        <v>1</v>
      </c>
      <c r="AB99" s="22">
        <v>0</v>
      </c>
      <c r="AC99" s="22">
        <f t="shared" si="16"/>
        <v>1</v>
      </c>
      <c r="AD99" s="22">
        <v>0</v>
      </c>
      <c r="AF99" s="27">
        <v>6.5</v>
      </c>
      <c r="AG99" s="21" t="s">
        <v>30</v>
      </c>
      <c r="AH99" s="21"/>
      <c r="AM99" s="22">
        <v>1</v>
      </c>
      <c r="AN99" s="22">
        <v>0</v>
      </c>
      <c r="AO99" s="22">
        <v>1</v>
      </c>
      <c r="AP99" s="22">
        <f t="shared" si="17"/>
        <v>1</v>
      </c>
      <c r="AQ99" s="22">
        <v>0</v>
      </c>
      <c r="AR99" s="41"/>
    </row>
    <row r="100" spans="1:44" ht="15.75" customHeight="1" x14ac:dyDescent="0.25">
      <c r="A100" s="36"/>
      <c r="E100" s="21" t="s">
        <v>167</v>
      </c>
      <c r="F100" s="21"/>
      <c r="G100" s="21"/>
      <c r="H100" s="21" t="s">
        <v>107</v>
      </c>
      <c r="I100" s="22"/>
      <c r="J100" s="22">
        <v>13</v>
      </c>
      <c r="K100" s="22">
        <v>8</v>
      </c>
      <c r="L100" s="22">
        <v>3</v>
      </c>
      <c r="M100" s="49">
        <f t="shared" si="15"/>
        <v>11</v>
      </c>
      <c r="Q100" s="41"/>
      <c r="R100" s="41"/>
      <c r="S100" s="27">
        <v>7.5</v>
      </c>
      <c r="T100" s="21" t="s">
        <v>31</v>
      </c>
      <c r="Z100" s="22">
        <v>2</v>
      </c>
      <c r="AA100" s="22">
        <v>0</v>
      </c>
      <c r="AB100" s="22">
        <v>1</v>
      </c>
      <c r="AC100" s="22">
        <f t="shared" si="16"/>
        <v>1</v>
      </c>
      <c r="AD100" s="22">
        <v>0</v>
      </c>
      <c r="AF100" s="27">
        <v>8.5</v>
      </c>
      <c r="AG100" s="21" t="s">
        <v>28</v>
      </c>
      <c r="AM100" s="22">
        <v>1</v>
      </c>
      <c r="AN100" s="22">
        <v>0</v>
      </c>
      <c r="AO100" s="22">
        <v>1</v>
      </c>
      <c r="AP100" s="22">
        <f t="shared" si="17"/>
        <v>1</v>
      </c>
      <c r="AQ100" s="22">
        <v>0</v>
      </c>
      <c r="AR100" s="41"/>
    </row>
    <row r="101" spans="1:44" ht="15.75" customHeight="1" x14ac:dyDescent="0.25">
      <c r="A101" s="36"/>
      <c r="E101" s="21" t="s">
        <v>32</v>
      </c>
      <c r="F101" s="21"/>
      <c r="G101" s="21"/>
      <c r="H101" s="21" t="s">
        <v>97</v>
      </c>
      <c r="I101" s="22"/>
      <c r="J101" s="22">
        <v>13</v>
      </c>
      <c r="K101" s="22">
        <v>5</v>
      </c>
      <c r="L101" s="22">
        <v>6</v>
      </c>
      <c r="M101" s="49">
        <f t="shared" si="15"/>
        <v>11</v>
      </c>
      <c r="Q101" s="41"/>
      <c r="R101" s="41"/>
      <c r="S101" s="27">
        <v>7.5</v>
      </c>
      <c r="T101" s="21" t="s">
        <v>139</v>
      </c>
      <c r="Z101" s="22">
        <v>1</v>
      </c>
      <c r="AA101" s="22">
        <v>0</v>
      </c>
      <c r="AB101" s="22">
        <v>0</v>
      </c>
      <c r="AC101" s="22">
        <f t="shared" si="16"/>
        <v>0</v>
      </c>
      <c r="AD101" s="22">
        <v>0</v>
      </c>
      <c r="AF101" s="27">
        <v>7.5</v>
      </c>
      <c r="AG101" s="21" t="s">
        <v>104</v>
      </c>
      <c r="AM101" s="22">
        <v>1</v>
      </c>
      <c r="AN101" s="22">
        <v>0</v>
      </c>
      <c r="AO101" s="22">
        <v>1</v>
      </c>
      <c r="AP101" s="22">
        <f t="shared" si="17"/>
        <v>1</v>
      </c>
      <c r="AQ101" s="22">
        <v>0</v>
      </c>
      <c r="AR101" s="41"/>
    </row>
    <row r="102" spans="1:44" ht="15.75" customHeight="1" x14ac:dyDescent="0.25">
      <c r="A102" s="36"/>
      <c r="E102" s="21" t="s">
        <v>60</v>
      </c>
      <c r="F102" s="21"/>
      <c r="G102" s="21"/>
      <c r="H102" s="21" t="s">
        <v>107</v>
      </c>
      <c r="I102" s="22"/>
      <c r="J102" s="22">
        <v>11</v>
      </c>
      <c r="K102" s="22">
        <v>2</v>
      </c>
      <c r="L102" s="22">
        <v>9</v>
      </c>
      <c r="M102" s="49">
        <f t="shared" si="15"/>
        <v>11</v>
      </c>
      <c r="O102" s="22"/>
      <c r="Q102" s="41"/>
      <c r="R102" s="41"/>
      <c r="S102" s="27">
        <v>6.5</v>
      </c>
      <c r="T102" s="21" t="s">
        <v>123</v>
      </c>
      <c r="Z102" s="22">
        <v>4</v>
      </c>
      <c r="AA102" s="22">
        <v>1</v>
      </c>
      <c r="AB102" s="22">
        <v>1</v>
      </c>
      <c r="AC102" s="22">
        <f t="shared" si="16"/>
        <v>2</v>
      </c>
      <c r="AD102" s="22">
        <v>0</v>
      </c>
      <c r="AF102" s="27">
        <v>7.5</v>
      </c>
      <c r="AG102" s="21" t="s">
        <v>164</v>
      </c>
      <c r="AH102" s="21"/>
      <c r="AM102" s="22">
        <v>3</v>
      </c>
      <c r="AN102" s="22">
        <v>0</v>
      </c>
      <c r="AO102" s="22">
        <v>2</v>
      </c>
      <c r="AP102" s="22">
        <f t="shared" si="17"/>
        <v>2</v>
      </c>
      <c r="AQ102" s="22">
        <v>0</v>
      </c>
      <c r="AR102" s="41"/>
    </row>
    <row r="103" spans="1:44" ht="15.75" customHeight="1" thickBot="1" x14ac:dyDescent="0.3">
      <c r="A103" s="36"/>
      <c r="E103" s="21" t="s">
        <v>74</v>
      </c>
      <c r="F103" s="21"/>
      <c r="G103" s="21"/>
      <c r="H103" s="21" t="s">
        <v>107</v>
      </c>
      <c r="I103" s="22"/>
      <c r="J103" s="22">
        <v>12</v>
      </c>
      <c r="K103" s="22">
        <v>8</v>
      </c>
      <c r="L103" s="22">
        <v>2</v>
      </c>
      <c r="M103" s="49">
        <f t="shared" si="15"/>
        <v>10</v>
      </c>
      <c r="O103" s="22"/>
      <c r="Q103" s="41"/>
      <c r="R103" s="41"/>
      <c r="S103" s="27">
        <v>6</v>
      </c>
      <c r="T103" s="21" t="s">
        <v>103</v>
      </c>
      <c r="Z103" s="22">
        <v>3</v>
      </c>
      <c r="AA103" s="22">
        <v>0</v>
      </c>
      <c r="AB103" s="22">
        <v>0</v>
      </c>
      <c r="AC103" s="22">
        <f t="shared" si="16"/>
        <v>0</v>
      </c>
      <c r="AD103" s="22">
        <v>0</v>
      </c>
      <c r="AF103" s="27">
        <v>8.5</v>
      </c>
      <c r="AG103" s="21" t="s">
        <v>140</v>
      </c>
      <c r="AM103" s="22">
        <v>1</v>
      </c>
      <c r="AN103" s="22">
        <v>3</v>
      </c>
      <c r="AO103" s="22">
        <v>0</v>
      </c>
      <c r="AP103" s="22">
        <f t="shared" si="17"/>
        <v>3</v>
      </c>
      <c r="AQ103" s="22">
        <v>0</v>
      </c>
      <c r="AR103" s="41"/>
    </row>
    <row r="104" spans="1:44" ht="15.75" customHeight="1" thickBot="1" x14ac:dyDescent="0.3">
      <c r="A104" s="36"/>
      <c r="E104" s="21" t="s">
        <v>239</v>
      </c>
      <c r="F104" s="21"/>
      <c r="G104" s="21"/>
      <c r="H104" s="16" t="s">
        <v>98</v>
      </c>
      <c r="I104" s="22"/>
      <c r="J104" s="22">
        <v>13</v>
      </c>
      <c r="K104" s="22">
        <v>6</v>
      </c>
      <c r="L104" s="22">
        <v>4</v>
      </c>
      <c r="M104" s="49">
        <f t="shared" si="15"/>
        <v>10</v>
      </c>
      <c r="O104" s="22"/>
      <c r="Q104" s="41"/>
      <c r="R104" s="41"/>
      <c r="S104" s="8"/>
      <c r="T104" s="31"/>
      <c r="U104" s="8"/>
      <c r="V104" s="8"/>
      <c r="W104" s="8"/>
      <c r="X104" s="8"/>
      <c r="Y104" s="8"/>
      <c r="Z104" s="53"/>
      <c r="AA104" s="53"/>
      <c r="AB104" s="53"/>
      <c r="AC104" s="53"/>
      <c r="AD104" s="53"/>
      <c r="AF104" s="27">
        <v>7.5</v>
      </c>
      <c r="AG104" s="21" t="s">
        <v>44</v>
      </c>
      <c r="AM104" s="22">
        <v>3</v>
      </c>
      <c r="AN104" s="22">
        <v>0</v>
      </c>
      <c r="AO104" s="22">
        <v>3</v>
      </c>
      <c r="AP104" s="22">
        <f t="shared" si="17"/>
        <v>3</v>
      </c>
      <c r="AQ104" s="22">
        <v>0</v>
      </c>
      <c r="AR104" s="41"/>
    </row>
    <row r="105" spans="1:44" ht="15.75" customHeight="1" x14ac:dyDescent="0.25">
      <c r="A105" s="36"/>
      <c r="E105" s="21" t="s">
        <v>187</v>
      </c>
      <c r="F105" s="21"/>
      <c r="G105" s="21"/>
      <c r="H105" s="16" t="s">
        <v>98</v>
      </c>
      <c r="I105" s="22"/>
      <c r="J105" s="22">
        <v>11</v>
      </c>
      <c r="K105" s="22">
        <v>4</v>
      </c>
      <c r="L105" s="22">
        <v>6</v>
      </c>
      <c r="M105" s="49">
        <f t="shared" si="15"/>
        <v>10</v>
      </c>
      <c r="O105" s="22"/>
      <c r="Q105" s="41"/>
      <c r="R105" s="41"/>
      <c r="AF105" s="8"/>
      <c r="AG105" s="31" t="s">
        <v>157</v>
      </c>
      <c r="AH105" s="8"/>
      <c r="AI105" s="8"/>
      <c r="AJ105" s="8"/>
      <c r="AK105" s="8"/>
      <c r="AL105" s="8"/>
      <c r="AM105" s="53">
        <f>SUM(Z97:Z104)+SUM(AM97:AM104)</f>
        <v>23</v>
      </c>
      <c r="AN105" s="53">
        <f>SUM(AA97:AA104)+SUM(AN97:AN104)</f>
        <v>5</v>
      </c>
      <c r="AO105" s="53">
        <f>SUM(AB97:AB104)+SUM(AO97:AO104)</f>
        <v>10</v>
      </c>
      <c r="AP105" s="53">
        <f>SUM(AC97:AC104)+SUM(AP97:AP104)</f>
        <v>15</v>
      </c>
      <c r="AQ105" s="53">
        <f>SUM(AD97:AD104)+SUM(AQ97:AQ104)</f>
        <v>0</v>
      </c>
      <c r="AR105" s="41"/>
    </row>
    <row r="106" spans="1:44" ht="15.75" customHeight="1" x14ac:dyDescent="0.25">
      <c r="A106" s="36"/>
      <c r="E106" s="21" t="s">
        <v>104</v>
      </c>
      <c r="F106" s="21"/>
      <c r="G106" s="21"/>
      <c r="H106" s="21" t="s">
        <v>108</v>
      </c>
      <c r="I106" s="22"/>
      <c r="J106" s="22">
        <v>12</v>
      </c>
      <c r="K106" s="22">
        <v>3</v>
      </c>
      <c r="L106" s="22">
        <v>7</v>
      </c>
      <c r="M106" s="49">
        <f t="shared" si="15"/>
        <v>10</v>
      </c>
      <c r="Q106" s="41"/>
      <c r="R106" s="41"/>
      <c r="AF106" s="27"/>
      <c r="AG106" s="21" t="s">
        <v>86</v>
      </c>
      <c r="AM106" s="54">
        <f>AM93+AC121+AM105</f>
        <v>153.69999999999999</v>
      </c>
      <c r="AN106" s="54">
        <f>AN105+AN93</f>
        <v>48</v>
      </c>
      <c r="AO106" s="54">
        <f>AO105+AO93</f>
        <v>59</v>
      </c>
      <c r="AP106" s="54">
        <f>AP105+AP93</f>
        <v>107</v>
      </c>
      <c r="AQ106" s="54">
        <f>AQ105+AQ93</f>
        <v>6</v>
      </c>
      <c r="AR106" s="41"/>
    </row>
    <row r="107" spans="1:44" ht="15.75" customHeight="1" x14ac:dyDescent="0.25">
      <c r="A107" s="36"/>
      <c r="E107" s="21" t="s">
        <v>153</v>
      </c>
      <c r="F107" s="21"/>
      <c r="G107" s="21"/>
      <c r="H107" s="21" t="s">
        <v>173</v>
      </c>
      <c r="I107" s="22"/>
      <c r="J107" s="22">
        <v>10</v>
      </c>
      <c r="K107" s="22">
        <v>5</v>
      </c>
      <c r="L107" s="22">
        <v>4</v>
      </c>
      <c r="M107" s="49">
        <f t="shared" si="15"/>
        <v>9</v>
      </c>
      <c r="O107" s="22"/>
      <c r="Q107" s="41"/>
      <c r="R107" s="41"/>
      <c r="AF107" s="27"/>
      <c r="AG107" s="21" t="s">
        <v>75</v>
      </c>
      <c r="AM107" s="22">
        <f>+AM41+AM28+Z54+Z41+AM54+AM15+Z28+Z15</f>
        <v>153.69999999999999</v>
      </c>
      <c r="AN107" s="22">
        <f>+AN41+AN28+AA54+AA41+AN54+AN15+AA28+AA15</f>
        <v>48</v>
      </c>
      <c r="AO107" s="22">
        <f>+AO41+AO28+AB54+AB41+AO54+AO15+AB28+AB15</f>
        <v>59</v>
      </c>
      <c r="AP107" s="22">
        <f>+AP41+AP28+AC54+AC41+AP54+AP15+AC28+AC15</f>
        <v>107</v>
      </c>
      <c r="AQ107" s="22">
        <f>+AQ41+AQ28+AD54+AD41+AQ54+AQ15+AD28+AD15</f>
        <v>6</v>
      </c>
      <c r="AR107" s="41"/>
    </row>
    <row r="108" spans="1:44" ht="15.75" customHeight="1" x14ac:dyDescent="0.25">
      <c r="A108" s="36"/>
      <c r="E108" s="21" t="s">
        <v>164</v>
      </c>
      <c r="F108" s="21"/>
      <c r="G108" s="21"/>
      <c r="H108" s="21" t="s">
        <v>134</v>
      </c>
      <c r="I108" s="22"/>
      <c r="J108" s="22">
        <v>13</v>
      </c>
      <c r="K108" s="22">
        <v>4</v>
      </c>
      <c r="L108" s="22">
        <v>5</v>
      </c>
      <c r="M108" s="49">
        <f t="shared" si="15"/>
        <v>9</v>
      </c>
      <c r="O108" s="22"/>
      <c r="Q108" s="41"/>
      <c r="R108" s="41"/>
      <c r="AO108" s="22"/>
      <c r="AP108" s="22"/>
      <c r="AR108" s="41"/>
    </row>
    <row r="109" spans="1:44" ht="15.75" customHeight="1" x14ac:dyDescent="0.25">
      <c r="A109" s="36"/>
      <c r="E109" s="21" t="s">
        <v>120</v>
      </c>
      <c r="F109" s="21"/>
      <c r="G109" s="21"/>
      <c r="H109" s="16" t="s">
        <v>17</v>
      </c>
      <c r="I109" s="22"/>
      <c r="J109" s="22">
        <v>13</v>
      </c>
      <c r="K109" s="22">
        <v>4</v>
      </c>
      <c r="L109" s="22">
        <v>5</v>
      </c>
      <c r="M109" s="49">
        <f t="shared" si="15"/>
        <v>9</v>
      </c>
      <c r="O109" s="22"/>
      <c r="Q109" s="41"/>
      <c r="R109" s="41"/>
      <c r="AR109" s="41"/>
    </row>
    <row r="110" spans="1:44" ht="15.75" customHeight="1" x14ac:dyDescent="0.25">
      <c r="A110" s="36"/>
      <c r="E110" s="21" t="s">
        <v>46</v>
      </c>
      <c r="F110" s="21"/>
      <c r="G110" s="21"/>
      <c r="H110" s="21" t="s">
        <v>108</v>
      </c>
      <c r="I110" s="22"/>
      <c r="J110" s="22">
        <v>12</v>
      </c>
      <c r="K110" s="22">
        <v>0</v>
      </c>
      <c r="L110" s="22">
        <v>9</v>
      </c>
      <c r="M110" s="49">
        <f t="shared" si="15"/>
        <v>9</v>
      </c>
      <c r="O110" s="22"/>
      <c r="Q110" s="41"/>
      <c r="R110" s="41"/>
      <c r="AR110" s="41"/>
    </row>
    <row r="111" spans="1:44" ht="15.75" customHeight="1" x14ac:dyDescent="0.25">
      <c r="A111" s="36"/>
      <c r="E111" s="21"/>
      <c r="F111" s="21"/>
      <c r="G111" s="21"/>
      <c r="H111" s="21"/>
      <c r="I111" s="22"/>
      <c r="J111" s="22"/>
      <c r="K111" s="22"/>
      <c r="L111" s="22"/>
      <c r="M111" s="22"/>
      <c r="Q111" s="41"/>
      <c r="R111" s="41"/>
      <c r="AR111" s="41"/>
    </row>
    <row r="112" spans="1:44" ht="15.75" customHeight="1" thickBot="1" x14ac:dyDescent="0.3">
      <c r="A112" s="36"/>
      <c r="E112" s="21"/>
      <c r="F112" s="2" t="s">
        <v>77</v>
      </c>
      <c r="G112" s="2"/>
      <c r="H112" s="2"/>
      <c r="I112" s="4" t="s">
        <v>1</v>
      </c>
      <c r="J112" s="4"/>
      <c r="K112" s="4" t="s">
        <v>3</v>
      </c>
      <c r="L112" s="50" t="s">
        <v>2</v>
      </c>
      <c r="M112" s="22"/>
      <c r="Q112" s="41"/>
      <c r="R112" s="41"/>
      <c r="U112" s="37" t="s">
        <v>109</v>
      </c>
      <c r="V112" s="10" t="s">
        <v>117</v>
      </c>
      <c r="W112" s="10"/>
      <c r="X112" s="10"/>
      <c r="Y112" s="10"/>
      <c r="Z112" s="10"/>
      <c r="AA112" s="10"/>
      <c r="AB112" s="10"/>
      <c r="AC112" s="37" t="s">
        <v>3</v>
      </c>
      <c r="AD112" s="37" t="s">
        <v>7</v>
      </c>
      <c r="AE112" s="37" t="s">
        <v>8</v>
      </c>
      <c r="AF112" s="37" t="s">
        <v>9</v>
      </c>
      <c r="AG112" s="37" t="s">
        <v>71</v>
      </c>
      <c r="AH112" s="37"/>
      <c r="AI112" s="37" t="s">
        <v>4</v>
      </c>
      <c r="AJ112" s="37" t="s">
        <v>6</v>
      </c>
      <c r="AK112" s="37" t="s">
        <v>5</v>
      </c>
      <c r="AL112" s="37" t="s">
        <v>72</v>
      </c>
      <c r="AM112" s="37" t="s">
        <v>23</v>
      </c>
      <c r="AN112" s="37" t="s">
        <v>2</v>
      </c>
      <c r="AR112" s="41"/>
    </row>
    <row r="113" spans="1:44" ht="15.75" customHeight="1" x14ac:dyDescent="0.25">
      <c r="A113" s="36"/>
      <c r="E113" s="21"/>
      <c r="F113" s="21" t="s">
        <v>79</v>
      </c>
      <c r="G113" s="21"/>
      <c r="H113" s="21"/>
      <c r="I113" s="21" t="s">
        <v>173</v>
      </c>
      <c r="J113" s="22"/>
      <c r="K113" s="22">
        <v>12</v>
      </c>
      <c r="L113" s="49">
        <v>8</v>
      </c>
      <c r="M113" s="22"/>
      <c r="N113" s="22"/>
      <c r="O113" s="22"/>
      <c r="Q113" s="41"/>
      <c r="R113" s="41"/>
      <c r="U113" s="58">
        <v>8</v>
      </c>
      <c r="V113" s="31" t="s">
        <v>15</v>
      </c>
      <c r="W113" s="8"/>
      <c r="X113" s="31"/>
      <c r="Y113" s="31"/>
      <c r="Z113" s="14"/>
      <c r="AA113" s="8"/>
      <c r="AB113" s="8"/>
      <c r="AC113" s="15">
        <f t="shared" ref="AC113:AC120" si="18">SUM(AD113:AF113)</f>
        <v>1</v>
      </c>
      <c r="AD113" s="15">
        <v>0</v>
      </c>
      <c r="AE113" s="15">
        <v>1</v>
      </c>
      <c r="AF113" s="15">
        <v>0</v>
      </c>
      <c r="AG113" s="98">
        <f t="shared" ref="AG113:AG121" si="19">+(AD113*2+AF113)/(2*AC113)</f>
        <v>0</v>
      </c>
      <c r="AH113" s="98"/>
      <c r="AI113" s="15">
        <v>9</v>
      </c>
      <c r="AJ113" s="15">
        <v>0</v>
      </c>
      <c r="AK113" s="15">
        <v>0</v>
      </c>
      <c r="AL113" s="52">
        <f t="shared" ref="AL113:AL121" si="20">+AI113/AC113</f>
        <v>9</v>
      </c>
      <c r="AM113" s="15">
        <v>0</v>
      </c>
      <c r="AN113" s="15">
        <v>0</v>
      </c>
      <c r="AR113" s="41"/>
    </row>
    <row r="114" spans="1:44" ht="15.75" customHeight="1" x14ac:dyDescent="0.25">
      <c r="A114" s="36"/>
      <c r="E114" s="21"/>
      <c r="F114" s="21" t="s">
        <v>155</v>
      </c>
      <c r="I114" s="21" t="s">
        <v>134</v>
      </c>
      <c r="J114" s="22"/>
      <c r="K114" s="22">
        <v>12</v>
      </c>
      <c r="L114" s="49">
        <v>6</v>
      </c>
      <c r="M114" s="22"/>
      <c r="N114" s="22"/>
      <c r="O114" s="22"/>
      <c r="Q114" s="41"/>
      <c r="R114" s="41"/>
      <c r="U114" s="27">
        <v>7</v>
      </c>
      <c r="V114" s="21" t="s">
        <v>347</v>
      </c>
      <c r="X114" s="21"/>
      <c r="Y114" s="21"/>
      <c r="Z114" s="16"/>
      <c r="AC114" s="22">
        <f t="shared" si="18"/>
        <v>7</v>
      </c>
      <c r="AD114" s="22">
        <v>0</v>
      </c>
      <c r="AE114" s="22">
        <v>7</v>
      </c>
      <c r="AF114" s="22">
        <v>0</v>
      </c>
      <c r="AG114" s="95">
        <f t="shared" si="19"/>
        <v>0</v>
      </c>
      <c r="AH114" s="95"/>
      <c r="AI114" s="22">
        <v>36</v>
      </c>
      <c r="AJ114" s="22">
        <v>0</v>
      </c>
      <c r="AK114" s="22">
        <v>0</v>
      </c>
      <c r="AL114" s="24">
        <f t="shared" si="20"/>
        <v>5.1428571428571432</v>
      </c>
      <c r="AM114" s="22">
        <v>0</v>
      </c>
      <c r="AN114" s="22">
        <v>0</v>
      </c>
      <c r="AR114" s="41"/>
    </row>
    <row r="115" spans="1:44" ht="15.75" customHeight="1" x14ac:dyDescent="0.25">
      <c r="A115" s="36"/>
      <c r="E115" s="21"/>
      <c r="F115" s="21" t="s">
        <v>118</v>
      </c>
      <c r="H115" s="21"/>
      <c r="I115" s="21" t="s">
        <v>106</v>
      </c>
      <c r="J115" s="22"/>
      <c r="K115" s="22">
        <v>12</v>
      </c>
      <c r="L115" s="49">
        <v>6</v>
      </c>
      <c r="M115" s="22"/>
      <c r="N115" s="22"/>
      <c r="O115" s="22"/>
      <c r="Q115" s="41"/>
      <c r="R115" s="41"/>
      <c r="U115" s="27">
        <v>7</v>
      </c>
      <c r="V115" s="21" t="s">
        <v>162</v>
      </c>
      <c r="X115" s="21"/>
      <c r="Y115" s="21"/>
      <c r="Z115" s="16"/>
      <c r="AC115" s="22">
        <f t="shared" si="18"/>
        <v>2</v>
      </c>
      <c r="AD115" s="22">
        <v>2</v>
      </c>
      <c r="AE115" s="22">
        <v>0</v>
      </c>
      <c r="AF115" s="22">
        <v>0</v>
      </c>
      <c r="AG115" s="95">
        <f t="shared" si="19"/>
        <v>1</v>
      </c>
      <c r="AH115" s="95"/>
      <c r="AI115" s="22">
        <v>4</v>
      </c>
      <c r="AJ115" s="22">
        <v>0</v>
      </c>
      <c r="AK115" s="22">
        <v>0</v>
      </c>
      <c r="AL115" s="24">
        <f t="shared" si="20"/>
        <v>2</v>
      </c>
      <c r="AM115" s="22">
        <v>0</v>
      </c>
      <c r="AN115" s="22">
        <v>0</v>
      </c>
      <c r="AR115" s="41"/>
    </row>
    <row r="116" spans="1:44" ht="15.75" customHeight="1" x14ac:dyDescent="0.25">
      <c r="A116" s="36"/>
      <c r="E116" s="21"/>
      <c r="F116" s="21" t="s">
        <v>192</v>
      </c>
      <c r="G116" s="21"/>
      <c r="H116" s="21"/>
      <c r="I116" s="21" t="s">
        <v>173</v>
      </c>
      <c r="J116" s="22"/>
      <c r="K116" s="22">
        <v>13</v>
      </c>
      <c r="L116" s="49">
        <v>6</v>
      </c>
      <c r="M116" s="22"/>
      <c r="N116" s="22"/>
      <c r="O116" s="22"/>
      <c r="Q116" s="41"/>
      <c r="R116" s="41"/>
      <c r="U116" s="27">
        <v>7</v>
      </c>
      <c r="V116" s="21" t="s">
        <v>183</v>
      </c>
      <c r="X116" s="21"/>
      <c r="Y116" s="21"/>
      <c r="Z116" s="16"/>
      <c r="AC116" s="22">
        <f t="shared" si="18"/>
        <v>1</v>
      </c>
      <c r="AD116" s="22">
        <v>0</v>
      </c>
      <c r="AE116" s="22">
        <v>0</v>
      </c>
      <c r="AF116" s="22">
        <v>1</v>
      </c>
      <c r="AG116" s="95">
        <f t="shared" si="19"/>
        <v>0.5</v>
      </c>
      <c r="AH116" s="95"/>
      <c r="AI116" s="22">
        <v>1</v>
      </c>
      <c r="AJ116" s="22">
        <v>0</v>
      </c>
      <c r="AK116" s="22">
        <v>0</v>
      </c>
      <c r="AL116" s="24">
        <f t="shared" si="20"/>
        <v>1</v>
      </c>
      <c r="AM116" s="22">
        <v>0</v>
      </c>
      <c r="AN116" s="22">
        <v>0</v>
      </c>
      <c r="AR116" s="41"/>
    </row>
    <row r="117" spans="1:44" ht="15.75" customHeight="1" x14ac:dyDescent="0.25">
      <c r="A117" s="36"/>
      <c r="F117" s="21" t="s">
        <v>37</v>
      </c>
      <c r="I117" s="21" t="s">
        <v>134</v>
      </c>
      <c r="J117" s="22"/>
      <c r="K117" s="22">
        <v>13</v>
      </c>
      <c r="L117" s="49">
        <v>6</v>
      </c>
      <c r="M117" s="22"/>
      <c r="N117" s="22"/>
      <c r="O117" s="22"/>
      <c r="Q117" s="41"/>
      <c r="R117" s="41"/>
      <c r="U117" s="27">
        <v>7</v>
      </c>
      <c r="V117" s="21" t="s">
        <v>315</v>
      </c>
      <c r="X117" s="21"/>
      <c r="Y117" s="21"/>
      <c r="Z117" s="16"/>
      <c r="AC117" s="22">
        <f t="shared" si="18"/>
        <v>1</v>
      </c>
      <c r="AD117" s="22">
        <v>0</v>
      </c>
      <c r="AE117" s="22">
        <v>0</v>
      </c>
      <c r="AF117" s="22">
        <v>1</v>
      </c>
      <c r="AG117" s="95">
        <f t="shared" si="19"/>
        <v>0.5</v>
      </c>
      <c r="AH117" s="95"/>
      <c r="AI117" s="22">
        <v>1</v>
      </c>
      <c r="AJ117" s="22">
        <v>0</v>
      </c>
      <c r="AK117" s="22">
        <v>0</v>
      </c>
      <c r="AL117" s="24">
        <f t="shared" si="20"/>
        <v>1</v>
      </c>
      <c r="AM117" s="22">
        <v>0</v>
      </c>
      <c r="AN117" s="22">
        <v>0</v>
      </c>
      <c r="AR117" s="41"/>
    </row>
    <row r="118" spans="1:44" ht="15.75" customHeight="1" x14ac:dyDescent="0.25">
      <c r="A118" s="36"/>
      <c r="F118" s="21" t="s">
        <v>30</v>
      </c>
      <c r="G118" s="21"/>
      <c r="H118" s="21"/>
      <c r="I118" s="21" t="s">
        <v>106</v>
      </c>
      <c r="J118" s="22"/>
      <c r="K118" s="22">
        <v>13</v>
      </c>
      <c r="L118" s="49">
        <v>6</v>
      </c>
      <c r="M118" s="22"/>
      <c r="N118" s="22"/>
      <c r="O118" s="22"/>
      <c r="Q118" s="41"/>
      <c r="R118" s="41"/>
      <c r="U118" s="27">
        <v>7.5</v>
      </c>
      <c r="V118" s="21" t="s">
        <v>168</v>
      </c>
      <c r="Z118" s="21" t="s">
        <v>136</v>
      </c>
      <c r="AB118" s="22"/>
      <c r="AC118" s="22">
        <f t="shared" si="18"/>
        <v>2</v>
      </c>
      <c r="AD118" s="22">
        <v>1</v>
      </c>
      <c r="AE118" s="22">
        <v>1</v>
      </c>
      <c r="AF118" s="22">
        <v>0</v>
      </c>
      <c r="AG118" s="95">
        <f t="shared" si="19"/>
        <v>0.5</v>
      </c>
      <c r="AH118" s="95"/>
      <c r="AI118" s="22">
        <v>2</v>
      </c>
      <c r="AJ118" s="22">
        <v>0</v>
      </c>
      <c r="AK118" s="22">
        <v>1</v>
      </c>
      <c r="AL118" s="24">
        <f t="shared" si="20"/>
        <v>1</v>
      </c>
      <c r="AM118" s="22">
        <v>0</v>
      </c>
      <c r="AN118" s="22">
        <v>0</v>
      </c>
      <c r="AR118" s="41"/>
    </row>
    <row r="119" spans="1:44" ht="15.75" customHeight="1" x14ac:dyDescent="0.25">
      <c r="A119" s="36"/>
      <c r="F119" s="21" t="s">
        <v>193</v>
      </c>
      <c r="G119" s="21"/>
      <c r="H119" s="21"/>
      <c r="I119" s="21" t="s">
        <v>97</v>
      </c>
      <c r="J119" s="22"/>
      <c r="K119" s="22">
        <v>9</v>
      </c>
      <c r="L119" s="49">
        <v>4</v>
      </c>
      <c r="M119" s="22"/>
      <c r="N119" s="22"/>
      <c r="O119" s="22"/>
      <c r="Q119" s="41"/>
      <c r="R119" s="41"/>
      <c r="U119" s="27">
        <v>7</v>
      </c>
      <c r="V119" s="21" t="s">
        <v>274</v>
      </c>
      <c r="X119" s="21"/>
      <c r="Y119" s="21"/>
      <c r="Z119" s="16"/>
      <c r="AC119" s="22">
        <f t="shared" si="18"/>
        <v>4</v>
      </c>
      <c r="AD119" s="22">
        <v>0</v>
      </c>
      <c r="AE119" s="22">
        <v>3</v>
      </c>
      <c r="AF119" s="22">
        <v>1</v>
      </c>
      <c r="AG119" s="95">
        <f t="shared" si="19"/>
        <v>0.125</v>
      </c>
      <c r="AH119" s="95"/>
      <c r="AI119" s="22">
        <v>13</v>
      </c>
      <c r="AJ119" s="22">
        <v>0</v>
      </c>
      <c r="AK119" s="22">
        <v>0</v>
      </c>
      <c r="AL119" s="24">
        <f t="shared" si="20"/>
        <v>3.25</v>
      </c>
      <c r="AM119" s="22">
        <v>0</v>
      </c>
      <c r="AN119" s="22">
        <v>0</v>
      </c>
      <c r="AR119" s="41"/>
    </row>
    <row r="120" spans="1:44" ht="15.75" customHeight="1" thickBot="1" x14ac:dyDescent="0.3">
      <c r="A120" s="36"/>
      <c r="F120" s="21" t="s">
        <v>42</v>
      </c>
      <c r="G120" s="21"/>
      <c r="H120" s="21"/>
      <c r="I120" s="21" t="s">
        <v>107</v>
      </c>
      <c r="J120" s="22"/>
      <c r="K120" s="22">
        <v>10</v>
      </c>
      <c r="L120" s="49">
        <v>4</v>
      </c>
      <c r="M120" s="22"/>
      <c r="N120" s="22"/>
      <c r="O120" s="22"/>
      <c r="Q120" s="41"/>
      <c r="R120" s="41"/>
      <c r="U120" s="56">
        <v>7</v>
      </c>
      <c r="V120" s="28" t="s">
        <v>222</v>
      </c>
      <c r="W120" s="3"/>
      <c r="X120" s="28"/>
      <c r="Y120" s="28"/>
      <c r="Z120" s="10"/>
      <c r="AA120" s="3"/>
      <c r="AB120" s="3"/>
      <c r="AC120" s="38">
        <f t="shared" si="18"/>
        <v>2</v>
      </c>
      <c r="AD120" s="38">
        <v>0</v>
      </c>
      <c r="AE120" s="38">
        <v>1</v>
      </c>
      <c r="AF120" s="38">
        <v>1</v>
      </c>
      <c r="AG120" s="99">
        <f t="shared" si="19"/>
        <v>0.25</v>
      </c>
      <c r="AH120" s="99"/>
      <c r="AI120" s="38">
        <v>8</v>
      </c>
      <c r="AJ120" s="38">
        <v>0</v>
      </c>
      <c r="AK120" s="38">
        <v>0</v>
      </c>
      <c r="AL120" s="57">
        <f t="shared" si="20"/>
        <v>4</v>
      </c>
      <c r="AM120" s="38">
        <v>0</v>
      </c>
      <c r="AN120" s="38">
        <v>0</v>
      </c>
      <c r="AR120" s="41"/>
    </row>
    <row r="121" spans="1:44" ht="15.75" customHeight="1" x14ac:dyDescent="0.25">
      <c r="A121" s="36"/>
      <c r="F121" s="21" t="s">
        <v>53</v>
      </c>
      <c r="G121" s="21"/>
      <c r="H121" s="21"/>
      <c r="I121" s="21" t="s">
        <v>108</v>
      </c>
      <c r="J121" s="22"/>
      <c r="K121" s="22">
        <v>11</v>
      </c>
      <c r="L121" s="49">
        <v>4</v>
      </c>
      <c r="M121" s="22"/>
      <c r="N121" s="22"/>
      <c r="O121" s="22"/>
      <c r="Q121" s="41"/>
      <c r="R121" s="41"/>
      <c r="U121" s="8"/>
      <c r="V121" s="32"/>
      <c r="W121" s="31" t="s">
        <v>20</v>
      </c>
      <c r="X121" s="32"/>
      <c r="Y121" s="32"/>
      <c r="Z121" s="15"/>
      <c r="AA121" s="8"/>
      <c r="AB121" s="8"/>
      <c r="AC121" s="15">
        <f>SUM(AC113:AC120)</f>
        <v>20</v>
      </c>
      <c r="AD121" s="15">
        <f>SUM(AD113:AD120)</f>
        <v>3</v>
      </c>
      <c r="AE121" s="15">
        <f>SUM(AE113:AE120)</f>
        <v>13</v>
      </c>
      <c r="AF121" s="15">
        <f>SUM(AF113:AF120)</f>
        <v>4</v>
      </c>
      <c r="AG121" s="98">
        <f t="shared" si="19"/>
        <v>0.25</v>
      </c>
      <c r="AH121" s="98"/>
      <c r="AI121" s="15">
        <f>SUM(AI113:AI120)</f>
        <v>74</v>
      </c>
      <c r="AJ121" s="15">
        <f>SUM(AJ113:AJ120)</f>
        <v>0</v>
      </c>
      <c r="AK121" s="15">
        <f>SUM(AK113:AK120)</f>
        <v>1</v>
      </c>
      <c r="AL121" s="52">
        <f t="shared" si="20"/>
        <v>3.7</v>
      </c>
      <c r="AM121" s="15">
        <f>SUM(AM113:AM120)</f>
        <v>0</v>
      </c>
      <c r="AN121" s="15">
        <f>SUM(AN113:AN120)</f>
        <v>0</v>
      </c>
      <c r="AR121" s="41"/>
    </row>
    <row r="122" spans="1:44" ht="15.75" customHeight="1" x14ac:dyDescent="0.25">
      <c r="A122" s="36"/>
      <c r="F122" s="21" t="s">
        <v>169</v>
      </c>
      <c r="G122" s="21"/>
      <c r="H122" s="21"/>
      <c r="I122" s="21" t="s">
        <v>134</v>
      </c>
      <c r="J122" s="22"/>
      <c r="K122" s="22">
        <v>11</v>
      </c>
      <c r="L122" s="49">
        <v>4</v>
      </c>
      <c r="M122" s="22"/>
      <c r="N122" s="22"/>
      <c r="O122" s="22"/>
      <c r="Q122" s="41"/>
      <c r="R122" s="41"/>
      <c r="AR122" s="41"/>
    </row>
    <row r="123" spans="1:44" ht="15.75" customHeight="1" x14ac:dyDescent="0.25">
      <c r="A123" s="36"/>
      <c r="F123" s="21" t="s">
        <v>143</v>
      </c>
      <c r="G123" s="21"/>
      <c r="H123" s="21"/>
      <c r="I123" s="21" t="s">
        <v>97</v>
      </c>
      <c r="J123" s="22"/>
      <c r="K123" s="22">
        <v>11</v>
      </c>
      <c r="L123" s="49">
        <v>4</v>
      </c>
      <c r="M123" s="22"/>
      <c r="N123" s="22"/>
      <c r="O123" s="22"/>
      <c r="Q123" s="41"/>
      <c r="R123" s="41"/>
      <c r="AR123" s="41"/>
    </row>
    <row r="124" spans="1:44" ht="15.75" customHeight="1" x14ac:dyDescent="0.25">
      <c r="A124" s="36"/>
      <c r="D124" s="21"/>
      <c r="E124" s="21"/>
      <c r="F124" s="21" t="s">
        <v>126</v>
      </c>
      <c r="G124" s="21"/>
      <c r="H124" s="21"/>
      <c r="I124" s="16" t="s">
        <v>98</v>
      </c>
      <c r="J124" s="22"/>
      <c r="K124" s="22">
        <v>11.3</v>
      </c>
      <c r="L124" s="49">
        <v>4</v>
      </c>
      <c r="M124" s="22"/>
      <c r="N124" s="22"/>
      <c r="O124" s="22"/>
      <c r="Q124" s="41"/>
      <c r="R124" s="41"/>
      <c r="AR124" s="41"/>
    </row>
    <row r="125" spans="1:44" ht="15.75" customHeight="1" x14ac:dyDescent="0.25">
      <c r="A125" s="36"/>
      <c r="D125" s="21"/>
      <c r="E125" s="21"/>
      <c r="F125" s="21" t="s">
        <v>129</v>
      </c>
      <c r="G125" s="21"/>
      <c r="H125" s="21"/>
      <c r="I125" s="21" t="s">
        <v>17</v>
      </c>
      <c r="J125" s="22"/>
      <c r="K125" s="22">
        <v>13</v>
      </c>
      <c r="L125" s="49">
        <v>4</v>
      </c>
      <c r="M125" s="22"/>
      <c r="N125" s="22"/>
      <c r="O125" s="22"/>
      <c r="Q125" s="41"/>
      <c r="R125" s="41"/>
      <c r="AR125" s="41"/>
    </row>
    <row r="126" spans="1:44" ht="15.75" customHeight="1" x14ac:dyDescent="0.25">
      <c r="A126" s="36"/>
      <c r="F126" s="21" t="s">
        <v>141</v>
      </c>
      <c r="G126" s="21"/>
      <c r="H126" s="21"/>
      <c r="I126" s="21" t="s">
        <v>97</v>
      </c>
      <c r="J126" s="22"/>
      <c r="K126" s="22">
        <v>13</v>
      </c>
      <c r="L126" s="49">
        <v>4</v>
      </c>
      <c r="M126" s="22"/>
      <c r="N126" s="22"/>
      <c r="O126" s="22"/>
      <c r="Q126" s="41"/>
      <c r="R126" s="41"/>
      <c r="AR126" s="41"/>
    </row>
    <row r="127" spans="1:44" ht="15.75" customHeight="1" x14ac:dyDescent="0.25">
      <c r="A127" s="36"/>
      <c r="F127" s="21" t="s">
        <v>48</v>
      </c>
      <c r="I127" s="21" t="s">
        <v>97</v>
      </c>
      <c r="J127" s="22"/>
      <c r="K127" s="22">
        <v>13</v>
      </c>
      <c r="L127" s="49">
        <v>4</v>
      </c>
      <c r="M127" s="22"/>
      <c r="N127" s="22"/>
      <c r="O127" s="22"/>
      <c r="Q127" s="41"/>
      <c r="R127" s="41"/>
      <c r="AR127" s="41"/>
    </row>
    <row r="128" spans="1:44" ht="15.75" customHeight="1" x14ac:dyDescent="0.25">
      <c r="A128" s="36"/>
      <c r="Q128" s="41"/>
      <c r="R128" s="41"/>
      <c r="AR128" s="41"/>
    </row>
    <row r="129" spans="1:44" ht="15.75" customHeight="1" x14ac:dyDescent="0.25">
      <c r="A129" s="36"/>
      <c r="Q129" s="41"/>
      <c r="R129" s="41"/>
      <c r="AR129" s="41"/>
    </row>
    <row r="130" spans="1:44" ht="15.75" customHeight="1" x14ac:dyDescent="0.25">
      <c r="A130" s="36"/>
      <c r="Q130" s="41"/>
      <c r="R130" s="41"/>
      <c r="AR130" s="41"/>
    </row>
    <row r="131" spans="1:44" ht="15.75" customHeight="1" x14ac:dyDescent="0.25">
      <c r="A131" s="36"/>
      <c r="Q131" s="41"/>
      <c r="R131" s="41"/>
      <c r="AR131" s="41"/>
    </row>
    <row r="132" spans="1:44" ht="15.75" customHeight="1" x14ac:dyDescent="0.25">
      <c r="A132" s="36"/>
      <c r="Q132" s="41"/>
      <c r="R132" s="41"/>
      <c r="AR132" s="41"/>
    </row>
    <row r="133" spans="1:44" ht="15.75" customHeight="1" x14ac:dyDescent="0.25">
      <c r="A133" s="36"/>
      <c r="Q133" s="41"/>
      <c r="R133" s="41"/>
      <c r="AR133" s="41"/>
    </row>
    <row r="134" spans="1:44" ht="15.75" customHeight="1" x14ac:dyDescent="0.25">
      <c r="A134" s="36"/>
      <c r="Q134" s="41"/>
      <c r="R134" s="41"/>
      <c r="U134" s="27"/>
      <c r="V134" s="21"/>
      <c r="W134" s="21"/>
      <c r="X134" s="21"/>
      <c r="Y134" s="21"/>
      <c r="Z134" s="22"/>
      <c r="AC134" s="22"/>
      <c r="AD134" s="22"/>
      <c r="AE134" s="22"/>
      <c r="AF134" s="22"/>
      <c r="AG134" s="95"/>
      <c r="AH134" s="95"/>
      <c r="AI134" s="22"/>
      <c r="AJ134" s="22"/>
      <c r="AK134" s="22"/>
      <c r="AL134" s="24"/>
      <c r="AM134" s="22"/>
      <c r="AN134" s="22"/>
      <c r="AR134" s="41"/>
    </row>
    <row r="135" spans="1:44" ht="15.75" customHeight="1" x14ac:dyDescent="0.25">
      <c r="A135" s="36"/>
      <c r="Q135" s="41"/>
      <c r="R135" s="41"/>
      <c r="U135" s="27"/>
      <c r="V135" s="21"/>
      <c r="W135" s="21"/>
      <c r="X135" s="21"/>
      <c r="Y135" s="21"/>
      <c r="Z135" s="22"/>
      <c r="AC135" s="22"/>
      <c r="AD135" s="22"/>
      <c r="AE135" s="22"/>
      <c r="AF135" s="22"/>
      <c r="AG135" s="95"/>
      <c r="AH135" s="95"/>
      <c r="AI135" s="22"/>
      <c r="AJ135" s="22"/>
      <c r="AK135" s="22"/>
      <c r="AL135" s="24"/>
      <c r="AM135" s="22"/>
      <c r="AN135" s="22"/>
      <c r="AR135" s="41"/>
    </row>
    <row r="136" spans="1:44" ht="15.75" customHeight="1" x14ac:dyDescent="0.25">
      <c r="A136" s="36"/>
      <c r="Q136" s="36"/>
      <c r="R136" s="36"/>
      <c r="U136" s="27"/>
      <c r="V136" s="21"/>
      <c r="W136" s="21"/>
      <c r="X136" s="21"/>
      <c r="Y136" s="21"/>
      <c r="Z136" s="22"/>
      <c r="AC136" s="22"/>
      <c r="AD136" s="22"/>
      <c r="AE136" s="22"/>
      <c r="AF136" s="22"/>
      <c r="AG136" s="95"/>
      <c r="AH136" s="95"/>
      <c r="AI136" s="22"/>
      <c r="AJ136" s="22"/>
      <c r="AK136" s="22"/>
      <c r="AL136" s="24"/>
      <c r="AM136" s="22"/>
      <c r="AN136" s="22"/>
      <c r="AR136" s="36"/>
    </row>
    <row r="137" spans="1:44" ht="15.75" customHeight="1" x14ac:dyDescent="0.25">
      <c r="A137" s="36"/>
      <c r="Q137" s="36"/>
      <c r="R137" s="36"/>
      <c r="U137" s="27"/>
      <c r="V137" s="21"/>
      <c r="W137" s="21"/>
      <c r="X137" s="21"/>
      <c r="Y137" s="21"/>
      <c r="Z137" s="22"/>
      <c r="AC137" s="22"/>
      <c r="AD137" s="22"/>
      <c r="AE137" s="22"/>
      <c r="AF137" s="22"/>
      <c r="AG137" s="95"/>
      <c r="AH137" s="95"/>
      <c r="AI137" s="22"/>
      <c r="AJ137" s="22"/>
      <c r="AK137" s="22"/>
      <c r="AL137" s="24"/>
      <c r="AM137" s="22"/>
      <c r="AN137" s="22"/>
      <c r="AR137" s="36"/>
    </row>
    <row r="138" spans="1:44" ht="15.75" customHeight="1" x14ac:dyDescent="0.25">
      <c r="A138" s="36"/>
      <c r="Q138" s="36"/>
      <c r="R138" s="36"/>
      <c r="AR138" s="36"/>
    </row>
    <row r="139" spans="1:44" ht="15.75" customHeight="1" x14ac:dyDescent="0.25">
      <c r="A139" s="36"/>
      <c r="Q139" s="36"/>
      <c r="R139" s="36"/>
      <c r="S139" s="27"/>
      <c r="T139" s="21"/>
      <c r="AR139" s="36"/>
    </row>
    <row r="140" spans="1:44" ht="15.75" customHeight="1" x14ac:dyDescent="0.25">
      <c r="A140" s="36"/>
      <c r="Q140" s="36"/>
      <c r="R140" s="36"/>
      <c r="S140" s="27"/>
      <c r="T140" s="21"/>
      <c r="AR140" s="36"/>
    </row>
    <row r="141" spans="1:44" ht="15.75" customHeight="1" x14ac:dyDescent="0.25">
      <c r="A141" s="36"/>
      <c r="Q141" s="36"/>
      <c r="R141" s="36"/>
      <c r="S141" s="27"/>
      <c r="T141" s="21"/>
      <c r="AR141" s="36"/>
    </row>
    <row r="142" spans="1:44" ht="15.75" customHeight="1" x14ac:dyDescent="0.25">
      <c r="A142" s="36"/>
      <c r="Q142" s="39"/>
      <c r="R142" s="39"/>
      <c r="AR142" s="39"/>
    </row>
    <row r="143" spans="1:44" ht="15.75" customHeight="1" x14ac:dyDescent="0.25">
      <c r="A143" s="36"/>
      <c r="Q143" s="39"/>
      <c r="R143" s="39"/>
      <c r="AR143" s="39"/>
    </row>
    <row r="144" spans="1:44" ht="15.75" customHeight="1" x14ac:dyDescent="0.25">
      <c r="A144" s="36"/>
      <c r="Q144" s="39"/>
      <c r="R144" s="39"/>
      <c r="AR144" s="39"/>
    </row>
    <row r="145" spans="1:44" ht="15.75" customHeight="1" x14ac:dyDescent="0.25">
      <c r="A145" s="36"/>
      <c r="D145" s="21"/>
      <c r="E145" s="21"/>
      <c r="F145" s="21"/>
      <c r="G145" s="21"/>
      <c r="I145" s="22"/>
      <c r="J145" s="22"/>
      <c r="K145" s="22"/>
      <c r="L145" s="22"/>
      <c r="M145" s="22"/>
      <c r="Q145" s="39"/>
      <c r="R145" s="39"/>
      <c r="AR145" s="39"/>
    </row>
    <row r="146" spans="1:44" ht="15.75" x14ac:dyDescent="0.25">
      <c r="A146" s="36"/>
      <c r="Q146" s="39"/>
      <c r="R146" s="39"/>
      <c r="AR146" s="39"/>
    </row>
    <row r="147" spans="1:44" ht="15" x14ac:dyDescent="0.2">
      <c r="A147" s="39"/>
      <c r="B147" s="39"/>
      <c r="C147" s="39"/>
      <c r="D147" s="39"/>
      <c r="E147" s="39"/>
      <c r="F147" s="39"/>
      <c r="G147" s="39"/>
      <c r="H147" s="39"/>
      <c r="I147" s="39"/>
      <c r="J147" s="39"/>
      <c r="K147" s="39"/>
      <c r="L147" s="39"/>
      <c r="M147" s="39"/>
      <c r="N147" s="39"/>
      <c r="O147" s="39"/>
      <c r="P147" s="39"/>
      <c r="Q147" s="39"/>
      <c r="R147" s="39"/>
      <c r="S147" s="39"/>
      <c r="T147" s="39"/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F147" s="39"/>
      <c r="AG147" s="39"/>
      <c r="AH147" s="39"/>
      <c r="AI147" s="39"/>
      <c r="AJ147" s="39"/>
      <c r="AK147" s="39"/>
      <c r="AL147" s="39"/>
      <c r="AM147" s="39"/>
      <c r="AN147" s="39"/>
      <c r="AO147" s="39"/>
      <c r="AP147" s="39"/>
      <c r="AQ147" s="39"/>
      <c r="AR147" s="43"/>
    </row>
  </sheetData>
  <mergeCells count="31">
    <mergeCell ref="AG134:AH134"/>
    <mergeCell ref="AG135:AH135"/>
    <mergeCell ref="AG136:AH136"/>
    <mergeCell ref="AG137:AH137"/>
    <mergeCell ref="AG113:AH113"/>
    <mergeCell ref="AG115:AH115"/>
    <mergeCell ref="AG114:AH114"/>
    <mergeCell ref="AG116:AH116"/>
    <mergeCell ref="AG117:AH117"/>
    <mergeCell ref="AG118:AH118"/>
    <mergeCell ref="AG121:AH121"/>
    <mergeCell ref="AG119:AH119"/>
    <mergeCell ref="AG120:AH120"/>
    <mergeCell ref="AG11:AH11"/>
    <mergeCell ref="E14:F14"/>
    <mergeCell ref="B74:P74"/>
    <mergeCell ref="S74:AQ74"/>
    <mergeCell ref="G75:M75"/>
    <mergeCell ref="S75:AQ75"/>
    <mergeCell ref="AG10:AH10"/>
    <mergeCell ref="B1:P1"/>
    <mergeCell ref="S1:AQ1"/>
    <mergeCell ref="G2:M2"/>
    <mergeCell ref="AG2:AH2"/>
    <mergeCell ref="AG3:AH3"/>
    <mergeCell ref="AG4:AH4"/>
    <mergeCell ref="AG5:AH5"/>
    <mergeCell ref="AG6:AH6"/>
    <mergeCell ref="AG7:AH7"/>
    <mergeCell ref="AG8:AH8"/>
    <mergeCell ref="AG9:AH9"/>
  </mergeCells>
  <conditionalFormatting sqref="AM107">
    <cfRule type="cellIs" dxfId="64" priority="5" operator="notEqual">
      <formula>$AM$106</formula>
    </cfRule>
  </conditionalFormatting>
  <conditionalFormatting sqref="AN107">
    <cfRule type="cellIs" dxfId="63" priority="4" operator="notEqual">
      <formula>$AN$106</formula>
    </cfRule>
  </conditionalFormatting>
  <conditionalFormatting sqref="AO107">
    <cfRule type="cellIs" dxfId="62" priority="3" operator="notEqual">
      <formula>$AO$106</formula>
    </cfRule>
  </conditionalFormatting>
  <conditionalFormatting sqref="AP107">
    <cfRule type="cellIs" dxfId="61" priority="2" operator="notEqual">
      <formula>$AP$106</formula>
    </cfRule>
  </conditionalFormatting>
  <conditionalFormatting sqref="AQ107">
    <cfRule type="cellIs" dxfId="60" priority="1" operator="notEqual">
      <formula>$AQ$106</formula>
    </cfRule>
  </conditionalFormatting>
  <pageMargins left="0.25" right="0.25" top="0.25" bottom="0.25" header="0.5" footer="0.5"/>
  <pageSetup scale="65" fitToWidth="0" fitToHeight="0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0A579E-058B-4406-8FD6-2545AE7734F2}">
  <dimension ref="A1:AR147"/>
  <sheetViews>
    <sheetView topLeftCell="A13" zoomScale="70" zoomScaleNormal="70" zoomScaleSheetLayoutView="78" workbookViewId="0">
      <selection activeCell="C2" sqref="C2"/>
    </sheetView>
  </sheetViews>
  <sheetFormatPr defaultRowHeight="12.75" x14ac:dyDescent="0.2"/>
  <cols>
    <col min="1" max="1" width="2.7109375" customWidth="1"/>
    <col min="2" max="2" width="13.140625" customWidth="1"/>
    <col min="3" max="3" width="8.7109375" customWidth="1"/>
    <col min="4" max="4" width="8.28515625" customWidth="1"/>
    <col min="5" max="5" width="9.7109375" customWidth="1"/>
    <col min="6" max="6" width="5.85546875" customWidth="1"/>
    <col min="7" max="13" width="9.7109375" customWidth="1"/>
    <col min="14" max="15" width="10.7109375" customWidth="1"/>
    <col min="16" max="16" width="18.7109375" customWidth="1"/>
    <col min="17" max="18" width="2.7109375" customWidth="1"/>
    <col min="19" max="19" width="5.85546875" customWidth="1"/>
    <col min="20" max="23" width="6" customWidth="1"/>
    <col min="24" max="24" width="4.7109375" customWidth="1"/>
    <col min="25" max="25" width="10.7109375" customWidth="1"/>
    <col min="26" max="30" width="5.85546875" customWidth="1"/>
    <col min="31" max="31" width="5.28515625" customWidth="1"/>
    <col min="32" max="32" width="5.85546875" customWidth="1"/>
    <col min="33" max="36" width="6" customWidth="1"/>
    <col min="37" max="37" width="4.7109375" customWidth="1"/>
    <col min="38" max="38" width="10.7109375" customWidth="1"/>
    <col min="39" max="43" width="5.85546875" customWidth="1"/>
    <col min="44" max="44" width="2.7109375" customWidth="1"/>
  </cols>
  <sheetData>
    <row r="1" spans="1:44" ht="24" customHeight="1" x14ac:dyDescent="0.3">
      <c r="A1" s="39"/>
      <c r="B1" s="85" t="s">
        <v>127</v>
      </c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39"/>
      <c r="R1" s="39"/>
      <c r="S1" s="85" t="s">
        <v>127</v>
      </c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  <c r="AG1" s="85"/>
      <c r="AH1" s="85"/>
      <c r="AI1" s="85"/>
      <c r="AJ1" s="85"/>
      <c r="AK1" s="85"/>
      <c r="AL1" s="85"/>
      <c r="AM1" s="85"/>
      <c r="AN1" s="85"/>
      <c r="AO1" s="85"/>
      <c r="AP1" s="85"/>
      <c r="AQ1" s="85"/>
      <c r="AR1" s="39"/>
    </row>
    <row r="2" spans="1:44" ht="18.600000000000001" customHeight="1" thickBot="1" x14ac:dyDescent="0.35">
      <c r="A2" s="36"/>
      <c r="B2" s="26" t="s">
        <v>76</v>
      </c>
      <c r="C2" s="26">
        <v>12</v>
      </c>
      <c r="D2" s="25"/>
      <c r="E2" s="25"/>
      <c r="F2" s="25"/>
      <c r="G2" s="86" t="s">
        <v>170</v>
      </c>
      <c r="H2" s="86"/>
      <c r="I2" s="86"/>
      <c r="J2" s="86"/>
      <c r="K2" s="86"/>
      <c r="L2" s="86"/>
      <c r="M2" s="86"/>
      <c r="N2" s="25"/>
      <c r="O2" s="25"/>
      <c r="P2" s="25"/>
      <c r="Q2" s="36"/>
      <c r="R2" s="36"/>
      <c r="U2" s="37" t="s">
        <v>109</v>
      </c>
      <c r="V2" s="10" t="s">
        <v>0</v>
      </c>
      <c r="W2" s="10"/>
      <c r="X2" s="10"/>
      <c r="Y2" s="10"/>
      <c r="Z2" s="10" t="s">
        <v>1</v>
      </c>
      <c r="AA2" s="10"/>
      <c r="AB2" s="10"/>
      <c r="AC2" s="37" t="s">
        <v>3</v>
      </c>
      <c r="AD2" s="37" t="s">
        <v>7</v>
      </c>
      <c r="AE2" s="37" t="s">
        <v>8</v>
      </c>
      <c r="AF2" s="37" t="s">
        <v>9</v>
      </c>
      <c r="AG2" s="97" t="s">
        <v>71</v>
      </c>
      <c r="AH2" s="97"/>
      <c r="AI2" s="37" t="s">
        <v>4</v>
      </c>
      <c r="AJ2" s="37" t="s">
        <v>6</v>
      </c>
      <c r="AK2" s="37" t="s">
        <v>5</v>
      </c>
      <c r="AL2" s="37" t="s">
        <v>72</v>
      </c>
      <c r="AM2" s="21"/>
      <c r="AN2" s="11"/>
      <c r="AO2" s="11"/>
      <c r="AP2" s="22"/>
      <c r="AQ2" s="22"/>
      <c r="AR2" s="39"/>
    </row>
    <row r="3" spans="1:44" ht="18.75" thickBot="1" x14ac:dyDescent="0.3">
      <c r="A3" s="36"/>
      <c r="B3" s="4" t="s">
        <v>110</v>
      </c>
      <c r="C3" s="2" t="s">
        <v>80</v>
      </c>
      <c r="D3" s="2"/>
      <c r="E3" s="3"/>
      <c r="F3" s="2"/>
      <c r="G3" s="4" t="s">
        <v>7</v>
      </c>
      <c r="H3" s="4" t="s">
        <v>8</v>
      </c>
      <c r="I3" s="4" t="s">
        <v>9</v>
      </c>
      <c r="J3" s="4" t="s">
        <v>11</v>
      </c>
      <c r="K3" s="4" t="s">
        <v>12</v>
      </c>
      <c r="L3" s="4" t="s">
        <v>10</v>
      </c>
      <c r="M3" s="4" t="s">
        <v>4</v>
      </c>
      <c r="N3" s="4" t="s">
        <v>13</v>
      </c>
      <c r="O3" s="4" t="s">
        <v>2</v>
      </c>
      <c r="P3" s="4" t="s">
        <v>252</v>
      </c>
      <c r="Q3" s="36"/>
      <c r="R3" s="36"/>
      <c r="U3" s="27">
        <v>8</v>
      </c>
      <c r="V3" s="21" t="s">
        <v>15</v>
      </c>
      <c r="X3" s="21"/>
      <c r="Y3" s="21"/>
      <c r="Z3" s="21" t="s">
        <v>184</v>
      </c>
      <c r="AB3" s="22"/>
      <c r="AC3" s="22">
        <f t="shared" ref="AC3:AC10" si="0">+AD3+AE3+AF3</f>
        <v>12</v>
      </c>
      <c r="AD3" s="22">
        <v>9</v>
      </c>
      <c r="AE3" s="22">
        <v>1</v>
      </c>
      <c r="AF3" s="22">
        <v>2</v>
      </c>
      <c r="AG3" s="95">
        <f t="shared" ref="AG3:AG9" si="1">+(AD3*2+AF3)/(2*AC3)</f>
        <v>0.83333333333333337</v>
      </c>
      <c r="AH3" s="95"/>
      <c r="AI3" s="22">
        <v>18</v>
      </c>
      <c r="AJ3" s="22">
        <v>0</v>
      </c>
      <c r="AK3" s="22">
        <v>4</v>
      </c>
      <c r="AL3" s="24">
        <f t="shared" ref="AL3:AL9" si="2">+AI3/AC3</f>
        <v>1.5</v>
      </c>
      <c r="AN3" s="22"/>
      <c r="AQ3" s="22"/>
      <c r="AR3" s="39"/>
    </row>
    <row r="4" spans="1:44" ht="18" x14ac:dyDescent="0.25">
      <c r="A4" s="36"/>
      <c r="B4" s="5">
        <v>5</v>
      </c>
      <c r="C4" s="6" t="s">
        <v>171</v>
      </c>
      <c r="D4" s="11"/>
      <c r="E4" s="11"/>
      <c r="F4" s="11"/>
      <c r="G4" s="5">
        <v>9</v>
      </c>
      <c r="H4" s="5">
        <v>1</v>
      </c>
      <c r="I4" s="5">
        <v>2</v>
      </c>
      <c r="J4" s="5">
        <f t="shared" ref="J4:J11" si="3">2*G4+I4</f>
        <v>20</v>
      </c>
      <c r="K4" s="35">
        <f t="shared" ref="K4:K11" si="4">+J4/((G4+H4+I4)*2)</f>
        <v>0.83333333333333337</v>
      </c>
      <c r="L4" s="5">
        <f>+$AN$27</f>
        <v>43</v>
      </c>
      <c r="M4" s="5">
        <v>18</v>
      </c>
      <c r="N4" s="5">
        <f>$AO$27</f>
        <v>65</v>
      </c>
      <c r="O4" s="5">
        <f>$AQ$27</f>
        <v>16</v>
      </c>
      <c r="P4" s="5">
        <v>1</v>
      </c>
      <c r="Q4" s="40"/>
      <c r="R4" s="36"/>
      <c r="U4" s="27">
        <v>7.5</v>
      </c>
      <c r="V4" s="21" t="s">
        <v>253</v>
      </c>
      <c r="X4" s="21"/>
      <c r="Y4" s="21"/>
      <c r="Z4" s="16" t="s">
        <v>136</v>
      </c>
      <c r="AC4" s="22">
        <f t="shared" si="0"/>
        <v>9</v>
      </c>
      <c r="AD4" s="22">
        <v>5</v>
      </c>
      <c r="AE4" s="22">
        <v>1</v>
      </c>
      <c r="AF4" s="22">
        <v>3</v>
      </c>
      <c r="AG4" s="95">
        <f t="shared" si="1"/>
        <v>0.72222222222222221</v>
      </c>
      <c r="AH4" s="95"/>
      <c r="AI4" s="22">
        <v>17</v>
      </c>
      <c r="AJ4" s="22">
        <v>0</v>
      </c>
      <c r="AK4" s="22">
        <v>0</v>
      </c>
      <c r="AL4" s="24">
        <f t="shared" si="2"/>
        <v>1.8888888888888888</v>
      </c>
      <c r="AN4" s="22"/>
      <c r="AO4" s="5"/>
      <c r="AQ4" s="22"/>
      <c r="AR4" s="39"/>
    </row>
    <row r="5" spans="1:44" ht="18" x14ac:dyDescent="0.25">
      <c r="A5" s="36"/>
      <c r="B5" s="5">
        <v>4</v>
      </c>
      <c r="C5" s="6" t="s">
        <v>115</v>
      </c>
      <c r="D5" s="11"/>
      <c r="E5" s="11"/>
      <c r="F5" s="11"/>
      <c r="G5" s="5">
        <v>8</v>
      </c>
      <c r="H5" s="5">
        <v>3</v>
      </c>
      <c r="I5" s="5">
        <v>1</v>
      </c>
      <c r="J5" s="5">
        <f>2*G5+I5</f>
        <v>17</v>
      </c>
      <c r="K5" s="35">
        <f>+J5/((G5+H5+I5)*2)</f>
        <v>0.70833333333333337</v>
      </c>
      <c r="L5" s="5">
        <f>+$AA$66</f>
        <v>41</v>
      </c>
      <c r="M5" s="5">
        <v>29</v>
      </c>
      <c r="N5" s="5">
        <f>+$AB$66</f>
        <v>63</v>
      </c>
      <c r="O5" s="5">
        <f>+$AD$66</f>
        <v>16</v>
      </c>
      <c r="P5" s="5">
        <v>2</v>
      </c>
      <c r="Q5" s="40"/>
      <c r="R5" s="36"/>
      <c r="U5" s="27">
        <v>7.5</v>
      </c>
      <c r="V5" s="21" t="s">
        <v>69</v>
      </c>
      <c r="X5" s="21"/>
      <c r="Z5" s="21" t="s">
        <v>16</v>
      </c>
      <c r="AB5" s="22"/>
      <c r="AC5" s="22">
        <f t="shared" si="0"/>
        <v>12</v>
      </c>
      <c r="AD5" s="22">
        <v>8</v>
      </c>
      <c r="AE5" s="22">
        <v>3</v>
      </c>
      <c r="AF5" s="22">
        <v>1</v>
      </c>
      <c r="AG5" s="95">
        <f t="shared" si="1"/>
        <v>0.70833333333333337</v>
      </c>
      <c r="AH5" s="95"/>
      <c r="AI5" s="22">
        <v>28</v>
      </c>
      <c r="AJ5" s="22">
        <v>1</v>
      </c>
      <c r="AK5" s="22">
        <v>1</v>
      </c>
      <c r="AL5" s="24">
        <f t="shared" si="2"/>
        <v>2.3333333333333335</v>
      </c>
      <c r="AN5" s="22"/>
      <c r="AO5" s="5"/>
      <c r="AQ5" s="22"/>
      <c r="AR5" s="39"/>
    </row>
    <row r="6" spans="1:44" ht="18" x14ac:dyDescent="0.25">
      <c r="A6" s="36"/>
      <c r="B6" s="5">
        <v>1</v>
      </c>
      <c r="C6" s="6" t="s">
        <v>130</v>
      </c>
      <c r="D6" s="11"/>
      <c r="E6" s="6"/>
      <c r="F6" s="11"/>
      <c r="G6" s="5">
        <v>7</v>
      </c>
      <c r="H6" s="5">
        <v>2</v>
      </c>
      <c r="I6" s="5">
        <v>3</v>
      </c>
      <c r="J6" s="5">
        <f>2*G6+I6</f>
        <v>17</v>
      </c>
      <c r="K6" s="35">
        <f>+J6/((G6+H6+I6)*2)</f>
        <v>0.70833333333333337</v>
      </c>
      <c r="L6" s="5">
        <f>+$AA$27</f>
        <v>40</v>
      </c>
      <c r="M6" s="5">
        <v>22</v>
      </c>
      <c r="N6" s="5">
        <f>$AB$27</f>
        <v>62</v>
      </c>
      <c r="O6" s="5">
        <f>$AD$27</f>
        <v>18</v>
      </c>
      <c r="P6" s="5">
        <v>3</v>
      </c>
      <c r="Q6" s="40"/>
      <c r="R6" s="36"/>
      <c r="U6" s="27">
        <v>7</v>
      </c>
      <c r="V6" s="21" t="s">
        <v>183</v>
      </c>
      <c r="X6" s="21"/>
      <c r="Z6" s="21" t="s">
        <v>97</v>
      </c>
      <c r="AB6" s="22"/>
      <c r="AC6" s="22">
        <f t="shared" si="0"/>
        <v>9</v>
      </c>
      <c r="AD6" s="22">
        <v>4</v>
      </c>
      <c r="AE6" s="22">
        <v>4</v>
      </c>
      <c r="AF6" s="22">
        <v>1</v>
      </c>
      <c r="AG6" s="95">
        <f t="shared" si="1"/>
        <v>0.5</v>
      </c>
      <c r="AH6" s="95"/>
      <c r="AI6" s="22">
        <v>24</v>
      </c>
      <c r="AJ6" s="22">
        <v>1</v>
      </c>
      <c r="AK6" s="22">
        <v>1</v>
      </c>
      <c r="AL6" s="24">
        <f t="shared" si="2"/>
        <v>2.6666666666666665</v>
      </c>
      <c r="AN6" s="22"/>
      <c r="AO6" s="5"/>
      <c r="AQ6" s="22"/>
      <c r="AR6" s="39"/>
    </row>
    <row r="7" spans="1:44" ht="18" x14ac:dyDescent="0.25">
      <c r="A7" s="36"/>
      <c r="B7" s="5">
        <v>7</v>
      </c>
      <c r="C7" s="6" t="s">
        <v>92</v>
      </c>
      <c r="D7" s="11"/>
      <c r="E7" s="6"/>
      <c r="F7" s="11"/>
      <c r="G7" s="5">
        <v>5</v>
      </c>
      <c r="H7" s="5">
        <v>6</v>
      </c>
      <c r="I7" s="5">
        <v>1</v>
      </c>
      <c r="J7" s="5">
        <f t="shared" si="3"/>
        <v>11</v>
      </c>
      <c r="K7" s="35">
        <f t="shared" si="4"/>
        <v>0.45833333333333331</v>
      </c>
      <c r="L7" s="5">
        <f>+$AN$53</f>
        <v>33</v>
      </c>
      <c r="M7" s="5">
        <v>34</v>
      </c>
      <c r="N7" s="5">
        <f>+$AO$53</f>
        <v>48</v>
      </c>
      <c r="O7" s="5">
        <f>+$AQ$53</f>
        <v>18</v>
      </c>
      <c r="P7" s="5">
        <v>4</v>
      </c>
      <c r="Q7" s="40"/>
      <c r="R7" s="36"/>
      <c r="U7" s="27">
        <v>8</v>
      </c>
      <c r="V7" s="21" t="s">
        <v>142</v>
      </c>
      <c r="X7" s="21"/>
      <c r="Z7" s="21" t="s">
        <v>14</v>
      </c>
      <c r="AB7" s="22"/>
      <c r="AC7" s="22">
        <f t="shared" si="0"/>
        <v>12</v>
      </c>
      <c r="AD7" s="22">
        <v>4</v>
      </c>
      <c r="AE7" s="22">
        <v>6</v>
      </c>
      <c r="AF7" s="22">
        <v>2</v>
      </c>
      <c r="AG7" s="95">
        <f t="shared" si="1"/>
        <v>0.41666666666666669</v>
      </c>
      <c r="AH7" s="95"/>
      <c r="AI7" s="22">
        <v>38</v>
      </c>
      <c r="AJ7" s="22">
        <v>3</v>
      </c>
      <c r="AK7" s="22">
        <v>0</v>
      </c>
      <c r="AL7" s="24">
        <f t="shared" si="2"/>
        <v>3.1666666666666665</v>
      </c>
      <c r="AN7" s="22"/>
      <c r="AO7" s="5"/>
      <c r="AQ7" s="22"/>
      <c r="AR7" s="39"/>
    </row>
    <row r="8" spans="1:44" ht="18" x14ac:dyDescent="0.25">
      <c r="A8" s="36"/>
      <c r="B8" s="5">
        <v>8</v>
      </c>
      <c r="C8" s="6" t="s">
        <v>14</v>
      </c>
      <c r="D8" s="11"/>
      <c r="E8" s="6"/>
      <c r="F8" s="11"/>
      <c r="G8" s="5">
        <v>4</v>
      </c>
      <c r="H8" s="5">
        <v>6</v>
      </c>
      <c r="I8" s="5">
        <v>2</v>
      </c>
      <c r="J8" s="5">
        <f t="shared" si="3"/>
        <v>10</v>
      </c>
      <c r="K8" s="35">
        <f t="shared" si="4"/>
        <v>0.41666666666666669</v>
      </c>
      <c r="L8" s="5">
        <f>+$AN$66</f>
        <v>29</v>
      </c>
      <c r="M8" s="5">
        <v>41</v>
      </c>
      <c r="N8" s="5">
        <f>$AO$66</f>
        <v>39</v>
      </c>
      <c r="O8" s="5">
        <f>$AQ$66</f>
        <v>16</v>
      </c>
      <c r="P8" s="5">
        <v>5</v>
      </c>
      <c r="Q8" s="40"/>
      <c r="R8" s="36"/>
      <c r="U8" s="27">
        <v>7</v>
      </c>
      <c r="V8" s="21" t="s">
        <v>162</v>
      </c>
      <c r="X8" s="21"/>
      <c r="Z8" s="21" t="s">
        <v>17</v>
      </c>
      <c r="AB8" s="22"/>
      <c r="AC8" s="22">
        <f t="shared" si="0"/>
        <v>11</v>
      </c>
      <c r="AD8" s="22">
        <v>3</v>
      </c>
      <c r="AE8" s="22">
        <v>6</v>
      </c>
      <c r="AF8" s="22">
        <v>2</v>
      </c>
      <c r="AG8" s="95">
        <f t="shared" si="1"/>
        <v>0.36363636363636365</v>
      </c>
      <c r="AH8" s="95"/>
      <c r="AI8" s="22">
        <v>41</v>
      </c>
      <c r="AJ8" s="22">
        <v>3</v>
      </c>
      <c r="AK8" s="22">
        <v>0</v>
      </c>
      <c r="AL8" s="24">
        <f t="shared" si="2"/>
        <v>3.7272727272727271</v>
      </c>
      <c r="AN8" s="22"/>
      <c r="AO8" s="5"/>
      <c r="AQ8" s="22"/>
      <c r="AR8" s="39"/>
    </row>
    <row r="9" spans="1:44" ht="18" x14ac:dyDescent="0.25">
      <c r="A9" s="36"/>
      <c r="B9" s="5">
        <v>2</v>
      </c>
      <c r="C9" s="6" t="s">
        <v>18</v>
      </c>
      <c r="D9" s="11"/>
      <c r="E9" s="6"/>
      <c r="F9" s="11"/>
      <c r="G9" s="5">
        <v>3</v>
      </c>
      <c r="H9" s="5">
        <v>6</v>
      </c>
      <c r="I9" s="5">
        <v>3</v>
      </c>
      <c r="J9" s="5">
        <f t="shared" si="3"/>
        <v>9</v>
      </c>
      <c r="K9" s="35">
        <f t="shared" si="4"/>
        <v>0.375</v>
      </c>
      <c r="L9" s="5">
        <f>+$AA$40</f>
        <v>38</v>
      </c>
      <c r="M9" s="5">
        <v>48</v>
      </c>
      <c r="N9" s="5">
        <f>$AB$40</f>
        <v>53</v>
      </c>
      <c r="O9" s="5">
        <f>$AD$40</f>
        <v>12</v>
      </c>
      <c r="P9" s="5">
        <v>6</v>
      </c>
      <c r="Q9" s="40"/>
      <c r="R9" s="36"/>
      <c r="U9" s="27">
        <v>7.5</v>
      </c>
      <c r="V9" s="21" t="s">
        <v>78</v>
      </c>
      <c r="X9" s="21"/>
      <c r="Z9" s="21" t="s">
        <v>18</v>
      </c>
      <c r="AB9" s="22"/>
      <c r="AC9" s="22">
        <f t="shared" si="0"/>
        <v>12</v>
      </c>
      <c r="AD9" s="22">
        <v>3</v>
      </c>
      <c r="AE9" s="22">
        <v>6</v>
      </c>
      <c r="AF9" s="22">
        <v>3</v>
      </c>
      <c r="AG9" s="95">
        <f t="shared" si="1"/>
        <v>0.375</v>
      </c>
      <c r="AH9" s="95"/>
      <c r="AI9" s="22">
        <v>47</v>
      </c>
      <c r="AJ9" s="22">
        <v>1</v>
      </c>
      <c r="AK9" s="22">
        <v>0</v>
      </c>
      <c r="AL9" s="24">
        <f t="shared" si="2"/>
        <v>3.9166666666666665</v>
      </c>
      <c r="AN9" s="22"/>
      <c r="AO9" s="5"/>
      <c r="AQ9" s="22"/>
      <c r="AR9" s="39"/>
    </row>
    <row r="10" spans="1:44" ht="18" x14ac:dyDescent="0.25">
      <c r="A10" s="40"/>
      <c r="B10" s="5">
        <v>6</v>
      </c>
      <c r="C10" s="6" t="s">
        <v>17</v>
      </c>
      <c r="D10" s="11"/>
      <c r="E10" s="6"/>
      <c r="F10" s="11"/>
      <c r="G10" s="5">
        <v>3</v>
      </c>
      <c r="H10" s="5">
        <v>6</v>
      </c>
      <c r="I10" s="5">
        <v>3</v>
      </c>
      <c r="J10" s="5">
        <f t="shared" si="3"/>
        <v>9</v>
      </c>
      <c r="K10" s="35">
        <f t="shared" si="4"/>
        <v>0.375</v>
      </c>
      <c r="L10" s="5">
        <f>+$AN$40</f>
        <v>37</v>
      </c>
      <c r="M10" s="5">
        <v>45</v>
      </c>
      <c r="N10" s="5">
        <f>+$AO$40</f>
        <v>58</v>
      </c>
      <c r="O10" s="5">
        <f>+$AQ$40</f>
        <v>8</v>
      </c>
      <c r="P10" s="5">
        <v>7</v>
      </c>
      <c r="Q10" s="40"/>
      <c r="R10" s="40"/>
      <c r="U10" s="27">
        <v>7</v>
      </c>
      <c r="V10" s="21" t="s">
        <v>145</v>
      </c>
      <c r="X10" s="21"/>
      <c r="Z10" s="21" t="s">
        <v>93</v>
      </c>
      <c r="AB10" s="22"/>
      <c r="AC10" s="22">
        <f t="shared" si="0"/>
        <v>0</v>
      </c>
      <c r="AD10" s="22">
        <v>0</v>
      </c>
      <c r="AE10" s="22">
        <v>0</v>
      </c>
      <c r="AF10" s="22">
        <v>0</v>
      </c>
      <c r="AG10" s="95"/>
      <c r="AH10" s="95"/>
      <c r="AI10" s="22">
        <v>0</v>
      </c>
      <c r="AJ10" s="22">
        <v>0</v>
      </c>
      <c r="AK10" s="22">
        <v>0</v>
      </c>
      <c r="AL10" s="24"/>
      <c r="AN10" s="22"/>
      <c r="AO10" s="5"/>
      <c r="AQ10" s="22"/>
      <c r="AR10" s="39"/>
    </row>
    <row r="11" spans="1:44" ht="18.75" thickBot="1" x14ac:dyDescent="0.3">
      <c r="A11" s="40"/>
      <c r="B11" s="5">
        <v>3</v>
      </c>
      <c r="C11" s="6" t="s">
        <v>93</v>
      </c>
      <c r="D11" s="11"/>
      <c r="E11" s="11"/>
      <c r="F11" s="11"/>
      <c r="G11" s="5">
        <v>0</v>
      </c>
      <c r="H11" s="5">
        <v>9</v>
      </c>
      <c r="I11" s="5">
        <v>3</v>
      </c>
      <c r="J11" s="5">
        <f t="shared" si="3"/>
        <v>3</v>
      </c>
      <c r="K11" s="35">
        <f t="shared" si="4"/>
        <v>0.125</v>
      </c>
      <c r="L11" s="5">
        <f>+$AA$53</f>
        <v>26</v>
      </c>
      <c r="M11" s="5">
        <v>50</v>
      </c>
      <c r="N11" s="5">
        <f>+$AB$53</f>
        <v>45</v>
      </c>
      <c r="O11" s="5">
        <f>+$AD$53</f>
        <v>12</v>
      </c>
      <c r="P11" s="5">
        <v>8</v>
      </c>
      <c r="Q11" s="40"/>
      <c r="R11" s="40"/>
      <c r="V11" s="21" t="s">
        <v>19</v>
      </c>
      <c r="X11" s="21"/>
      <c r="Y11" s="21"/>
      <c r="Z11" s="11"/>
      <c r="AA11" s="21"/>
      <c r="AB11" s="22"/>
      <c r="AC11" s="22">
        <f>+AC120</f>
        <v>19</v>
      </c>
      <c r="AD11" s="22">
        <f>+AD120</f>
        <v>3</v>
      </c>
      <c r="AE11" s="22">
        <f>+AE120</f>
        <v>12</v>
      </c>
      <c r="AF11" s="22">
        <f>+AF120</f>
        <v>4</v>
      </c>
      <c r="AG11" s="95"/>
      <c r="AH11" s="95"/>
      <c r="AI11" s="22">
        <f>+AI120</f>
        <v>65</v>
      </c>
      <c r="AJ11" s="22">
        <f>+AJ120</f>
        <v>0</v>
      </c>
      <c r="AK11" s="22">
        <f>+AK120</f>
        <v>1</v>
      </c>
      <c r="AL11" s="24"/>
      <c r="AM11" s="21"/>
      <c r="AN11" s="11"/>
      <c r="AO11" s="5"/>
      <c r="AQ11" s="11"/>
      <c r="AR11" s="39"/>
    </row>
    <row r="12" spans="1:44" ht="18" x14ac:dyDescent="0.25">
      <c r="A12" s="40"/>
      <c r="B12" s="7"/>
      <c r="C12" s="7"/>
      <c r="D12" s="7"/>
      <c r="E12" s="8"/>
      <c r="F12" s="7"/>
      <c r="G12" s="9">
        <f>SUM(G4:G11)</f>
        <v>39</v>
      </c>
      <c r="H12" s="9">
        <f>SUM(H4:H11)</f>
        <v>39</v>
      </c>
      <c r="I12" s="9">
        <f>SUM(I4:I11)</f>
        <v>18</v>
      </c>
      <c r="J12" s="9"/>
      <c r="K12" s="9"/>
      <c r="L12" s="9">
        <f>SUM(L4:L11)</f>
        <v>287</v>
      </c>
      <c r="M12" s="9">
        <f>SUM(M4:M11)</f>
        <v>287</v>
      </c>
      <c r="N12" s="9">
        <f>SUM(N4:N11)</f>
        <v>433</v>
      </c>
      <c r="O12" s="9">
        <f>SUM(O4:O11)</f>
        <v>116</v>
      </c>
      <c r="P12" s="9"/>
      <c r="Q12" s="40"/>
      <c r="R12" s="40"/>
      <c r="U12" s="32"/>
      <c r="V12" s="32"/>
      <c r="W12" s="31" t="s">
        <v>20</v>
      </c>
      <c r="X12" s="32"/>
      <c r="Y12" s="32"/>
      <c r="Z12" s="32"/>
      <c r="AA12" s="31"/>
      <c r="AB12" s="15"/>
      <c r="AC12" s="15">
        <f>SUM(AC3:AC11)</f>
        <v>96</v>
      </c>
      <c r="AD12" s="15">
        <f>SUM(AD3:AD11)</f>
        <v>39</v>
      </c>
      <c r="AE12" s="15">
        <f>SUM(AE3:AE11)</f>
        <v>39</v>
      </c>
      <c r="AF12" s="15">
        <f>SUM(AF3:AF11)</f>
        <v>18</v>
      </c>
      <c r="AG12" s="15"/>
      <c r="AH12" s="15"/>
      <c r="AI12" s="15">
        <f>SUM(AI3:AI11)</f>
        <v>278</v>
      </c>
      <c r="AJ12" s="15">
        <f>SUM(AJ3:AJ11)</f>
        <v>9</v>
      </c>
      <c r="AK12" s="15">
        <f>SUM(AK3:AK11)</f>
        <v>7</v>
      </c>
      <c r="AL12" s="33">
        <f>+AI12/AC12</f>
        <v>2.8958333333333335</v>
      </c>
      <c r="AR12" s="39"/>
    </row>
    <row r="13" spans="1:44" ht="15.75" x14ac:dyDescent="0.25">
      <c r="A13" s="41"/>
      <c r="B13" s="1"/>
      <c r="C13" s="1"/>
      <c r="D13" s="1"/>
      <c r="P13" s="1"/>
      <c r="Q13" s="41"/>
      <c r="R13" s="41"/>
      <c r="AR13" s="39"/>
    </row>
    <row r="14" spans="1:44" ht="15.95" customHeight="1" thickBot="1" x14ac:dyDescent="0.3">
      <c r="A14" s="41"/>
      <c r="B14" s="47" t="str">
        <f>"Week "&amp;TEXT(C2,"##")&amp;" Summary:"</f>
        <v>Week 12 Summary:</v>
      </c>
      <c r="C14" s="48"/>
      <c r="D14" s="48"/>
      <c r="E14" s="96">
        <v>45620</v>
      </c>
      <c r="F14" s="96"/>
      <c r="G14" s="36" t="s">
        <v>70</v>
      </c>
      <c r="H14" s="36" t="s">
        <v>25</v>
      </c>
      <c r="I14" s="36" t="s">
        <v>90</v>
      </c>
      <c r="J14" s="39"/>
      <c r="K14" s="39"/>
      <c r="L14" s="36" t="s">
        <v>89</v>
      </c>
      <c r="M14" s="39"/>
      <c r="N14" s="39"/>
      <c r="O14" s="39"/>
      <c r="P14" s="39"/>
      <c r="Q14" s="41"/>
      <c r="R14" s="41"/>
      <c r="S14" s="23" t="s">
        <v>109</v>
      </c>
      <c r="T14" s="51" t="s">
        <v>80</v>
      </c>
      <c r="U14" s="51"/>
      <c r="V14" s="51"/>
      <c r="W14" s="51"/>
      <c r="X14" s="51" t="s">
        <v>110</v>
      </c>
      <c r="Y14" s="17" t="s">
        <v>21</v>
      </c>
      <c r="Z14" s="23" t="s">
        <v>3</v>
      </c>
      <c r="AA14" s="23" t="s">
        <v>22</v>
      </c>
      <c r="AB14" s="23" t="s">
        <v>23</v>
      </c>
      <c r="AC14" s="23" t="s">
        <v>24</v>
      </c>
      <c r="AD14" s="23" t="s">
        <v>2</v>
      </c>
      <c r="AE14" s="45"/>
      <c r="AF14" s="23" t="s">
        <v>109</v>
      </c>
      <c r="AG14" s="51" t="s">
        <v>80</v>
      </c>
      <c r="AH14" s="51"/>
      <c r="AI14" s="51"/>
      <c r="AJ14" s="51"/>
      <c r="AK14" s="51" t="s">
        <v>110</v>
      </c>
      <c r="AL14" s="17" t="s">
        <v>21</v>
      </c>
      <c r="AM14" s="23" t="s">
        <v>3</v>
      </c>
      <c r="AN14" s="23" t="s">
        <v>22</v>
      </c>
      <c r="AO14" s="23" t="s">
        <v>23</v>
      </c>
      <c r="AP14" s="23" t="s">
        <v>24</v>
      </c>
      <c r="AQ14" s="23" t="s">
        <v>2</v>
      </c>
      <c r="AR14" s="39"/>
    </row>
    <row r="15" spans="1:44" ht="15.95" customHeight="1" x14ac:dyDescent="0.25">
      <c r="A15" s="41"/>
      <c r="B15" s="42" t="s">
        <v>146</v>
      </c>
      <c r="C15" s="6" t="s">
        <v>177</v>
      </c>
      <c r="E15" s="21"/>
      <c r="F15" s="21"/>
      <c r="G15" s="5">
        <v>3</v>
      </c>
      <c r="H15" s="22">
        <v>1</v>
      </c>
      <c r="I15" s="21" t="s">
        <v>465</v>
      </c>
      <c r="J15" s="21"/>
      <c r="K15" s="21"/>
      <c r="L15" s="21" t="s">
        <v>281</v>
      </c>
      <c r="M15" s="21"/>
      <c r="N15" s="21"/>
      <c r="O15" s="21"/>
      <c r="P15" s="21"/>
      <c r="Q15" s="41"/>
      <c r="R15" s="41"/>
      <c r="S15" s="18" t="s">
        <v>130</v>
      </c>
      <c r="T15" s="18"/>
      <c r="U15" s="18"/>
      <c r="V15" s="18"/>
      <c r="W15" s="18"/>
      <c r="X15" s="16" t="s">
        <v>135</v>
      </c>
      <c r="Z15" s="22">
        <v>24</v>
      </c>
      <c r="AA15" s="22">
        <v>2</v>
      </c>
      <c r="AB15" s="22">
        <v>14</v>
      </c>
      <c r="AC15" s="22">
        <f t="shared" ref="AC15:AC26" si="5">+AA15+AB15</f>
        <v>16</v>
      </c>
      <c r="AD15" s="22">
        <v>0</v>
      </c>
      <c r="AE15" s="45"/>
      <c r="AF15" s="18" t="s">
        <v>171</v>
      </c>
      <c r="AG15" s="18"/>
      <c r="AH15" s="18"/>
      <c r="AI15" s="18"/>
      <c r="AJ15" s="18"/>
      <c r="AK15" s="16" t="s">
        <v>174</v>
      </c>
      <c r="AM15" s="22">
        <v>13</v>
      </c>
      <c r="AN15" s="22">
        <v>8</v>
      </c>
      <c r="AO15" s="22">
        <v>5</v>
      </c>
      <c r="AP15" s="22">
        <f t="shared" ref="AP15:AP26" si="6">+AN15+AO15</f>
        <v>13</v>
      </c>
      <c r="AQ15" s="22">
        <v>0</v>
      </c>
      <c r="AR15" s="39"/>
    </row>
    <row r="16" spans="1:44" ht="15.95" customHeight="1" x14ac:dyDescent="0.25">
      <c r="A16" s="41"/>
      <c r="B16" s="22" t="s">
        <v>27</v>
      </c>
      <c r="C16" s="21" t="s">
        <v>463</v>
      </c>
      <c r="D16" s="21"/>
      <c r="E16" s="21"/>
      <c r="F16" s="21"/>
      <c r="G16" s="21"/>
      <c r="H16" s="22">
        <v>1</v>
      </c>
      <c r="I16" s="21" t="s">
        <v>466</v>
      </c>
      <c r="J16" s="21"/>
      <c r="K16" s="21"/>
      <c r="L16" s="21" t="s">
        <v>480</v>
      </c>
      <c r="M16" s="21"/>
      <c r="N16" s="21"/>
      <c r="O16" s="21"/>
      <c r="P16" s="21"/>
      <c r="Q16" s="41"/>
      <c r="R16" s="41"/>
      <c r="S16" s="27">
        <v>7.5</v>
      </c>
      <c r="T16" s="21" t="s">
        <v>253</v>
      </c>
      <c r="U16" s="21"/>
      <c r="V16" s="21"/>
      <c r="W16" s="21"/>
      <c r="X16" s="22">
        <v>1</v>
      </c>
      <c r="Y16" s="21" t="s">
        <v>134</v>
      </c>
      <c r="Z16" s="22">
        <v>9</v>
      </c>
      <c r="AA16" s="22">
        <v>0</v>
      </c>
      <c r="AB16" s="22">
        <v>0</v>
      </c>
      <c r="AC16" s="22">
        <f t="shared" si="5"/>
        <v>0</v>
      </c>
      <c r="AD16" s="22">
        <v>0</v>
      </c>
      <c r="AE16" s="45"/>
      <c r="AF16" s="27">
        <v>8</v>
      </c>
      <c r="AG16" s="21" t="s">
        <v>15</v>
      </c>
      <c r="AK16" s="22"/>
      <c r="AL16" s="21" t="s">
        <v>173</v>
      </c>
      <c r="AM16" s="22">
        <v>12</v>
      </c>
      <c r="AN16" s="22">
        <v>0</v>
      </c>
      <c r="AO16" s="22">
        <v>1</v>
      </c>
      <c r="AP16" s="22">
        <f t="shared" si="6"/>
        <v>1</v>
      </c>
      <c r="AQ16" s="22">
        <v>0</v>
      </c>
      <c r="AR16" s="39"/>
    </row>
    <row r="17" spans="1:44" ht="15.95" customHeight="1" x14ac:dyDescent="0.25">
      <c r="A17" s="41"/>
      <c r="B17" s="22"/>
      <c r="C17" s="21"/>
      <c r="D17" s="21"/>
      <c r="E17" s="21"/>
      <c r="F17" s="21"/>
      <c r="G17" s="21"/>
      <c r="H17" s="22">
        <v>1</v>
      </c>
      <c r="I17" s="21" t="s">
        <v>187</v>
      </c>
      <c r="J17" s="21"/>
      <c r="K17" s="21"/>
      <c r="L17" s="21" t="s">
        <v>467</v>
      </c>
      <c r="M17" s="21"/>
      <c r="N17" s="21"/>
      <c r="O17" s="21"/>
      <c r="P17" s="21"/>
      <c r="Q17" s="41"/>
      <c r="R17" s="41"/>
      <c r="S17" s="27">
        <v>9.5</v>
      </c>
      <c r="T17" s="21" t="s">
        <v>185</v>
      </c>
      <c r="U17" s="21"/>
      <c r="V17" s="21"/>
      <c r="W17" s="21"/>
      <c r="X17" s="22">
        <v>7</v>
      </c>
      <c r="Y17" s="21" t="s">
        <v>134</v>
      </c>
      <c r="Z17" s="22">
        <v>12</v>
      </c>
      <c r="AA17" s="22">
        <v>14</v>
      </c>
      <c r="AB17" s="22">
        <v>3</v>
      </c>
      <c r="AC17" s="22">
        <f t="shared" si="5"/>
        <v>17</v>
      </c>
      <c r="AD17" s="22">
        <v>2</v>
      </c>
      <c r="AE17" s="45"/>
      <c r="AF17" s="27">
        <v>9.5</v>
      </c>
      <c r="AG17" s="21" t="s">
        <v>192</v>
      </c>
      <c r="AH17" s="21"/>
      <c r="AI17" s="21"/>
      <c r="AJ17" s="21"/>
      <c r="AK17" s="22">
        <v>19</v>
      </c>
      <c r="AL17" s="21" t="s">
        <v>173</v>
      </c>
      <c r="AM17" s="22">
        <v>12</v>
      </c>
      <c r="AN17" s="22">
        <v>11</v>
      </c>
      <c r="AO17" s="22">
        <v>14</v>
      </c>
      <c r="AP17" s="22">
        <f t="shared" si="6"/>
        <v>25</v>
      </c>
      <c r="AQ17" s="22">
        <v>6</v>
      </c>
      <c r="AR17" s="39"/>
    </row>
    <row r="18" spans="1:44" ht="15.95" customHeight="1" x14ac:dyDescent="0.25">
      <c r="A18" s="41"/>
      <c r="C18" s="21"/>
      <c r="D18" s="21"/>
      <c r="E18" s="21"/>
      <c r="F18" s="21"/>
      <c r="G18" s="21"/>
      <c r="H18" s="22"/>
      <c r="I18" s="21"/>
      <c r="J18" s="21"/>
      <c r="K18" s="21"/>
      <c r="L18" s="21"/>
      <c r="M18" s="21"/>
      <c r="N18" s="21"/>
      <c r="O18" s="21"/>
      <c r="P18" s="21"/>
      <c r="Q18" s="41"/>
      <c r="R18" s="41"/>
      <c r="S18" s="27">
        <v>8.5</v>
      </c>
      <c r="T18" s="21" t="s">
        <v>28</v>
      </c>
      <c r="W18" s="21"/>
      <c r="X18" s="22">
        <v>10</v>
      </c>
      <c r="Y18" s="21" t="s">
        <v>134</v>
      </c>
      <c r="Z18" s="22">
        <v>11</v>
      </c>
      <c r="AA18" s="22">
        <v>2</v>
      </c>
      <c r="AB18" s="22">
        <v>5</v>
      </c>
      <c r="AC18" s="22">
        <f t="shared" si="5"/>
        <v>7</v>
      </c>
      <c r="AD18" s="22">
        <v>0</v>
      </c>
      <c r="AE18" s="45"/>
      <c r="AF18" s="27">
        <v>9</v>
      </c>
      <c r="AG18" s="21" t="s">
        <v>79</v>
      </c>
      <c r="AH18" s="21"/>
      <c r="AI18" s="21"/>
      <c r="AJ18" s="21"/>
      <c r="AK18" s="22">
        <v>22</v>
      </c>
      <c r="AL18" s="21" t="s">
        <v>173</v>
      </c>
      <c r="AM18" s="22">
        <v>11</v>
      </c>
      <c r="AN18" s="22">
        <v>4</v>
      </c>
      <c r="AO18" s="22">
        <v>15</v>
      </c>
      <c r="AP18" s="22">
        <f t="shared" si="6"/>
        <v>19</v>
      </c>
      <c r="AQ18" s="22">
        <v>8</v>
      </c>
      <c r="AR18" s="39"/>
    </row>
    <row r="19" spans="1:44" ht="15.95" customHeight="1" x14ac:dyDescent="0.25">
      <c r="A19" s="41"/>
      <c r="B19" s="22" t="s">
        <v>38</v>
      </c>
      <c r="C19" s="6" t="s">
        <v>179</v>
      </c>
      <c r="D19" s="11"/>
      <c r="E19" s="21"/>
      <c r="F19" s="21"/>
      <c r="G19" s="5">
        <v>5</v>
      </c>
      <c r="H19" s="22">
        <v>1</v>
      </c>
      <c r="I19" s="21" t="s">
        <v>161</v>
      </c>
      <c r="J19" s="21"/>
      <c r="K19" s="21"/>
      <c r="L19" s="21" t="s">
        <v>469</v>
      </c>
      <c r="M19" s="21"/>
      <c r="N19" s="21"/>
      <c r="O19" s="21"/>
      <c r="P19" s="21"/>
      <c r="Q19" s="41"/>
      <c r="R19" s="41"/>
      <c r="S19" s="27">
        <v>8</v>
      </c>
      <c r="T19" s="21" t="s">
        <v>155</v>
      </c>
      <c r="X19" s="22">
        <v>8</v>
      </c>
      <c r="Y19" s="21" t="s">
        <v>134</v>
      </c>
      <c r="Z19" s="22">
        <v>11</v>
      </c>
      <c r="AA19" s="22">
        <v>7</v>
      </c>
      <c r="AB19" s="22">
        <v>10</v>
      </c>
      <c r="AC19" s="22">
        <f t="shared" si="5"/>
        <v>17</v>
      </c>
      <c r="AD19" s="22">
        <v>6</v>
      </c>
      <c r="AE19" s="45"/>
      <c r="AF19" s="27">
        <v>8.5</v>
      </c>
      <c r="AG19" s="21" t="s">
        <v>138</v>
      </c>
      <c r="AH19" s="21"/>
      <c r="AI19" s="21"/>
      <c r="AJ19" s="21"/>
      <c r="AK19" s="22">
        <v>77</v>
      </c>
      <c r="AL19" s="21" t="s">
        <v>173</v>
      </c>
      <c r="AM19" s="22">
        <v>9</v>
      </c>
      <c r="AN19" s="22">
        <v>11</v>
      </c>
      <c r="AO19" s="22">
        <v>8</v>
      </c>
      <c r="AP19" s="22">
        <f t="shared" si="6"/>
        <v>19</v>
      </c>
      <c r="AQ19" s="22">
        <v>0</v>
      </c>
      <c r="AR19" s="39"/>
    </row>
    <row r="20" spans="1:44" ht="15.95" customHeight="1" x14ac:dyDescent="0.25">
      <c r="A20" s="41"/>
      <c r="B20" s="22" t="s">
        <v>27</v>
      </c>
      <c r="C20" s="21" t="s">
        <v>464</v>
      </c>
      <c r="D20" s="16"/>
      <c r="E20" s="21"/>
      <c r="F20" s="21"/>
      <c r="G20" s="5"/>
      <c r="H20" s="22">
        <v>1</v>
      </c>
      <c r="I20" s="21" t="s">
        <v>161</v>
      </c>
      <c r="J20" s="21"/>
      <c r="K20" s="21"/>
      <c r="L20" s="21" t="s">
        <v>470</v>
      </c>
      <c r="M20" s="21"/>
      <c r="N20" s="21"/>
      <c r="O20" s="21"/>
      <c r="P20" s="21"/>
      <c r="Q20" s="41"/>
      <c r="R20" s="41"/>
      <c r="S20" s="27">
        <v>8</v>
      </c>
      <c r="T20" s="21" t="s">
        <v>37</v>
      </c>
      <c r="W20" s="21"/>
      <c r="X20" s="22">
        <v>21</v>
      </c>
      <c r="Y20" s="21" t="s">
        <v>134</v>
      </c>
      <c r="Z20" s="22">
        <v>12</v>
      </c>
      <c r="AA20" s="22">
        <v>5</v>
      </c>
      <c r="AB20" s="22">
        <v>6</v>
      </c>
      <c r="AC20" s="22">
        <f t="shared" si="5"/>
        <v>11</v>
      </c>
      <c r="AD20" s="22">
        <v>4</v>
      </c>
      <c r="AE20" s="45"/>
      <c r="AF20" s="27">
        <v>8</v>
      </c>
      <c r="AG20" s="21" t="s">
        <v>153</v>
      </c>
      <c r="AH20" s="21"/>
      <c r="AI20" s="21"/>
      <c r="AJ20" s="21"/>
      <c r="AK20" s="22">
        <v>14</v>
      </c>
      <c r="AL20" s="21" t="s">
        <v>173</v>
      </c>
      <c r="AM20" s="22">
        <v>9</v>
      </c>
      <c r="AN20" s="22">
        <v>3</v>
      </c>
      <c r="AO20" s="22">
        <v>4</v>
      </c>
      <c r="AP20" s="22">
        <f t="shared" si="6"/>
        <v>7</v>
      </c>
      <c r="AQ20" s="22">
        <v>0</v>
      </c>
      <c r="AR20" s="39"/>
    </row>
    <row r="21" spans="1:44" ht="15.95" customHeight="1" x14ac:dyDescent="0.25">
      <c r="A21" s="41"/>
      <c r="H21" s="22">
        <v>2</v>
      </c>
      <c r="I21" s="21" t="s">
        <v>468</v>
      </c>
      <c r="J21" s="21"/>
      <c r="K21" s="21"/>
      <c r="L21" s="21" t="s">
        <v>483</v>
      </c>
      <c r="M21" s="21"/>
      <c r="N21" s="21"/>
      <c r="O21" s="21"/>
      <c r="P21" s="21"/>
      <c r="Q21" s="41"/>
      <c r="R21" s="41"/>
      <c r="S21" s="27">
        <v>7.5</v>
      </c>
      <c r="T21" s="21" t="s">
        <v>44</v>
      </c>
      <c r="U21" s="21"/>
      <c r="V21" s="21"/>
      <c r="W21" s="21"/>
      <c r="X21" s="22">
        <v>5</v>
      </c>
      <c r="Y21" s="21" t="s">
        <v>134</v>
      </c>
      <c r="Z21" s="22">
        <v>11</v>
      </c>
      <c r="AA21" s="22">
        <v>0</v>
      </c>
      <c r="AB21" s="22">
        <v>8</v>
      </c>
      <c r="AC21" s="22">
        <f t="shared" si="5"/>
        <v>8</v>
      </c>
      <c r="AD21" s="22">
        <v>0</v>
      </c>
      <c r="AE21" s="45"/>
      <c r="AF21" s="27">
        <v>7.5</v>
      </c>
      <c r="AG21" s="21" t="s">
        <v>125</v>
      </c>
      <c r="AH21" s="21"/>
      <c r="AI21" s="21"/>
      <c r="AJ21" s="21"/>
      <c r="AK21" s="22">
        <v>44</v>
      </c>
      <c r="AL21" s="21" t="s">
        <v>173</v>
      </c>
      <c r="AM21" s="22">
        <v>8</v>
      </c>
      <c r="AN21" s="22">
        <v>1</v>
      </c>
      <c r="AO21" s="22">
        <v>0</v>
      </c>
      <c r="AP21" s="22">
        <f t="shared" si="6"/>
        <v>1</v>
      </c>
      <c r="AQ21" s="22">
        <v>0</v>
      </c>
      <c r="AR21" s="39"/>
    </row>
    <row r="22" spans="1:44" ht="15.95" customHeight="1" x14ac:dyDescent="0.25">
      <c r="A22" s="41"/>
      <c r="H22" s="22">
        <v>2</v>
      </c>
      <c r="I22" s="21" t="s">
        <v>129</v>
      </c>
      <c r="J22" s="21"/>
      <c r="K22" s="21"/>
      <c r="L22" s="21" t="s">
        <v>120</v>
      </c>
      <c r="M22" s="21"/>
      <c r="N22" s="21"/>
      <c r="O22" s="21"/>
      <c r="P22" s="21"/>
      <c r="Q22" s="41"/>
      <c r="R22" s="41"/>
      <c r="S22" s="27">
        <v>7.5</v>
      </c>
      <c r="T22" s="21" t="s">
        <v>164</v>
      </c>
      <c r="U22" s="21"/>
      <c r="V22" s="21"/>
      <c r="X22" s="22">
        <v>9</v>
      </c>
      <c r="Y22" s="21" t="s">
        <v>134</v>
      </c>
      <c r="Z22" s="22">
        <v>12</v>
      </c>
      <c r="AA22" s="22">
        <v>4</v>
      </c>
      <c r="AB22" s="22">
        <v>5</v>
      </c>
      <c r="AC22" s="22">
        <f t="shared" si="5"/>
        <v>9</v>
      </c>
      <c r="AD22" s="22">
        <v>0</v>
      </c>
      <c r="AE22" s="45"/>
      <c r="AF22" s="27">
        <v>7</v>
      </c>
      <c r="AG22" s="21" t="s">
        <v>119</v>
      </c>
      <c r="AH22" s="21"/>
      <c r="AI22" s="21"/>
      <c r="AJ22" s="21"/>
      <c r="AK22" s="22">
        <v>24</v>
      </c>
      <c r="AL22" s="21" t="s">
        <v>173</v>
      </c>
      <c r="AM22" s="22">
        <v>12</v>
      </c>
      <c r="AN22" s="22">
        <v>1</v>
      </c>
      <c r="AO22" s="22">
        <v>10</v>
      </c>
      <c r="AP22" s="22">
        <f t="shared" si="6"/>
        <v>11</v>
      </c>
      <c r="AQ22" s="22">
        <v>2</v>
      </c>
      <c r="AR22" s="39"/>
    </row>
    <row r="23" spans="1:44" ht="15.95" customHeight="1" x14ac:dyDescent="0.25">
      <c r="A23" s="41"/>
      <c r="H23" s="22">
        <v>2</v>
      </c>
      <c r="I23" s="21" t="s">
        <v>129</v>
      </c>
      <c r="J23" s="21"/>
      <c r="K23" s="21"/>
      <c r="L23" s="21" t="s">
        <v>161</v>
      </c>
      <c r="M23" s="21"/>
      <c r="N23" s="21"/>
      <c r="O23" s="21"/>
      <c r="P23" s="21"/>
      <c r="Q23" s="41"/>
      <c r="R23" s="41"/>
      <c r="S23" s="27">
        <v>7</v>
      </c>
      <c r="T23" s="21" t="s">
        <v>81</v>
      </c>
      <c r="U23" s="21"/>
      <c r="V23" s="21"/>
      <c r="W23" s="21"/>
      <c r="X23" s="22">
        <v>4</v>
      </c>
      <c r="Y23" s="21" t="s">
        <v>134</v>
      </c>
      <c r="Z23" s="22">
        <v>9</v>
      </c>
      <c r="AA23" s="22">
        <v>2</v>
      </c>
      <c r="AB23" s="22">
        <v>3</v>
      </c>
      <c r="AC23" s="22">
        <f t="shared" si="5"/>
        <v>5</v>
      </c>
      <c r="AD23" s="22">
        <v>2</v>
      </c>
      <c r="AE23" s="45"/>
      <c r="AF23" s="27">
        <v>6.5</v>
      </c>
      <c r="AG23" s="21" t="s">
        <v>99</v>
      </c>
      <c r="AH23" s="21"/>
      <c r="AI23" s="21"/>
      <c r="AJ23" s="21"/>
      <c r="AK23" s="22">
        <v>12</v>
      </c>
      <c r="AL23" s="21" t="s">
        <v>173</v>
      </c>
      <c r="AM23" s="22">
        <v>12</v>
      </c>
      <c r="AN23" s="22">
        <v>3</v>
      </c>
      <c r="AO23" s="22">
        <v>2</v>
      </c>
      <c r="AP23" s="22">
        <f t="shared" si="6"/>
        <v>5</v>
      </c>
      <c r="AQ23" s="22">
        <v>0</v>
      </c>
      <c r="AR23" s="44"/>
    </row>
    <row r="24" spans="1:44" ht="15.95" customHeight="1" x14ac:dyDescent="0.25">
      <c r="A24" s="41"/>
      <c r="B24" s="36"/>
      <c r="C24" s="46"/>
      <c r="D24" s="46"/>
      <c r="E24" s="46"/>
      <c r="F24" s="46"/>
      <c r="G24" s="42"/>
      <c r="H24" s="45"/>
      <c r="I24" s="46"/>
      <c r="J24" s="46"/>
      <c r="K24" s="45"/>
      <c r="L24" s="45"/>
      <c r="M24" s="45"/>
      <c r="N24" s="45"/>
      <c r="O24" s="45"/>
      <c r="P24" s="45"/>
      <c r="Q24" s="41"/>
      <c r="R24" s="41"/>
      <c r="S24" s="27">
        <v>6.5</v>
      </c>
      <c r="T24" s="21" t="s">
        <v>169</v>
      </c>
      <c r="U24" s="21"/>
      <c r="V24" s="21"/>
      <c r="W24" s="21"/>
      <c r="X24" s="22">
        <v>14</v>
      </c>
      <c r="Y24" s="21" t="s">
        <v>134</v>
      </c>
      <c r="Z24" s="22">
        <v>10</v>
      </c>
      <c r="AA24" s="22">
        <v>3</v>
      </c>
      <c r="AB24" s="22">
        <v>4</v>
      </c>
      <c r="AC24" s="22">
        <f t="shared" si="5"/>
        <v>7</v>
      </c>
      <c r="AD24" s="22">
        <v>4</v>
      </c>
      <c r="AE24" s="45"/>
      <c r="AF24" s="27">
        <v>6.5</v>
      </c>
      <c r="AG24" s="21" t="s">
        <v>123</v>
      </c>
      <c r="AH24" s="21"/>
      <c r="AI24" s="21"/>
      <c r="AJ24" s="21"/>
      <c r="AK24" s="22">
        <v>8</v>
      </c>
      <c r="AL24" s="21" t="s">
        <v>173</v>
      </c>
      <c r="AM24" s="22">
        <v>12</v>
      </c>
      <c r="AN24" s="22">
        <v>1</v>
      </c>
      <c r="AO24" s="22">
        <v>3</v>
      </c>
      <c r="AP24" s="22">
        <f t="shared" si="6"/>
        <v>4</v>
      </c>
      <c r="AQ24" s="22">
        <v>0</v>
      </c>
      <c r="AR24" s="36"/>
    </row>
    <row r="25" spans="1:44" ht="15.95" customHeight="1" x14ac:dyDescent="0.25">
      <c r="A25" s="41"/>
      <c r="B25" s="42" t="s">
        <v>147</v>
      </c>
      <c r="C25" s="6" t="s">
        <v>176</v>
      </c>
      <c r="F25" s="21"/>
      <c r="G25" s="5">
        <v>2</v>
      </c>
      <c r="H25" s="22">
        <v>1</v>
      </c>
      <c r="I25" s="21" t="s">
        <v>121</v>
      </c>
      <c r="J25" s="21"/>
      <c r="K25" s="21"/>
      <c r="L25" s="21" t="s">
        <v>53</v>
      </c>
      <c r="M25" s="21"/>
      <c r="N25" s="21"/>
      <c r="O25" s="21"/>
      <c r="P25" s="21"/>
      <c r="Q25" s="41"/>
      <c r="R25" s="41"/>
      <c r="S25" s="27">
        <v>6.5</v>
      </c>
      <c r="T25" s="21" t="s">
        <v>29</v>
      </c>
      <c r="U25" s="21"/>
      <c r="V25" s="21"/>
      <c r="W25" s="21"/>
      <c r="X25" s="22">
        <v>15</v>
      </c>
      <c r="Y25" s="21" t="s">
        <v>134</v>
      </c>
      <c r="Z25" s="22">
        <v>11</v>
      </c>
      <c r="AA25" s="22">
        <v>1</v>
      </c>
      <c r="AB25" s="22">
        <v>4</v>
      </c>
      <c r="AC25" s="22">
        <f t="shared" si="5"/>
        <v>5</v>
      </c>
      <c r="AD25" s="22">
        <v>0</v>
      </c>
      <c r="AE25" s="45"/>
      <c r="AF25" s="27">
        <v>6</v>
      </c>
      <c r="AG25" s="21" t="s">
        <v>91</v>
      </c>
      <c r="AH25" s="21"/>
      <c r="AI25" s="21"/>
      <c r="AJ25" s="21"/>
      <c r="AK25" s="22">
        <v>23</v>
      </c>
      <c r="AL25" s="21" t="s">
        <v>173</v>
      </c>
      <c r="AM25" s="22">
        <v>10</v>
      </c>
      <c r="AN25" s="22">
        <v>0</v>
      </c>
      <c r="AO25" s="22">
        <v>1</v>
      </c>
      <c r="AP25" s="22">
        <f t="shared" si="6"/>
        <v>1</v>
      </c>
      <c r="AQ25" s="22">
        <v>0</v>
      </c>
      <c r="AR25" s="36"/>
    </row>
    <row r="26" spans="1:44" ht="15.95" customHeight="1" x14ac:dyDescent="0.25">
      <c r="A26" s="41"/>
      <c r="B26" s="22" t="s">
        <v>27</v>
      </c>
      <c r="C26" s="21" t="s">
        <v>262</v>
      </c>
      <c r="D26" s="21"/>
      <c r="E26" s="21"/>
      <c r="F26" s="21"/>
      <c r="G26" s="5"/>
      <c r="H26" s="22">
        <v>2</v>
      </c>
      <c r="I26" s="21" t="s">
        <v>165</v>
      </c>
      <c r="J26" s="21"/>
      <c r="K26" s="21"/>
      <c r="L26" s="21" t="s">
        <v>462</v>
      </c>
      <c r="M26" s="21"/>
      <c r="N26" s="21"/>
      <c r="O26" s="21"/>
      <c r="P26" s="21"/>
      <c r="Q26" s="41"/>
      <c r="R26" s="41"/>
      <c r="S26" s="27">
        <v>6</v>
      </c>
      <c r="T26" s="21" t="s">
        <v>159</v>
      </c>
      <c r="U26" s="21"/>
      <c r="V26" s="21"/>
      <c r="W26" s="21"/>
      <c r="X26" s="22"/>
      <c r="Y26" s="21" t="s">
        <v>134</v>
      </c>
      <c r="Z26" s="22">
        <v>0</v>
      </c>
      <c r="AA26" s="22">
        <v>0</v>
      </c>
      <c r="AB26" s="22">
        <v>0</v>
      </c>
      <c r="AC26" s="22">
        <f t="shared" si="5"/>
        <v>0</v>
      </c>
      <c r="AD26" s="22">
        <v>0</v>
      </c>
      <c r="AE26" s="45"/>
      <c r="AF26" s="27">
        <v>6</v>
      </c>
      <c r="AG26" s="21" t="s">
        <v>68</v>
      </c>
      <c r="AH26" s="21"/>
      <c r="AI26" s="21"/>
      <c r="AJ26" s="21"/>
      <c r="AK26" s="22">
        <v>9</v>
      </c>
      <c r="AL26" s="21" t="s">
        <v>173</v>
      </c>
      <c r="AM26" s="22">
        <v>12</v>
      </c>
      <c r="AN26" s="22">
        <v>0</v>
      </c>
      <c r="AO26" s="22">
        <v>2</v>
      </c>
      <c r="AP26" s="22">
        <f t="shared" si="6"/>
        <v>2</v>
      </c>
      <c r="AQ26" s="22">
        <v>0</v>
      </c>
      <c r="AR26" s="36"/>
    </row>
    <row r="27" spans="1:44" ht="15.95" customHeight="1" thickBot="1" x14ac:dyDescent="0.3">
      <c r="A27" s="41"/>
      <c r="E27" s="21"/>
      <c r="F27" s="21"/>
      <c r="G27" s="5"/>
      <c r="H27" s="22"/>
      <c r="I27" s="21"/>
      <c r="J27" s="21"/>
      <c r="K27" s="21"/>
      <c r="L27" s="21"/>
      <c r="M27" s="21"/>
      <c r="N27" s="21"/>
      <c r="O27" s="21"/>
      <c r="P27" s="21"/>
      <c r="Q27" s="41"/>
      <c r="R27" s="41"/>
      <c r="S27" s="17" t="s">
        <v>132</v>
      </c>
      <c r="T27" s="17"/>
      <c r="U27" s="17"/>
      <c r="V27" s="17"/>
      <c r="W27" s="17"/>
      <c r="X27" s="17"/>
      <c r="Y27" s="17"/>
      <c r="Z27" s="23">
        <f>SUM(Z15:Z26)</f>
        <v>132</v>
      </c>
      <c r="AA27" s="23">
        <f>SUM(AA15:AA26)</f>
        <v>40</v>
      </c>
      <c r="AB27" s="23">
        <f>SUM(AB15:AB26)</f>
        <v>62</v>
      </c>
      <c r="AC27" s="23">
        <f>+AB27+AA27</f>
        <v>102</v>
      </c>
      <c r="AD27" s="23">
        <f>SUM(AD15:AD26)</f>
        <v>18</v>
      </c>
      <c r="AE27" s="45"/>
      <c r="AF27" s="17" t="s">
        <v>172</v>
      </c>
      <c r="AG27" s="17"/>
      <c r="AH27" s="17"/>
      <c r="AI27" s="17"/>
      <c r="AJ27" s="17"/>
      <c r="AK27" s="17"/>
      <c r="AL27" s="17"/>
      <c r="AM27" s="23">
        <f>SUM(AM15:AM26)</f>
        <v>132</v>
      </c>
      <c r="AN27" s="23">
        <f>SUM(AN15:AN26)</f>
        <v>43</v>
      </c>
      <c r="AO27" s="23">
        <f>SUM(AO15:AO26)</f>
        <v>65</v>
      </c>
      <c r="AP27" s="23">
        <f>+AO27+AN27</f>
        <v>108</v>
      </c>
      <c r="AQ27" s="23">
        <f>SUM(AQ15:AQ26)</f>
        <v>16</v>
      </c>
      <c r="AR27" s="36"/>
    </row>
    <row r="28" spans="1:44" ht="15.95" customHeight="1" x14ac:dyDescent="0.25">
      <c r="A28" s="41"/>
      <c r="C28" s="6" t="s">
        <v>180</v>
      </c>
      <c r="G28" s="5">
        <v>2</v>
      </c>
      <c r="H28" s="22">
        <v>1</v>
      </c>
      <c r="I28" s="21" t="s">
        <v>192</v>
      </c>
      <c r="J28" s="21"/>
      <c r="K28" s="21"/>
      <c r="L28" s="21" t="s">
        <v>138</v>
      </c>
      <c r="M28" s="21"/>
      <c r="N28" s="21"/>
      <c r="O28" s="21"/>
      <c r="P28" s="21"/>
      <c r="Q28" s="41"/>
      <c r="R28" s="41"/>
      <c r="S28" s="19" t="s">
        <v>18</v>
      </c>
      <c r="T28" s="19"/>
      <c r="U28" s="19"/>
      <c r="V28" s="19"/>
      <c r="W28" s="19"/>
      <c r="X28" s="16" t="s">
        <v>41</v>
      </c>
      <c r="Z28" s="22">
        <v>13</v>
      </c>
      <c r="AA28" s="22">
        <v>5</v>
      </c>
      <c r="AB28" s="22">
        <v>4</v>
      </c>
      <c r="AC28" s="22">
        <f t="shared" ref="AC28:AC39" si="7">+AA28+AB28</f>
        <v>9</v>
      </c>
      <c r="AD28" s="22">
        <v>0</v>
      </c>
      <c r="AE28" s="45"/>
      <c r="AF28" s="19" t="s">
        <v>17</v>
      </c>
      <c r="AG28" s="19"/>
      <c r="AH28" s="19"/>
      <c r="AI28" s="19"/>
      <c r="AJ28" s="19"/>
      <c r="AK28" s="16" t="s">
        <v>51</v>
      </c>
      <c r="AM28" s="22">
        <v>8</v>
      </c>
      <c r="AN28" s="22">
        <v>3</v>
      </c>
      <c r="AO28" s="22">
        <v>3</v>
      </c>
      <c r="AP28" s="22">
        <f t="shared" ref="AP28:AP39" si="8">+AN28+AO28</f>
        <v>6</v>
      </c>
      <c r="AQ28" s="22">
        <v>0</v>
      </c>
      <c r="AR28" s="36"/>
    </row>
    <row r="29" spans="1:44" ht="15.95" customHeight="1" x14ac:dyDescent="0.25">
      <c r="A29" s="41"/>
      <c r="B29" s="22" t="s">
        <v>27</v>
      </c>
      <c r="C29" s="21" t="s">
        <v>461</v>
      </c>
      <c r="D29" s="21"/>
      <c r="E29" s="21"/>
      <c r="F29" s="21"/>
      <c r="G29" s="5"/>
      <c r="H29" s="22">
        <v>1</v>
      </c>
      <c r="I29" s="21" t="s">
        <v>192</v>
      </c>
      <c r="J29" s="21"/>
      <c r="K29" s="21"/>
      <c r="L29" s="21" t="s">
        <v>138</v>
      </c>
      <c r="M29" s="21"/>
      <c r="N29" s="21"/>
      <c r="O29" s="21"/>
      <c r="P29" s="21"/>
      <c r="Q29" s="41"/>
      <c r="R29" s="41"/>
      <c r="S29" s="27">
        <v>7.5</v>
      </c>
      <c r="T29" s="21" t="s">
        <v>78</v>
      </c>
      <c r="X29" s="22">
        <v>35</v>
      </c>
      <c r="Y29" s="21" t="s">
        <v>108</v>
      </c>
      <c r="Z29" s="22">
        <v>12</v>
      </c>
      <c r="AA29" s="22">
        <v>0</v>
      </c>
      <c r="AB29" s="22">
        <v>0</v>
      </c>
      <c r="AC29" s="22">
        <f t="shared" si="7"/>
        <v>0</v>
      </c>
      <c r="AD29" s="22">
        <v>2</v>
      </c>
      <c r="AE29" s="45"/>
      <c r="AF29" s="27">
        <v>7</v>
      </c>
      <c r="AG29" s="21" t="s">
        <v>162</v>
      </c>
      <c r="AH29" s="21"/>
      <c r="AI29" s="21"/>
      <c r="AJ29" s="21"/>
      <c r="AK29" s="22">
        <v>30</v>
      </c>
      <c r="AL29" s="21" t="s">
        <v>17</v>
      </c>
      <c r="AM29" s="22">
        <v>11</v>
      </c>
      <c r="AN29" s="22">
        <v>0</v>
      </c>
      <c r="AO29" s="22">
        <v>0</v>
      </c>
      <c r="AP29" s="22">
        <f t="shared" si="8"/>
        <v>0</v>
      </c>
      <c r="AQ29" s="22">
        <v>0</v>
      </c>
      <c r="AR29" s="36"/>
    </row>
    <row r="30" spans="1:44" ht="15.95" customHeight="1" x14ac:dyDescent="0.25">
      <c r="A30" s="41"/>
      <c r="B30" s="36"/>
      <c r="C30" s="46"/>
      <c r="D30" s="46"/>
      <c r="E30" s="46"/>
      <c r="F30" s="46"/>
      <c r="G30" s="42"/>
      <c r="H30" s="45"/>
      <c r="I30" s="46"/>
      <c r="J30" s="46"/>
      <c r="K30" s="45"/>
      <c r="L30" s="45"/>
      <c r="M30" s="45"/>
      <c r="N30" s="45"/>
      <c r="O30" s="45"/>
      <c r="P30" s="45"/>
      <c r="Q30" s="41"/>
      <c r="R30" s="41"/>
      <c r="S30" s="27">
        <v>9.5</v>
      </c>
      <c r="T30" s="21" t="s">
        <v>53</v>
      </c>
      <c r="U30" s="21"/>
      <c r="V30" s="21"/>
      <c r="W30" s="27"/>
      <c r="X30" s="22">
        <v>14</v>
      </c>
      <c r="Y30" s="21" t="s">
        <v>108</v>
      </c>
      <c r="Z30" s="22">
        <v>10</v>
      </c>
      <c r="AA30" s="22">
        <v>16</v>
      </c>
      <c r="AB30" s="22">
        <v>8</v>
      </c>
      <c r="AC30" s="22">
        <f t="shared" si="7"/>
        <v>24</v>
      </c>
      <c r="AD30" s="22">
        <v>4</v>
      </c>
      <c r="AE30" s="45"/>
      <c r="AF30" s="27">
        <v>9.5</v>
      </c>
      <c r="AG30" s="21" t="s">
        <v>129</v>
      </c>
      <c r="AH30" s="21"/>
      <c r="AI30" s="21"/>
      <c r="AJ30" s="21"/>
      <c r="AK30" s="22">
        <v>24</v>
      </c>
      <c r="AL30" s="21" t="s">
        <v>17</v>
      </c>
      <c r="AM30" s="22">
        <v>12</v>
      </c>
      <c r="AN30" s="22">
        <v>15</v>
      </c>
      <c r="AO30" s="22">
        <v>15</v>
      </c>
      <c r="AP30" s="22">
        <f t="shared" si="8"/>
        <v>30</v>
      </c>
      <c r="AQ30" s="22">
        <v>4</v>
      </c>
      <c r="AR30" s="36"/>
    </row>
    <row r="31" spans="1:44" ht="15.95" customHeight="1" x14ac:dyDescent="0.25">
      <c r="A31" s="41"/>
      <c r="B31" s="42" t="s">
        <v>148</v>
      </c>
      <c r="C31" s="6" t="s">
        <v>175</v>
      </c>
      <c r="F31" s="20"/>
      <c r="G31" s="5">
        <v>4</v>
      </c>
      <c r="H31" s="22">
        <v>1</v>
      </c>
      <c r="I31" s="21" t="s">
        <v>114</v>
      </c>
      <c r="J31" s="21"/>
      <c r="K31" s="21"/>
      <c r="L31" s="21" t="s">
        <v>477</v>
      </c>
      <c r="M31" s="21"/>
      <c r="N31" s="21"/>
      <c r="O31" s="21"/>
      <c r="P31" s="21"/>
      <c r="Q31" s="41"/>
      <c r="R31" s="41"/>
      <c r="S31" s="27">
        <v>8.5</v>
      </c>
      <c r="T31" s="21" t="s">
        <v>87</v>
      </c>
      <c r="U31" s="21"/>
      <c r="V31" s="21"/>
      <c r="W31" s="27"/>
      <c r="X31" s="22">
        <v>16</v>
      </c>
      <c r="Y31" s="21" t="s">
        <v>108</v>
      </c>
      <c r="Z31" s="22">
        <v>11</v>
      </c>
      <c r="AA31" s="22">
        <v>3</v>
      </c>
      <c r="AB31" s="22">
        <v>8</v>
      </c>
      <c r="AC31" s="22">
        <f t="shared" si="7"/>
        <v>11</v>
      </c>
      <c r="AD31" s="22">
        <v>0</v>
      </c>
      <c r="AE31" s="45"/>
      <c r="AF31" s="27">
        <v>8.5</v>
      </c>
      <c r="AG31" s="21" t="s">
        <v>161</v>
      </c>
      <c r="AH31" s="21"/>
      <c r="AI31" s="21"/>
      <c r="AJ31" s="21"/>
      <c r="AK31" s="22">
        <v>7</v>
      </c>
      <c r="AL31" s="21" t="s">
        <v>17</v>
      </c>
      <c r="AM31" s="22">
        <v>12</v>
      </c>
      <c r="AN31" s="22">
        <v>13</v>
      </c>
      <c r="AO31" s="22">
        <v>14</v>
      </c>
      <c r="AP31" s="22">
        <f t="shared" si="8"/>
        <v>27</v>
      </c>
      <c r="AQ31" s="22">
        <v>0</v>
      </c>
      <c r="AR31" s="36"/>
    </row>
    <row r="32" spans="1:44" ht="15.95" customHeight="1" x14ac:dyDescent="0.25">
      <c r="A32" s="41"/>
      <c r="B32" s="22" t="s">
        <v>27</v>
      </c>
      <c r="C32" s="16" t="s">
        <v>478</v>
      </c>
      <c r="D32" s="21"/>
      <c r="E32" s="21"/>
      <c r="H32" s="22">
        <v>1</v>
      </c>
      <c r="I32" s="21" t="s">
        <v>164</v>
      </c>
      <c r="J32" s="21"/>
      <c r="K32" s="21"/>
      <c r="L32" s="21" t="s">
        <v>243</v>
      </c>
      <c r="M32" s="21"/>
      <c r="N32" s="21"/>
      <c r="O32" s="21"/>
      <c r="P32" s="21"/>
      <c r="Q32" s="41"/>
      <c r="R32" s="41"/>
      <c r="S32" s="27">
        <v>8.5</v>
      </c>
      <c r="T32" s="21" t="s">
        <v>140</v>
      </c>
      <c r="U32" s="21"/>
      <c r="V32" s="21"/>
      <c r="W32" s="27"/>
      <c r="X32" s="22">
        <v>11</v>
      </c>
      <c r="Y32" s="21" t="s">
        <v>108</v>
      </c>
      <c r="Z32" s="22">
        <v>12</v>
      </c>
      <c r="AA32" s="22">
        <v>5</v>
      </c>
      <c r="AB32" s="22">
        <v>9</v>
      </c>
      <c r="AC32" s="22">
        <f t="shared" si="7"/>
        <v>14</v>
      </c>
      <c r="AD32" s="22">
        <v>0</v>
      </c>
      <c r="AE32" s="45"/>
      <c r="AF32" s="27">
        <v>8.5</v>
      </c>
      <c r="AG32" s="21" t="s">
        <v>120</v>
      </c>
      <c r="AH32" s="21"/>
      <c r="AI32" s="21"/>
      <c r="AJ32" s="21"/>
      <c r="AK32" s="22">
        <v>22</v>
      </c>
      <c r="AL32" s="16" t="s">
        <v>17</v>
      </c>
      <c r="AM32" s="22">
        <v>12</v>
      </c>
      <c r="AN32" s="22">
        <v>3</v>
      </c>
      <c r="AO32" s="22">
        <v>5</v>
      </c>
      <c r="AP32" s="22">
        <f t="shared" si="8"/>
        <v>8</v>
      </c>
      <c r="AQ32" s="22">
        <v>0</v>
      </c>
      <c r="AR32" s="36"/>
    </row>
    <row r="33" spans="1:44" ht="15.95" customHeight="1" x14ac:dyDescent="0.25">
      <c r="A33" s="41"/>
      <c r="H33" s="22">
        <v>2</v>
      </c>
      <c r="I33" s="21" t="s">
        <v>155</v>
      </c>
      <c r="J33" s="21"/>
      <c r="K33" s="21"/>
      <c r="L33" s="21"/>
      <c r="M33" s="21" t="s">
        <v>122</v>
      </c>
      <c r="N33" s="21"/>
      <c r="O33" s="21"/>
      <c r="P33" s="21"/>
      <c r="Q33" s="41"/>
      <c r="R33" s="41"/>
      <c r="S33" s="27">
        <v>7.5</v>
      </c>
      <c r="T33" s="21" t="s">
        <v>45</v>
      </c>
      <c r="X33" s="22">
        <v>72</v>
      </c>
      <c r="Y33" s="21" t="s">
        <v>108</v>
      </c>
      <c r="Z33" s="22">
        <v>6</v>
      </c>
      <c r="AA33" s="22">
        <v>0</v>
      </c>
      <c r="AB33" s="22">
        <v>1</v>
      </c>
      <c r="AC33" s="22">
        <f t="shared" si="7"/>
        <v>1</v>
      </c>
      <c r="AD33" s="22">
        <v>2</v>
      </c>
      <c r="AE33" s="45"/>
      <c r="AF33" s="27">
        <v>7.5</v>
      </c>
      <c r="AG33" s="21" t="s">
        <v>31</v>
      </c>
      <c r="AK33" s="22">
        <v>2</v>
      </c>
      <c r="AL33" s="21" t="s">
        <v>17</v>
      </c>
      <c r="AM33" s="22">
        <v>12</v>
      </c>
      <c r="AN33" s="22">
        <v>0</v>
      </c>
      <c r="AO33" s="22">
        <v>3</v>
      </c>
      <c r="AP33" s="22">
        <f t="shared" si="8"/>
        <v>3</v>
      </c>
      <c r="AQ33" s="22">
        <v>0</v>
      </c>
      <c r="AR33" s="36"/>
    </row>
    <row r="34" spans="1:44" ht="15.95" customHeight="1" x14ac:dyDescent="0.25">
      <c r="A34" s="41"/>
      <c r="H34" s="22">
        <v>2</v>
      </c>
      <c r="I34" s="21" t="s">
        <v>37</v>
      </c>
      <c r="J34" s="21"/>
      <c r="K34" s="21"/>
      <c r="L34" s="21" t="s">
        <v>198</v>
      </c>
      <c r="M34" s="21"/>
      <c r="N34" s="21"/>
      <c r="O34" s="21"/>
      <c r="P34" s="21" t="s">
        <v>324</v>
      </c>
      <c r="Q34" s="41"/>
      <c r="R34" s="41"/>
      <c r="S34" s="27">
        <v>7.5</v>
      </c>
      <c r="T34" s="21" t="s">
        <v>104</v>
      </c>
      <c r="U34" s="21"/>
      <c r="V34" s="21"/>
      <c r="W34" s="27"/>
      <c r="X34" s="22">
        <v>4</v>
      </c>
      <c r="Y34" s="21" t="s">
        <v>108</v>
      </c>
      <c r="Z34" s="22">
        <v>11</v>
      </c>
      <c r="AA34" s="22">
        <v>3</v>
      </c>
      <c r="AB34" s="22">
        <v>6</v>
      </c>
      <c r="AC34" s="22">
        <f t="shared" si="7"/>
        <v>9</v>
      </c>
      <c r="AD34" s="22">
        <v>2</v>
      </c>
      <c r="AE34" s="45"/>
      <c r="AF34" s="27">
        <v>7.5</v>
      </c>
      <c r="AG34" s="21" t="s">
        <v>54</v>
      </c>
      <c r="AJ34" s="21"/>
      <c r="AK34" s="22">
        <v>19</v>
      </c>
      <c r="AL34" s="21" t="s">
        <v>17</v>
      </c>
      <c r="AM34" s="22">
        <v>11</v>
      </c>
      <c r="AN34" s="22">
        <v>0</v>
      </c>
      <c r="AO34" s="22">
        <v>2</v>
      </c>
      <c r="AP34" s="22">
        <f t="shared" si="8"/>
        <v>2</v>
      </c>
      <c r="AQ34" s="22">
        <v>2</v>
      </c>
      <c r="AR34" s="36"/>
    </row>
    <row r="35" spans="1:44" ht="15.95" customHeight="1" x14ac:dyDescent="0.25">
      <c r="A35" s="41" t="s">
        <v>43</v>
      </c>
      <c r="Q35" s="41"/>
      <c r="R35" s="41"/>
      <c r="S35" s="27">
        <v>6.5</v>
      </c>
      <c r="T35" s="21" t="s">
        <v>46</v>
      </c>
      <c r="U35" s="21"/>
      <c r="V35" s="21"/>
      <c r="W35" s="27"/>
      <c r="X35" s="22">
        <v>24</v>
      </c>
      <c r="Y35" s="21" t="s">
        <v>108</v>
      </c>
      <c r="Z35" s="22">
        <v>11</v>
      </c>
      <c r="AA35" s="22">
        <v>0</v>
      </c>
      <c r="AB35" s="22">
        <v>9</v>
      </c>
      <c r="AC35" s="22">
        <f t="shared" si="7"/>
        <v>9</v>
      </c>
      <c r="AD35" s="22">
        <v>0</v>
      </c>
      <c r="AE35" s="45"/>
      <c r="AF35" s="27">
        <v>7.5</v>
      </c>
      <c r="AG35" s="21" t="s">
        <v>84</v>
      </c>
      <c r="AK35" s="22">
        <v>33</v>
      </c>
      <c r="AL35" s="21" t="s">
        <v>17</v>
      </c>
      <c r="AM35" s="22">
        <v>11</v>
      </c>
      <c r="AN35" s="22">
        <v>0</v>
      </c>
      <c r="AO35" s="22">
        <v>0</v>
      </c>
      <c r="AP35" s="22">
        <f t="shared" si="8"/>
        <v>0</v>
      </c>
      <c r="AQ35" s="22">
        <v>2</v>
      </c>
      <c r="AR35" s="36"/>
    </row>
    <row r="36" spans="1:44" ht="15.95" customHeight="1" x14ac:dyDescent="0.25">
      <c r="A36" s="41"/>
      <c r="C36" s="6" t="s">
        <v>182</v>
      </c>
      <c r="D36" s="1"/>
      <c r="E36" s="21"/>
      <c r="F36" s="21"/>
      <c r="G36" s="5">
        <v>1</v>
      </c>
      <c r="H36" s="22">
        <v>2</v>
      </c>
      <c r="I36" s="21" t="s">
        <v>167</v>
      </c>
      <c r="J36" s="21"/>
      <c r="K36" s="21"/>
      <c r="L36" s="21" t="s">
        <v>479</v>
      </c>
      <c r="M36" s="21"/>
      <c r="N36" s="21"/>
      <c r="O36" s="21"/>
      <c r="P36" s="21"/>
      <c r="Q36" s="41"/>
      <c r="R36" s="41"/>
      <c r="S36" s="27">
        <v>7</v>
      </c>
      <c r="T36" s="21" t="s">
        <v>34</v>
      </c>
      <c r="U36" s="21"/>
      <c r="V36" s="21"/>
      <c r="W36" s="27"/>
      <c r="X36" s="22">
        <v>44</v>
      </c>
      <c r="Y36" s="21" t="s">
        <v>108</v>
      </c>
      <c r="Z36" s="22">
        <v>12</v>
      </c>
      <c r="AA36" s="22">
        <v>0</v>
      </c>
      <c r="AB36" s="22">
        <v>0</v>
      </c>
      <c r="AC36" s="22">
        <f t="shared" si="7"/>
        <v>0</v>
      </c>
      <c r="AD36" s="22">
        <v>0</v>
      </c>
      <c r="AE36" s="45"/>
      <c r="AF36" s="27">
        <v>7</v>
      </c>
      <c r="AG36" s="21" t="s">
        <v>64</v>
      </c>
      <c r="AH36" s="21"/>
      <c r="AI36" s="21"/>
      <c r="AJ36" s="21"/>
      <c r="AK36" s="22">
        <v>11</v>
      </c>
      <c r="AL36" s="21" t="s">
        <v>17</v>
      </c>
      <c r="AM36" s="22">
        <v>11</v>
      </c>
      <c r="AN36" s="22">
        <v>0</v>
      </c>
      <c r="AO36" s="22">
        <v>5</v>
      </c>
      <c r="AP36" s="22">
        <f t="shared" si="8"/>
        <v>5</v>
      </c>
      <c r="AQ36" s="22">
        <v>0</v>
      </c>
      <c r="AR36" s="36"/>
    </row>
    <row r="37" spans="1:44" ht="15.95" customHeight="1" x14ac:dyDescent="0.25">
      <c r="A37" s="41"/>
      <c r="B37" s="22" t="s">
        <v>27</v>
      </c>
      <c r="C37" s="21"/>
      <c r="D37" s="16" t="s">
        <v>100</v>
      </c>
      <c r="H37" s="22"/>
      <c r="I37" s="21"/>
      <c r="J37" s="21"/>
      <c r="K37" s="21"/>
      <c r="L37" s="21"/>
      <c r="M37" s="21"/>
      <c r="N37" s="21"/>
      <c r="O37" s="21"/>
      <c r="P37" s="21"/>
      <c r="Q37" s="41"/>
      <c r="R37" s="41"/>
      <c r="S37" s="27">
        <v>6.5</v>
      </c>
      <c r="T37" s="21" t="s">
        <v>186</v>
      </c>
      <c r="X37" s="22">
        <v>23</v>
      </c>
      <c r="Y37" s="21" t="s">
        <v>108</v>
      </c>
      <c r="Z37" s="22">
        <v>12</v>
      </c>
      <c r="AA37" s="22">
        <v>2</v>
      </c>
      <c r="AB37" s="22">
        <v>4</v>
      </c>
      <c r="AC37" s="22">
        <f t="shared" si="7"/>
        <v>6</v>
      </c>
      <c r="AD37" s="22">
        <v>2</v>
      </c>
      <c r="AE37" s="45"/>
      <c r="AF37" s="27">
        <v>7</v>
      </c>
      <c r="AG37" s="21" t="s">
        <v>55</v>
      </c>
      <c r="AH37" s="21"/>
      <c r="AI37" s="21"/>
      <c r="AJ37" s="21"/>
      <c r="AK37" s="22">
        <v>13</v>
      </c>
      <c r="AL37" s="21" t="s">
        <v>17</v>
      </c>
      <c r="AM37" s="22">
        <v>10</v>
      </c>
      <c r="AN37" s="22">
        <v>0</v>
      </c>
      <c r="AO37" s="22">
        <v>3</v>
      </c>
      <c r="AP37" s="22">
        <f t="shared" si="8"/>
        <v>3</v>
      </c>
      <c r="AQ37" s="22">
        <v>0</v>
      </c>
      <c r="AR37" s="36"/>
    </row>
    <row r="38" spans="1:44" ht="15.95" customHeight="1" x14ac:dyDescent="0.25">
      <c r="A38" s="41"/>
      <c r="B38" s="36"/>
      <c r="C38" s="46"/>
      <c r="D38" s="46"/>
      <c r="E38" s="46"/>
      <c r="F38" s="46"/>
      <c r="G38" s="42"/>
      <c r="H38" s="45"/>
      <c r="I38" s="46"/>
      <c r="J38" s="46"/>
      <c r="K38" s="45"/>
      <c r="L38" s="45"/>
      <c r="M38" s="45"/>
      <c r="N38" s="45"/>
      <c r="O38" s="45"/>
      <c r="P38" s="45"/>
      <c r="Q38" s="41"/>
      <c r="R38" s="41"/>
      <c r="S38" s="27">
        <v>6.5</v>
      </c>
      <c r="T38" s="21" t="s">
        <v>121</v>
      </c>
      <c r="X38" s="22">
        <v>30</v>
      </c>
      <c r="Y38" s="21" t="s">
        <v>108</v>
      </c>
      <c r="Z38" s="22">
        <v>11</v>
      </c>
      <c r="AA38" s="22">
        <v>2</v>
      </c>
      <c r="AB38" s="22">
        <v>3</v>
      </c>
      <c r="AC38" s="22">
        <f t="shared" si="7"/>
        <v>5</v>
      </c>
      <c r="AD38" s="22">
        <v>0</v>
      </c>
      <c r="AE38" s="45"/>
      <c r="AF38" s="27">
        <v>6.5</v>
      </c>
      <c r="AG38" s="21" t="s">
        <v>40</v>
      </c>
      <c r="AH38" s="21"/>
      <c r="AI38" s="21"/>
      <c r="AJ38" s="21"/>
      <c r="AK38" s="22">
        <v>4</v>
      </c>
      <c r="AL38" s="21" t="s">
        <v>17</v>
      </c>
      <c r="AM38" s="22">
        <v>11</v>
      </c>
      <c r="AN38" s="22">
        <v>0</v>
      </c>
      <c r="AO38" s="22">
        <v>4</v>
      </c>
      <c r="AP38" s="22">
        <f t="shared" si="8"/>
        <v>4</v>
      </c>
      <c r="AQ38" s="22">
        <v>0</v>
      </c>
      <c r="AR38" s="36"/>
    </row>
    <row r="39" spans="1:44" ht="15.95" customHeight="1" x14ac:dyDescent="0.25">
      <c r="A39" s="41"/>
      <c r="B39" s="42" t="s">
        <v>149</v>
      </c>
      <c r="C39" s="6" t="s">
        <v>181</v>
      </c>
      <c r="E39" s="11"/>
      <c r="F39" s="11"/>
      <c r="G39" s="5">
        <v>2</v>
      </c>
      <c r="H39" s="22">
        <v>2</v>
      </c>
      <c r="I39" s="21" t="s">
        <v>151</v>
      </c>
      <c r="J39" s="21"/>
      <c r="K39" s="21"/>
      <c r="L39" s="21" t="s">
        <v>473</v>
      </c>
      <c r="M39" s="21"/>
      <c r="N39" s="21"/>
      <c r="O39" s="21"/>
      <c r="P39" s="21"/>
      <c r="Q39" s="41"/>
      <c r="R39" s="41"/>
      <c r="S39" s="27">
        <v>6.5</v>
      </c>
      <c r="T39" s="21" t="s">
        <v>165</v>
      </c>
      <c r="U39" s="21"/>
      <c r="V39" s="21"/>
      <c r="W39" s="27"/>
      <c r="X39" s="22">
        <v>10</v>
      </c>
      <c r="Y39" s="21" t="s">
        <v>108</v>
      </c>
      <c r="Z39" s="22">
        <v>11</v>
      </c>
      <c r="AA39" s="22">
        <v>2</v>
      </c>
      <c r="AB39" s="22">
        <v>1</v>
      </c>
      <c r="AC39" s="22">
        <f t="shared" si="7"/>
        <v>3</v>
      </c>
      <c r="AD39" s="22">
        <v>0</v>
      </c>
      <c r="AE39" s="45"/>
      <c r="AF39" s="27">
        <v>6</v>
      </c>
      <c r="AG39" s="21" t="s">
        <v>103</v>
      </c>
      <c r="AK39" s="22">
        <v>44</v>
      </c>
      <c r="AL39" s="21" t="s">
        <v>17</v>
      </c>
      <c r="AM39" s="22">
        <v>11</v>
      </c>
      <c r="AN39" s="22">
        <v>3</v>
      </c>
      <c r="AO39" s="22">
        <v>4</v>
      </c>
      <c r="AP39" s="22">
        <f t="shared" si="8"/>
        <v>7</v>
      </c>
      <c r="AQ39" s="22">
        <v>0</v>
      </c>
      <c r="AR39" s="36"/>
    </row>
    <row r="40" spans="1:44" ht="15.95" customHeight="1" thickBot="1" x14ac:dyDescent="0.3">
      <c r="A40" s="41"/>
      <c r="B40" s="22" t="s">
        <v>27</v>
      </c>
      <c r="C40" s="16"/>
      <c r="D40" s="16" t="s">
        <v>100</v>
      </c>
      <c r="E40" s="16"/>
      <c r="H40" s="22">
        <v>2</v>
      </c>
      <c r="I40" s="21" t="s">
        <v>39</v>
      </c>
      <c r="J40" s="21"/>
      <c r="K40" s="21"/>
      <c r="L40" s="21" t="s">
        <v>141</v>
      </c>
      <c r="M40" s="21"/>
      <c r="N40" s="21"/>
      <c r="O40" s="21"/>
      <c r="P40" s="21"/>
      <c r="Q40" s="41"/>
      <c r="R40" s="41"/>
      <c r="S40" s="17" t="s">
        <v>50</v>
      </c>
      <c r="T40" s="17"/>
      <c r="U40" s="17"/>
      <c r="V40" s="17"/>
      <c r="W40" s="17"/>
      <c r="X40" s="17"/>
      <c r="Y40" s="17"/>
      <c r="Z40" s="23">
        <f>SUM(Z28:Z39)</f>
        <v>132</v>
      </c>
      <c r="AA40" s="23">
        <f>SUM(AA28:AA39)</f>
        <v>38</v>
      </c>
      <c r="AB40" s="23">
        <f>SUM(AB28:AB39)</f>
        <v>53</v>
      </c>
      <c r="AC40" s="23">
        <f>+AB40+AA40</f>
        <v>91</v>
      </c>
      <c r="AD40" s="23">
        <f>SUM(AD28:AD39)</f>
        <v>12</v>
      </c>
      <c r="AE40" s="45"/>
      <c r="AF40" s="17" t="s">
        <v>57</v>
      </c>
      <c r="AG40" s="17"/>
      <c r="AH40" s="17"/>
      <c r="AI40" s="17"/>
      <c r="AJ40" s="17"/>
      <c r="AK40" s="17"/>
      <c r="AL40" s="17"/>
      <c r="AM40" s="23">
        <f>SUM(AM28:AM39)</f>
        <v>132</v>
      </c>
      <c r="AN40" s="23">
        <f>SUM(AN28:AN39)</f>
        <v>37</v>
      </c>
      <c r="AO40" s="23">
        <f>SUM(AO28:AO39)</f>
        <v>58</v>
      </c>
      <c r="AP40" s="23">
        <f>+AO40+AN40</f>
        <v>95</v>
      </c>
      <c r="AQ40" s="23">
        <f>SUM(AQ28:AQ39)</f>
        <v>8</v>
      </c>
      <c r="AR40" s="36"/>
    </row>
    <row r="41" spans="1:44" ht="15.95" customHeight="1" x14ac:dyDescent="0.25">
      <c r="A41" s="41"/>
      <c r="Q41" s="41"/>
      <c r="R41" s="41"/>
      <c r="S41" s="12" t="s">
        <v>93</v>
      </c>
      <c r="T41" s="12"/>
      <c r="U41" s="12"/>
      <c r="V41" s="12"/>
      <c r="W41" s="13"/>
      <c r="X41" s="14" t="s">
        <v>152</v>
      </c>
      <c r="Z41" s="22">
        <v>31.7</v>
      </c>
      <c r="AA41" s="22">
        <v>5</v>
      </c>
      <c r="AB41" s="22">
        <v>9</v>
      </c>
      <c r="AC41" s="22">
        <f t="shared" ref="AC41:AC52" si="9">+AA41+AB41</f>
        <v>14</v>
      </c>
      <c r="AD41" s="22">
        <v>2</v>
      </c>
      <c r="AE41" s="45"/>
      <c r="AF41" s="12" t="s">
        <v>92</v>
      </c>
      <c r="AG41" s="12"/>
      <c r="AH41" s="12"/>
      <c r="AI41" s="12"/>
      <c r="AJ41" s="13"/>
      <c r="AK41" s="14" t="s">
        <v>96</v>
      </c>
      <c r="AM41" s="22">
        <v>19</v>
      </c>
      <c r="AN41" s="22">
        <v>12</v>
      </c>
      <c r="AO41" s="22">
        <v>2</v>
      </c>
      <c r="AP41" s="22">
        <f t="shared" ref="AP41:AP52" si="10">+AN41+AO41</f>
        <v>14</v>
      </c>
      <c r="AQ41" s="22">
        <v>0</v>
      </c>
      <c r="AR41" s="36"/>
    </row>
    <row r="42" spans="1:44" ht="15.95" customHeight="1" x14ac:dyDescent="0.25">
      <c r="A42" s="41"/>
      <c r="C42" s="6" t="s">
        <v>178</v>
      </c>
      <c r="G42" s="5">
        <v>5</v>
      </c>
      <c r="H42" s="22">
        <v>1</v>
      </c>
      <c r="I42" s="21" t="s">
        <v>282</v>
      </c>
      <c r="J42" s="21"/>
      <c r="K42" s="21"/>
      <c r="L42" s="21" t="s">
        <v>474</v>
      </c>
      <c r="M42" s="21"/>
      <c r="N42" s="21"/>
      <c r="O42" s="21"/>
      <c r="P42" s="21"/>
      <c r="Q42" s="41"/>
      <c r="R42" s="41"/>
      <c r="S42" s="27">
        <v>7</v>
      </c>
      <c r="T42" s="21" t="s">
        <v>145</v>
      </c>
      <c r="U42" s="21"/>
      <c r="V42" s="21"/>
      <c r="W42" s="27"/>
      <c r="X42" s="22">
        <v>1</v>
      </c>
      <c r="Y42" s="16" t="s">
        <v>98</v>
      </c>
      <c r="Z42" s="22">
        <v>0</v>
      </c>
      <c r="AA42" s="22">
        <v>0</v>
      </c>
      <c r="AB42" s="22">
        <v>0</v>
      </c>
      <c r="AC42" s="22">
        <f t="shared" si="9"/>
        <v>0</v>
      </c>
      <c r="AD42" s="22">
        <v>0</v>
      </c>
      <c r="AE42" s="45"/>
      <c r="AF42" s="27">
        <v>7</v>
      </c>
      <c r="AG42" s="21" t="s">
        <v>183</v>
      </c>
      <c r="AH42" s="21"/>
      <c r="AI42" s="21"/>
      <c r="AJ42" s="27"/>
      <c r="AK42" s="22">
        <v>1</v>
      </c>
      <c r="AL42" s="21" t="s">
        <v>97</v>
      </c>
      <c r="AM42" s="22">
        <v>9</v>
      </c>
      <c r="AN42" s="22">
        <v>0</v>
      </c>
      <c r="AO42" s="22">
        <v>0</v>
      </c>
      <c r="AP42" s="22">
        <f t="shared" si="10"/>
        <v>0</v>
      </c>
      <c r="AQ42" s="22">
        <v>0</v>
      </c>
      <c r="AR42" s="36"/>
    </row>
    <row r="43" spans="1:44" ht="15.95" customHeight="1" x14ac:dyDescent="0.25">
      <c r="A43" s="41"/>
      <c r="B43" s="22" t="s">
        <v>27</v>
      </c>
      <c r="C43" s="16" t="s">
        <v>471</v>
      </c>
      <c r="D43" s="16"/>
      <c r="E43" s="16"/>
      <c r="F43" s="21"/>
      <c r="G43" s="21"/>
      <c r="H43" s="22">
        <v>1</v>
      </c>
      <c r="I43" s="21" t="s">
        <v>85</v>
      </c>
      <c r="J43" s="21"/>
      <c r="K43" s="21"/>
      <c r="L43" s="21" t="s">
        <v>475</v>
      </c>
      <c r="M43" s="21"/>
      <c r="N43" s="21"/>
      <c r="O43" s="21"/>
      <c r="P43" s="21"/>
      <c r="Q43" s="41"/>
      <c r="R43" s="41"/>
      <c r="S43" s="27">
        <v>9.5</v>
      </c>
      <c r="T43" s="21" t="s">
        <v>126</v>
      </c>
      <c r="U43" s="21"/>
      <c r="V43" s="21"/>
      <c r="W43" s="27"/>
      <c r="X43" s="22">
        <v>6</v>
      </c>
      <c r="Y43" s="16" t="s">
        <v>98</v>
      </c>
      <c r="Z43" s="22">
        <v>10.3</v>
      </c>
      <c r="AA43" s="22">
        <v>2</v>
      </c>
      <c r="AB43" s="22">
        <v>3</v>
      </c>
      <c r="AC43" s="22">
        <f t="shared" si="9"/>
        <v>5</v>
      </c>
      <c r="AD43" s="22">
        <v>2</v>
      </c>
      <c r="AE43" s="45"/>
      <c r="AF43" s="27">
        <v>9.5</v>
      </c>
      <c r="AG43" s="21" t="s">
        <v>150</v>
      </c>
      <c r="AH43" s="21"/>
      <c r="AI43" s="21"/>
      <c r="AJ43" s="27"/>
      <c r="AK43" s="22">
        <v>5</v>
      </c>
      <c r="AL43" s="21" t="s">
        <v>97</v>
      </c>
      <c r="AM43" s="22">
        <v>11</v>
      </c>
      <c r="AN43" s="22">
        <v>10</v>
      </c>
      <c r="AO43" s="22">
        <v>12</v>
      </c>
      <c r="AP43" s="22">
        <f t="shared" si="10"/>
        <v>22</v>
      </c>
      <c r="AQ43" s="22">
        <v>0</v>
      </c>
      <c r="AR43" s="36"/>
    </row>
    <row r="44" spans="1:44" ht="15.95" customHeight="1" x14ac:dyDescent="0.25">
      <c r="A44" s="41"/>
      <c r="C44" s="16" t="s">
        <v>472</v>
      </c>
      <c r="H44" s="22">
        <v>2</v>
      </c>
      <c r="I44" s="21" t="s">
        <v>118</v>
      </c>
      <c r="L44" s="21" t="s">
        <v>481</v>
      </c>
      <c r="Q44" s="41"/>
      <c r="R44" s="41"/>
      <c r="S44" s="27">
        <v>8.5</v>
      </c>
      <c r="T44" s="21" t="s">
        <v>82</v>
      </c>
      <c r="U44" s="21"/>
      <c r="V44" s="21"/>
      <c r="W44" s="27"/>
      <c r="X44" s="22">
        <v>9</v>
      </c>
      <c r="Y44" s="16" t="s">
        <v>98</v>
      </c>
      <c r="Z44" s="22">
        <v>12</v>
      </c>
      <c r="AA44" s="22">
        <v>0</v>
      </c>
      <c r="AB44" s="22">
        <v>4</v>
      </c>
      <c r="AC44" s="22">
        <f t="shared" si="9"/>
        <v>4</v>
      </c>
      <c r="AD44" s="22">
        <v>2</v>
      </c>
      <c r="AE44" s="45"/>
      <c r="AF44" s="27">
        <v>8.5</v>
      </c>
      <c r="AG44" s="21" t="s">
        <v>154</v>
      </c>
      <c r="AH44" s="21"/>
      <c r="AI44" s="21"/>
      <c r="AJ44" s="27"/>
      <c r="AK44" s="22">
        <v>19</v>
      </c>
      <c r="AL44" s="21" t="s">
        <v>97</v>
      </c>
      <c r="AM44" s="22">
        <v>8</v>
      </c>
      <c r="AN44" s="22">
        <v>2</v>
      </c>
      <c r="AO44" s="22">
        <v>5</v>
      </c>
      <c r="AP44" s="22">
        <f t="shared" si="10"/>
        <v>7</v>
      </c>
      <c r="AQ44" s="22">
        <v>0</v>
      </c>
      <c r="AR44" s="36"/>
    </row>
    <row r="45" spans="1:44" ht="15.95" customHeight="1" x14ac:dyDescent="0.25">
      <c r="A45" s="41"/>
      <c r="H45" s="22">
        <v>2</v>
      </c>
      <c r="I45" s="21" t="s">
        <v>133</v>
      </c>
      <c r="L45" s="21" t="s">
        <v>482</v>
      </c>
      <c r="M45" s="21"/>
      <c r="N45" s="21"/>
      <c r="O45" s="21"/>
      <c r="P45" s="21"/>
      <c r="Q45" s="41"/>
      <c r="R45" s="41"/>
      <c r="S45" s="27">
        <v>8</v>
      </c>
      <c r="T45" s="21" t="s">
        <v>187</v>
      </c>
      <c r="U45" s="21"/>
      <c r="V45" s="21"/>
      <c r="W45" s="27"/>
      <c r="X45" s="22">
        <v>10</v>
      </c>
      <c r="Y45" s="16" t="s">
        <v>98</v>
      </c>
      <c r="Z45" s="22">
        <v>11</v>
      </c>
      <c r="AA45" s="22">
        <v>4</v>
      </c>
      <c r="AB45" s="22">
        <v>6</v>
      </c>
      <c r="AC45" s="22">
        <f t="shared" si="9"/>
        <v>10</v>
      </c>
      <c r="AD45" s="22">
        <v>2</v>
      </c>
      <c r="AE45" s="45"/>
      <c r="AF45" s="27">
        <v>8</v>
      </c>
      <c r="AG45" s="21" t="s">
        <v>131</v>
      </c>
      <c r="AH45" s="21"/>
      <c r="AI45" s="21"/>
      <c r="AJ45" s="27"/>
      <c r="AK45" s="22">
        <v>7</v>
      </c>
      <c r="AL45" s="21" t="s">
        <v>97</v>
      </c>
      <c r="AM45" s="22">
        <v>11</v>
      </c>
      <c r="AN45" s="22">
        <v>1</v>
      </c>
      <c r="AO45" s="22">
        <v>3</v>
      </c>
      <c r="AP45" s="22">
        <f t="shared" si="10"/>
        <v>4</v>
      </c>
      <c r="AQ45" s="22">
        <v>0</v>
      </c>
      <c r="AR45" s="36"/>
    </row>
    <row r="46" spans="1:44" ht="15.95" customHeight="1" x14ac:dyDescent="0.25">
      <c r="A46" s="41"/>
      <c r="H46" s="22">
        <v>2</v>
      </c>
      <c r="I46" s="21" t="s">
        <v>139</v>
      </c>
      <c r="L46" s="21" t="s">
        <v>476</v>
      </c>
      <c r="Q46" s="41"/>
      <c r="R46" s="41"/>
      <c r="S46" s="27">
        <v>7.5</v>
      </c>
      <c r="T46" s="21" t="s">
        <v>62</v>
      </c>
      <c r="U46" s="21"/>
      <c r="V46" s="21"/>
      <c r="W46" s="27"/>
      <c r="X46" s="22">
        <v>4</v>
      </c>
      <c r="Y46" s="16" t="s">
        <v>98</v>
      </c>
      <c r="Z46" s="22">
        <v>5</v>
      </c>
      <c r="AA46" s="22">
        <v>2</v>
      </c>
      <c r="AB46" s="22">
        <v>2</v>
      </c>
      <c r="AC46" s="22">
        <f t="shared" si="9"/>
        <v>4</v>
      </c>
      <c r="AD46" s="22">
        <v>0</v>
      </c>
      <c r="AE46" s="45"/>
      <c r="AF46" s="27">
        <v>8</v>
      </c>
      <c r="AG46" s="21" t="s">
        <v>193</v>
      </c>
      <c r="AH46" s="21"/>
      <c r="AI46" s="21"/>
      <c r="AJ46" s="27"/>
      <c r="AK46" s="22">
        <v>9</v>
      </c>
      <c r="AL46" s="21" t="s">
        <v>97</v>
      </c>
      <c r="AM46" s="22">
        <v>8</v>
      </c>
      <c r="AN46" s="22">
        <v>0</v>
      </c>
      <c r="AO46" s="22">
        <v>2</v>
      </c>
      <c r="AP46" s="22">
        <f t="shared" si="10"/>
        <v>2</v>
      </c>
      <c r="AQ46" s="22">
        <v>4</v>
      </c>
      <c r="AR46" s="36"/>
    </row>
    <row r="47" spans="1:44" ht="15.95" customHeight="1" x14ac:dyDescent="0.25">
      <c r="A47" s="41"/>
      <c r="B47" s="36"/>
      <c r="C47" s="46"/>
      <c r="D47" s="46"/>
      <c r="E47" s="46"/>
      <c r="F47" s="46"/>
      <c r="G47" s="42"/>
      <c r="H47" s="45"/>
      <c r="I47" s="46"/>
      <c r="J47" s="46"/>
      <c r="K47" s="45"/>
      <c r="L47" s="45"/>
      <c r="M47" s="45"/>
      <c r="N47" s="45"/>
      <c r="O47" s="45"/>
      <c r="P47" s="59"/>
      <c r="Q47" s="41"/>
      <c r="R47" s="41"/>
      <c r="S47" s="27">
        <v>7.5</v>
      </c>
      <c r="T47" s="21" t="s">
        <v>158</v>
      </c>
      <c r="U47" s="21"/>
      <c r="V47" s="21"/>
      <c r="W47" s="27"/>
      <c r="X47" s="22">
        <v>11</v>
      </c>
      <c r="Y47" s="16" t="s">
        <v>98</v>
      </c>
      <c r="Z47" s="22">
        <v>12</v>
      </c>
      <c r="AA47" s="22">
        <v>5</v>
      </c>
      <c r="AB47" s="22">
        <v>7</v>
      </c>
      <c r="AC47" s="22">
        <f t="shared" si="9"/>
        <v>12</v>
      </c>
      <c r="AD47" s="22">
        <v>2</v>
      </c>
      <c r="AE47" s="45"/>
      <c r="AF47" s="27">
        <v>7.5</v>
      </c>
      <c r="AG47" s="21" t="s">
        <v>32</v>
      </c>
      <c r="AH47" s="21"/>
      <c r="AI47" s="21"/>
      <c r="AJ47" s="27"/>
      <c r="AK47" s="22">
        <v>10</v>
      </c>
      <c r="AL47" s="21" t="s">
        <v>97</v>
      </c>
      <c r="AM47" s="22">
        <v>12</v>
      </c>
      <c r="AN47" s="22">
        <v>5</v>
      </c>
      <c r="AO47" s="22">
        <v>6</v>
      </c>
      <c r="AP47" s="22">
        <f t="shared" si="10"/>
        <v>11</v>
      </c>
      <c r="AQ47" s="22">
        <v>0</v>
      </c>
      <c r="AR47" s="36"/>
    </row>
    <row r="48" spans="1:44" ht="15.95" customHeight="1" x14ac:dyDescent="0.25">
      <c r="A48" s="41"/>
      <c r="B48" s="11"/>
      <c r="C48" s="11"/>
      <c r="D48" s="11"/>
      <c r="E48" s="21" t="s">
        <v>102</v>
      </c>
      <c r="F48" s="21"/>
      <c r="G48" s="5">
        <f>SUM(G14:G47)</f>
        <v>24</v>
      </c>
      <c r="H48" s="5"/>
      <c r="I48" s="20"/>
      <c r="J48" s="21" t="s">
        <v>56</v>
      </c>
      <c r="K48" s="20"/>
      <c r="L48" s="5">
        <f>COUNTA(C14:C47)-8</f>
        <v>7</v>
      </c>
      <c r="N48" s="21" t="s">
        <v>73</v>
      </c>
      <c r="O48" s="5">
        <f>+L48*2</f>
        <v>14</v>
      </c>
      <c r="P48" s="11"/>
      <c r="Q48" s="41"/>
      <c r="R48" s="41"/>
      <c r="S48" s="27">
        <v>7.5</v>
      </c>
      <c r="T48" s="21" t="s">
        <v>239</v>
      </c>
      <c r="U48" s="21"/>
      <c r="V48" s="21"/>
      <c r="W48" s="27"/>
      <c r="X48" s="22">
        <v>12</v>
      </c>
      <c r="Y48" s="16" t="s">
        <v>98</v>
      </c>
      <c r="Z48" s="22">
        <v>12</v>
      </c>
      <c r="AA48" s="22">
        <v>6</v>
      </c>
      <c r="AB48" s="22">
        <v>3</v>
      </c>
      <c r="AC48" s="22">
        <f t="shared" si="9"/>
        <v>9</v>
      </c>
      <c r="AD48" s="22">
        <v>0</v>
      </c>
      <c r="AE48" s="45"/>
      <c r="AF48" s="27">
        <v>7.5</v>
      </c>
      <c r="AG48" s="21" t="s">
        <v>143</v>
      </c>
      <c r="AH48" s="21"/>
      <c r="AI48" s="21"/>
      <c r="AJ48" s="27"/>
      <c r="AK48" s="22">
        <v>2</v>
      </c>
      <c r="AL48" s="21" t="s">
        <v>97</v>
      </c>
      <c r="AM48" s="22">
        <v>10</v>
      </c>
      <c r="AN48" s="22">
        <v>0</v>
      </c>
      <c r="AO48" s="22">
        <v>5</v>
      </c>
      <c r="AP48" s="22">
        <f t="shared" si="10"/>
        <v>5</v>
      </c>
      <c r="AQ48" s="22">
        <v>4</v>
      </c>
      <c r="AR48" s="36"/>
    </row>
    <row r="49" spans="1:44" ht="15.95" customHeight="1" x14ac:dyDescent="0.25">
      <c r="A49" s="41"/>
      <c r="E49" s="21" t="s">
        <v>101</v>
      </c>
      <c r="F49" s="21"/>
      <c r="G49" s="5">
        <f>COUNTA(L15:L47)+COUNTIF(L15:L47,"*&amp;*")</f>
        <v>40</v>
      </c>
      <c r="O49" t="s">
        <v>144</v>
      </c>
      <c r="Q49" s="41"/>
      <c r="R49" s="41"/>
      <c r="S49" s="27">
        <v>7</v>
      </c>
      <c r="T49" s="21" t="s">
        <v>52</v>
      </c>
      <c r="U49" s="21"/>
      <c r="V49" s="21"/>
      <c r="W49" s="27"/>
      <c r="X49" s="22">
        <v>15</v>
      </c>
      <c r="Y49" s="16" t="s">
        <v>98</v>
      </c>
      <c r="Z49" s="22">
        <v>11</v>
      </c>
      <c r="AA49" s="22">
        <v>2</v>
      </c>
      <c r="AB49" s="22">
        <v>6</v>
      </c>
      <c r="AC49" s="22">
        <f t="shared" si="9"/>
        <v>8</v>
      </c>
      <c r="AD49" s="22">
        <v>0</v>
      </c>
      <c r="AE49" s="45"/>
      <c r="AF49" s="27">
        <v>7</v>
      </c>
      <c r="AG49" s="21" t="s">
        <v>141</v>
      </c>
      <c r="AH49" s="21"/>
      <c r="AI49" s="21"/>
      <c r="AJ49" s="27"/>
      <c r="AK49" s="22">
        <v>13</v>
      </c>
      <c r="AL49" s="21" t="s">
        <v>97</v>
      </c>
      <c r="AM49" s="22">
        <v>12</v>
      </c>
      <c r="AN49" s="22">
        <v>0</v>
      </c>
      <c r="AO49" s="22">
        <v>6</v>
      </c>
      <c r="AP49" s="22">
        <f t="shared" si="10"/>
        <v>6</v>
      </c>
      <c r="AQ49" s="22">
        <v>4</v>
      </c>
      <c r="AR49" s="36"/>
    </row>
    <row r="50" spans="1:44" ht="15.95" customHeight="1" x14ac:dyDescent="0.25">
      <c r="A50" s="41"/>
      <c r="Q50" s="41"/>
      <c r="R50" s="41"/>
      <c r="S50" s="27">
        <v>6.5</v>
      </c>
      <c r="T50" s="21" t="s">
        <v>63</v>
      </c>
      <c r="U50" s="21"/>
      <c r="V50" s="21"/>
      <c r="W50" s="27"/>
      <c r="X50" s="22">
        <v>14</v>
      </c>
      <c r="Y50" s="16" t="s">
        <v>98</v>
      </c>
      <c r="Z50" s="22">
        <v>12</v>
      </c>
      <c r="AA50" s="22">
        <v>0</v>
      </c>
      <c r="AB50" s="22">
        <v>5</v>
      </c>
      <c r="AC50" s="22">
        <f t="shared" si="9"/>
        <v>5</v>
      </c>
      <c r="AD50" s="22">
        <v>0</v>
      </c>
      <c r="AE50" s="45"/>
      <c r="AF50" s="27">
        <v>7</v>
      </c>
      <c r="AG50" s="21" t="s">
        <v>39</v>
      </c>
      <c r="AH50" s="21"/>
      <c r="AI50" s="21"/>
      <c r="AJ50" s="27"/>
      <c r="AK50" s="22">
        <v>27</v>
      </c>
      <c r="AL50" s="21" t="s">
        <v>97</v>
      </c>
      <c r="AM50" s="22">
        <v>12</v>
      </c>
      <c r="AN50" s="22">
        <v>2</v>
      </c>
      <c r="AO50" s="22">
        <v>5</v>
      </c>
      <c r="AP50" s="22">
        <f t="shared" si="10"/>
        <v>7</v>
      </c>
      <c r="AQ50" s="22">
        <v>0</v>
      </c>
      <c r="AR50" s="36"/>
    </row>
    <row r="51" spans="1:44" ht="15.95" customHeight="1" x14ac:dyDescent="0.25">
      <c r="A51" s="41"/>
      <c r="B51" s="6" t="s">
        <v>83</v>
      </c>
      <c r="C51" s="6"/>
      <c r="N51" s="6"/>
      <c r="O51" s="6"/>
      <c r="Q51" s="41"/>
      <c r="R51" s="41"/>
      <c r="S51" s="27">
        <v>6</v>
      </c>
      <c r="T51" s="21" t="s">
        <v>47</v>
      </c>
      <c r="X51" s="22">
        <v>3</v>
      </c>
      <c r="Y51" s="16" t="s">
        <v>98</v>
      </c>
      <c r="Z51" s="22">
        <v>12</v>
      </c>
      <c r="AA51" s="22">
        <v>0</v>
      </c>
      <c r="AB51" s="22">
        <v>0</v>
      </c>
      <c r="AC51" s="22">
        <f t="shared" si="9"/>
        <v>0</v>
      </c>
      <c r="AD51" s="22">
        <v>2</v>
      </c>
      <c r="AE51" s="45"/>
      <c r="AF51" s="27">
        <v>6.5</v>
      </c>
      <c r="AG51" s="21" t="s">
        <v>48</v>
      </c>
      <c r="AK51" s="22">
        <v>3</v>
      </c>
      <c r="AL51" s="21" t="s">
        <v>97</v>
      </c>
      <c r="AM51" s="22">
        <v>12</v>
      </c>
      <c r="AN51" s="22">
        <v>0</v>
      </c>
      <c r="AO51" s="22">
        <v>2</v>
      </c>
      <c r="AP51" s="22">
        <f t="shared" si="10"/>
        <v>2</v>
      </c>
      <c r="AQ51" s="22">
        <v>4</v>
      </c>
      <c r="AR51" s="36"/>
    </row>
    <row r="52" spans="1:44" ht="15.95" customHeight="1" x14ac:dyDescent="0.25">
      <c r="A52" s="41"/>
      <c r="Q52" s="41"/>
      <c r="R52" s="41"/>
      <c r="S52" s="27">
        <v>6</v>
      </c>
      <c r="T52" s="21" t="s">
        <v>49</v>
      </c>
      <c r="U52" s="21"/>
      <c r="V52" s="21"/>
      <c r="W52" s="27"/>
      <c r="X52" s="22">
        <v>7</v>
      </c>
      <c r="Y52" s="16" t="s">
        <v>98</v>
      </c>
      <c r="Z52" s="22">
        <v>3</v>
      </c>
      <c r="AA52" s="22">
        <v>0</v>
      </c>
      <c r="AB52" s="22">
        <v>0</v>
      </c>
      <c r="AC52" s="22">
        <f t="shared" si="9"/>
        <v>0</v>
      </c>
      <c r="AD52" s="22">
        <v>0</v>
      </c>
      <c r="AE52" s="45"/>
      <c r="AF52" s="27">
        <v>6</v>
      </c>
      <c r="AG52" s="21" t="s">
        <v>113</v>
      </c>
      <c r="AH52" s="21"/>
      <c r="AI52" s="21"/>
      <c r="AJ52" s="27"/>
      <c r="AK52" s="22">
        <v>6</v>
      </c>
      <c r="AL52" s="21" t="s">
        <v>97</v>
      </c>
      <c r="AM52" s="22">
        <v>8</v>
      </c>
      <c r="AN52" s="22">
        <v>1</v>
      </c>
      <c r="AO52" s="22">
        <v>0</v>
      </c>
      <c r="AP52" s="22">
        <f t="shared" si="10"/>
        <v>1</v>
      </c>
      <c r="AQ52" s="22">
        <v>2</v>
      </c>
      <c r="AR52" s="36"/>
    </row>
    <row r="53" spans="1:44" ht="15.95" customHeight="1" thickBot="1" x14ac:dyDescent="0.3">
      <c r="A53" s="41"/>
      <c r="C53" s="6" t="s">
        <v>58</v>
      </c>
      <c r="H53" s="6" t="s">
        <v>65</v>
      </c>
      <c r="M53" s="6" t="s">
        <v>66</v>
      </c>
      <c r="Q53" s="41"/>
      <c r="R53" s="41"/>
      <c r="S53" s="17" t="s">
        <v>95</v>
      </c>
      <c r="T53" s="17"/>
      <c r="U53" s="17"/>
      <c r="V53" s="17"/>
      <c r="W53" s="17"/>
      <c r="X53" s="17"/>
      <c r="Y53" s="17"/>
      <c r="Z53" s="23">
        <f>SUM(Z41:Z52)</f>
        <v>132</v>
      </c>
      <c r="AA53" s="23">
        <f>SUM(AA41:AA52)</f>
        <v>26</v>
      </c>
      <c r="AB53" s="23">
        <f>SUM(AB41:AB52)</f>
        <v>45</v>
      </c>
      <c r="AC53" s="23">
        <f>+AB53+AA53</f>
        <v>71</v>
      </c>
      <c r="AD53" s="23">
        <f>SUM(AD41:AD52)</f>
        <v>12</v>
      </c>
      <c r="AE53" s="45"/>
      <c r="AF53" s="17" t="s">
        <v>94</v>
      </c>
      <c r="AG53" s="17"/>
      <c r="AH53" s="17"/>
      <c r="AI53" s="17"/>
      <c r="AJ53" s="17"/>
      <c r="AK53" s="17"/>
      <c r="AL53" s="17"/>
      <c r="AM53" s="23">
        <f>SUM(AM41:AM52)</f>
        <v>132</v>
      </c>
      <c r="AN53" s="23">
        <f>SUM(AN41:AN52)</f>
        <v>33</v>
      </c>
      <c r="AO53" s="23">
        <f>SUM(AO41:AO52)</f>
        <v>48</v>
      </c>
      <c r="AP53" s="23">
        <f>+AO53+AN53</f>
        <v>81</v>
      </c>
      <c r="AQ53" s="23">
        <f>SUM(AQ41:AQ52)</f>
        <v>18</v>
      </c>
      <c r="AR53" s="36"/>
    </row>
    <row r="54" spans="1:44" ht="15.95" customHeight="1" x14ac:dyDescent="0.25">
      <c r="A54" s="41"/>
      <c r="C54" s="21" t="s">
        <v>100</v>
      </c>
      <c r="H54" s="21" t="s">
        <v>100</v>
      </c>
      <c r="I54" s="21"/>
      <c r="J54" s="21"/>
      <c r="K54" s="21"/>
      <c r="L54" s="21"/>
      <c r="M54" s="21" t="s">
        <v>485</v>
      </c>
      <c r="N54" s="21"/>
      <c r="O54" s="21"/>
      <c r="P54" s="21"/>
      <c r="Q54" s="41"/>
      <c r="R54" s="41"/>
      <c r="S54" s="12" t="s">
        <v>115</v>
      </c>
      <c r="T54" s="12"/>
      <c r="U54" s="12"/>
      <c r="V54" s="12"/>
      <c r="W54" s="12"/>
      <c r="X54" s="14" t="s">
        <v>36</v>
      </c>
      <c r="Z54" s="22">
        <v>8</v>
      </c>
      <c r="AA54" s="22">
        <v>2</v>
      </c>
      <c r="AB54" s="22">
        <v>2</v>
      </c>
      <c r="AC54" s="22">
        <f t="shared" ref="AC54:AC65" si="11">+AA54+AB54</f>
        <v>4</v>
      </c>
      <c r="AD54" s="22">
        <v>0</v>
      </c>
      <c r="AE54" s="45"/>
      <c r="AF54" s="19" t="s">
        <v>14</v>
      </c>
      <c r="AG54" s="19"/>
      <c r="AH54" s="19"/>
      <c r="AI54" s="19"/>
      <c r="AJ54" s="19"/>
      <c r="AK54" s="16" t="s">
        <v>26</v>
      </c>
      <c r="AM54" s="22">
        <v>23</v>
      </c>
      <c r="AN54" s="22">
        <v>6</v>
      </c>
      <c r="AO54" s="22">
        <v>13</v>
      </c>
      <c r="AP54" s="22">
        <f t="shared" ref="AP54:AP65" si="12">+AN54+AO54</f>
        <v>19</v>
      </c>
      <c r="AQ54" s="22">
        <v>4</v>
      </c>
      <c r="AR54" s="36"/>
    </row>
    <row r="55" spans="1:44" ht="15.95" customHeight="1" x14ac:dyDescent="0.25">
      <c r="A55" s="41"/>
      <c r="C55" s="21"/>
      <c r="H55" s="21"/>
      <c r="I55" s="21"/>
      <c r="J55" s="21"/>
      <c r="K55" s="21"/>
      <c r="L55" s="21"/>
      <c r="M55" s="21"/>
      <c r="N55" s="21"/>
      <c r="Q55" s="41"/>
      <c r="R55" s="41"/>
      <c r="S55" s="27">
        <v>7.5</v>
      </c>
      <c r="T55" s="21" t="s">
        <v>69</v>
      </c>
      <c r="U55" s="21"/>
      <c r="V55" s="21"/>
      <c r="W55" s="21"/>
      <c r="X55" s="22">
        <v>68</v>
      </c>
      <c r="Y55" s="21" t="s">
        <v>106</v>
      </c>
      <c r="Z55" s="22">
        <v>12</v>
      </c>
      <c r="AA55" s="22">
        <v>0</v>
      </c>
      <c r="AB55" s="22">
        <v>0</v>
      </c>
      <c r="AC55" s="22">
        <f t="shared" si="11"/>
        <v>0</v>
      </c>
      <c r="AD55" s="22">
        <v>0</v>
      </c>
      <c r="AE55" s="45"/>
      <c r="AF55" s="27">
        <v>8</v>
      </c>
      <c r="AG55" s="21" t="s">
        <v>142</v>
      </c>
      <c r="AK55" s="22">
        <v>1</v>
      </c>
      <c r="AL55" s="21" t="s">
        <v>107</v>
      </c>
      <c r="AM55" s="22">
        <v>12</v>
      </c>
      <c r="AN55" s="22">
        <v>0</v>
      </c>
      <c r="AO55" s="22">
        <v>0</v>
      </c>
      <c r="AP55" s="22">
        <f t="shared" si="12"/>
        <v>0</v>
      </c>
      <c r="AQ55" s="22">
        <v>0</v>
      </c>
      <c r="AR55" s="36"/>
    </row>
    <row r="56" spans="1:44" ht="15.95" customHeight="1" x14ac:dyDescent="0.25">
      <c r="A56" s="41"/>
      <c r="H56" s="21"/>
      <c r="I56" s="21"/>
      <c r="J56" s="21"/>
      <c r="K56" s="21"/>
      <c r="L56" s="21"/>
      <c r="M56" s="21"/>
      <c r="N56" s="21"/>
      <c r="Q56" s="41"/>
      <c r="R56" s="41"/>
      <c r="S56" s="27">
        <v>9.5</v>
      </c>
      <c r="T56" s="21" t="s">
        <v>85</v>
      </c>
      <c r="U56" s="21"/>
      <c r="V56" s="21"/>
      <c r="W56" s="21"/>
      <c r="X56" s="22">
        <v>9</v>
      </c>
      <c r="Y56" s="21" t="s">
        <v>106</v>
      </c>
      <c r="Z56" s="22">
        <v>11</v>
      </c>
      <c r="AA56" s="22">
        <v>13</v>
      </c>
      <c r="AB56" s="22">
        <v>11</v>
      </c>
      <c r="AC56" s="22">
        <f t="shared" si="11"/>
        <v>24</v>
      </c>
      <c r="AD56" s="22">
        <v>2</v>
      </c>
      <c r="AE56" s="45"/>
      <c r="AF56" s="27">
        <v>9</v>
      </c>
      <c r="AG56" s="21" t="s">
        <v>167</v>
      </c>
      <c r="AH56" s="21"/>
      <c r="AI56" s="21"/>
      <c r="AJ56" s="21"/>
      <c r="AK56" s="22">
        <v>71</v>
      </c>
      <c r="AL56" s="21" t="s">
        <v>107</v>
      </c>
      <c r="AM56" s="22">
        <v>12</v>
      </c>
      <c r="AN56" s="22">
        <v>7</v>
      </c>
      <c r="AO56" s="22">
        <v>3</v>
      </c>
      <c r="AP56" s="22">
        <f t="shared" si="12"/>
        <v>10</v>
      </c>
      <c r="AQ56" s="22">
        <v>0</v>
      </c>
      <c r="AR56" s="36"/>
    </row>
    <row r="57" spans="1:44" ht="15.95" customHeight="1" x14ac:dyDescent="0.25">
      <c r="A57" s="41"/>
      <c r="H57" s="21"/>
      <c r="I57" s="21"/>
      <c r="J57" s="21"/>
      <c r="K57" s="21"/>
      <c r="L57" s="21"/>
      <c r="M57" s="21"/>
      <c r="N57" s="21"/>
      <c r="Q57" s="41"/>
      <c r="R57" s="41"/>
      <c r="S57" s="27">
        <v>8.5</v>
      </c>
      <c r="T57" s="21" t="s">
        <v>282</v>
      </c>
      <c r="U57" s="21"/>
      <c r="V57" s="21"/>
      <c r="W57" s="21"/>
      <c r="X57" s="22">
        <v>14</v>
      </c>
      <c r="Y57" s="21" t="s">
        <v>106</v>
      </c>
      <c r="Z57" s="22">
        <v>12</v>
      </c>
      <c r="AA57" s="22">
        <v>7</v>
      </c>
      <c r="AB57" s="22">
        <v>10</v>
      </c>
      <c r="AC57" s="22">
        <f t="shared" si="11"/>
        <v>17</v>
      </c>
      <c r="AD57" s="22">
        <v>0</v>
      </c>
      <c r="AE57" s="45"/>
      <c r="AF57" s="27">
        <v>8.5</v>
      </c>
      <c r="AG57" s="21" t="s">
        <v>42</v>
      </c>
      <c r="AH57" s="21"/>
      <c r="AI57" s="21"/>
      <c r="AJ57" s="21"/>
      <c r="AK57" s="22">
        <v>2</v>
      </c>
      <c r="AL57" s="21" t="s">
        <v>107</v>
      </c>
      <c r="AM57" s="22">
        <v>9</v>
      </c>
      <c r="AN57" s="22">
        <v>4</v>
      </c>
      <c r="AO57" s="22">
        <v>7</v>
      </c>
      <c r="AP57" s="22">
        <f t="shared" si="12"/>
        <v>11</v>
      </c>
      <c r="AQ57" s="22">
        <v>4</v>
      </c>
      <c r="AR57" s="36"/>
    </row>
    <row r="58" spans="1:44" ht="15.95" customHeight="1" x14ac:dyDescent="0.25">
      <c r="A58" s="41"/>
      <c r="Q58" s="41"/>
      <c r="R58" s="41"/>
      <c r="S58" s="27">
        <v>8</v>
      </c>
      <c r="T58" s="21" t="s">
        <v>190</v>
      </c>
      <c r="U58" s="21"/>
      <c r="V58" s="21"/>
      <c r="W58" s="21"/>
      <c r="X58" s="22">
        <v>11</v>
      </c>
      <c r="Y58" s="21" t="s">
        <v>106</v>
      </c>
      <c r="Z58" s="22">
        <v>9</v>
      </c>
      <c r="AA58" s="22">
        <v>0</v>
      </c>
      <c r="AB58" s="22">
        <v>0</v>
      </c>
      <c r="AC58" s="22">
        <f t="shared" si="11"/>
        <v>0</v>
      </c>
      <c r="AD58" s="22">
        <v>0</v>
      </c>
      <c r="AE58" s="45"/>
      <c r="AF58" s="27">
        <v>8</v>
      </c>
      <c r="AG58" s="21" t="s">
        <v>74</v>
      </c>
      <c r="AH58" s="21"/>
      <c r="AI58" s="21"/>
      <c r="AJ58" s="21"/>
      <c r="AK58" s="22">
        <v>91</v>
      </c>
      <c r="AL58" s="21" t="s">
        <v>107</v>
      </c>
      <c r="AM58" s="22">
        <v>11</v>
      </c>
      <c r="AN58" s="22">
        <v>6</v>
      </c>
      <c r="AO58" s="22">
        <v>2</v>
      </c>
      <c r="AP58" s="22">
        <f t="shared" si="12"/>
        <v>8</v>
      </c>
      <c r="AQ58" s="22">
        <v>2</v>
      </c>
      <c r="AR58" s="36"/>
    </row>
    <row r="59" spans="1:44" ht="15.95" customHeight="1" x14ac:dyDescent="0.25">
      <c r="A59" s="41"/>
      <c r="Q59" s="41"/>
      <c r="R59" s="41"/>
      <c r="S59" s="27">
        <v>7.5</v>
      </c>
      <c r="T59" s="21" t="s">
        <v>139</v>
      </c>
      <c r="U59" s="21"/>
      <c r="V59" s="21"/>
      <c r="W59" s="21"/>
      <c r="X59" s="22">
        <v>6</v>
      </c>
      <c r="Y59" s="21" t="s">
        <v>106</v>
      </c>
      <c r="Z59" s="22">
        <v>12</v>
      </c>
      <c r="AA59" s="22">
        <v>6</v>
      </c>
      <c r="AB59" s="22">
        <v>6</v>
      </c>
      <c r="AC59" s="22">
        <f t="shared" si="11"/>
        <v>12</v>
      </c>
      <c r="AD59" s="22">
        <v>0</v>
      </c>
      <c r="AE59" s="45"/>
      <c r="AF59" s="27">
        <v>8</v>
      </c>
      <c r="AG59" s="21" t="s">
        <v>195</v>
      </c>
      <c r="AH59" s="21"/>
      <c r="AI59" s="21"/>
      <c r="AJ59" s="21"/>
      <c r="AK59" s="22">
        <v>5</v>
      </c>
      <c r="AL59" s="21" t="s">
        <v>107</v>
      </c>
      <c r="AM59" s="22">
        <v>11</v>
      </c>
      <c r="AN59" s="22">
        <v>3</v>
      </c>
      <c r="AO59" s="22">
        <v>2</v>
      </c>
      <c r="AP59" s="22">
        <f t="shared" si="12"/>
        <v>5</v>
      </c>
      <c r="AQ59" s="22">
        <v>2</v>
      </c>
      <c r="AR59" s="36"/>
    </row>
    <row r="60" spans="1:44" ht="15.95" customHeight="1" x14ac:dyDescent="0.25">
      <c r="A60" s="41"/>
      <c r="Q60" s="41"/>
      <c r="R60" s="41"/>
      <c r="S60" s="27">
        <v>7.5</v>
      </c>
      <c r="T60" s="21" t="s">
        <v>118</v>
      </c>
      <c r="V60" s="21"/>
      <c r="W60" s="21"/>
      <c r="X60" s="22">
        <v>7</v>
      </c>
      <c r="Y60" s="21" t="s">
        <v>106</v>
      </c>
      <c r="Z60" s="22">
        <v>11</v>
      </c>
      <c r="AA60" s="22">
        <v>6</v>
      </c>
      <c r="AB60" s="22">
        <v>10</v>
      </c>
      <c r="AC60" s="22">
        <f t="shared" si="11"/>
        <v>16</v>
      </c>
      <c r="AD60" s="22">
        <v>6</v>
      </c>
      <c r="AE60" s="45"/>
      <c r="AF60" s="27">
        <v>7.5</v>
      </c>
      <c r="AG60" s="21" t="s">
        <v>450</v>
      </c>
      <c r="AH60" s="21"/>
      <c r="AI60" s="21"/>
      <c r="AJ60" s="21"/>
      <c r="AK60" s="22">
        <v>97</v>
      </c>
      <c r="AL60" s="21" t="s">
        <v>107</v>
      </c>
      <c r="AM60" s="22">
        <v>10</v>
      </c>
      <c r="AN60" s="22">
        <v>0</v>
      </c>
      <c r="AO60" s="22">
        <v>1</v>
      </c>
      <c r="AP60" s="22">
        <f t="shared" si="12"/>
        <v>1</v>
      </c>
      <c r="AQ60" s="22">
        <v>2</v>
      </c>
      <c r="AR60" s="36"/>
    </row>
    <row r="61" spans="1:44" ht="15.95" customHeight="1" x14ac:dyDescent="0.25">
      <c r="A61" s="41"/>
      <c r="Q61" s="36"/>
      <c r="R61" s="41"/>
      <c r="S61" s="27">
        <v>7.5</v>
      </c>
      <c r="T61" s="21" t="s">
        <v>128</v>
      </c>
      <c r="U61" s="21"/>
      <c r="V61" s="21"/>
      <c r="W61" s="21"/>
      <c r="X61" s="22">
        <v>10</v>
      </c>
      <c r="Y61" s="21" t="s">
        <v>106</v>
      </c>
      <c r="Z61" s="22">
        <v>11</v>
      </c>
      <c r="AA61" s="22">
        <v>5</v>
      </c>
      <c r="AB61" s="22">
        <v>7</v>
      </c>
      <c r="AC61" s="22">
        <f t="shared" si="11"/>
        <v>12</v>
      </c>
      <c r="AD61" s="22">
        <v>0</v>
      </c>
      <c r="AE61" s="45"/>
      <c r="AF61" s="27">
        <v>7.5</v>
      </c>
      <c r="AG61" s="21" t="s">
        <v>60</v>
      </c>
      <c r="AH61" s="21"/>
      <c r="AI61" s="21"/>
      <c r="AJ61" s="21"/>
      <c r="AK61" s="22">
        <v>23</v>
      </c>
      <c r="AL61" s="21" t="s">
        <v>107</v>
      </c>
      <c r="AM61" s="22">
        <v>10</v>
      </c>
      <c r="AN61" s="22">
        <v>2</v>
      </c>
      <c r="AO61" s="22">
        <v>8</v>
      </c>
      <c r="AP61" s="22">
        <f t="shared" si="12"/>
        <v>10</v>
      </c>
      <c r="AQ61" s="22">
        <v>0</v>
      </c>
      <c r="AR61" s="36"/>
    </row>
    <row r="62" spans="1:44" ht="15.95" customHeight="1" x14ac:dyDescent="0.25">
      <c r="A62" s="41"/>
      <c r="Q62" s="41"/>
      <c r="R62" s="41"/>
      <c r="S62" s="27">
        <v>7</v>
      </c>
      <c r="T62" s="21" t="s">
        <v>191</v>
      </c>
      <c r="U62" s="21"/>
      <c r="V62" s="21"/>
      <c r="W62" s="21"/>
      <c r="X62" s="22">
        <v>5</v>
      </c>
      <c r="Y62" s="21" t="s">
        <v>106</v>
      </c>
      <c r="Z62" s="22">
        <v>11</v>
      </c>
      <c r="AA62" s="22">
        <v>1</v>
      </c>
      <c r="AB62" s="22">
        <v>2</v>
      </c>
      <c r="AC62" s="22">
        <f t="shared" si="11"/>
        <v>3</v>
      </c>
      <c r="AD62" s="22">
        <v>2</v>
      </c>
      <c r="AE62" s="45"/>
      <c r="AF62" s="27">
        <v>7</v>
      </c>
      <c r="AG62" s="21" t="s">
        <v>61</v>
      </c>
      <c r="AH62" s="21"/>
      <c r="AI62" s="21"/>
      <c r="AJ62" s="21"/>
      <c r="AK62" s="22">
        <v>7</v>
      </c>
      <c r="AL62" s="21" t="s">
        <v>107</v>
      </c>
      <c r="AM62" s="22">
        <v>11</v>
      </c>
      <c r="AN62" s="22">
        <v>1</v>
      </c>
      <c r="AO62" s="22">
        <v>0</v>
      </c>
      <c r="AP62" s="22">
        <f t="shared" si="12"/>
        <v>1</v>
      </c>
      <c r="AQ62" s="22">
        <v>0</v>
      </c>
      <c r="AR62" s="36"/>
    </row>
    <row r="63" spans="1:44" ht="15.95" customHeight="1" x14ac:dyDescent="0.25">
      <c r="A63" s="36"/>
      <c r="Q63" s="36"/>
      <c r="R63" s="41"/>
      <c r="S63" s="27">
        <v>6.5</v>
      </c>
      <c r="T63" s="21" t="s">
        <v>30</v>
      </c>
      <c r="U63" s="21"/>
      <c r="V63" s="21"/>
      <c r="W63" s="21"/>
      <c r="X63" s="22">
        <v>3</v>
      </c>
      <c r="Y63" s="21" t="s">
        <v>106</v>
      </c>
      <c r="Z63" s="22">
        <v>12</v>
      </c>
      <c r="AA63" s="22">
        <v>0</v>
      </c>
      <c r="AB63" s="22">
        <v>6</v>
      </c>
      <c r="AC63" s="22">
        <f t="shared" si="11"/>
        <v>6</v>
      </c>
      <c r="AD63" s="22">
        <v>6</v>
      </c>
      <c r="AE63" s="45"/>
      <c r="AF63" s="27">
        <v>7</v>
      </c>
      <c r="AG63" s="21" t="s">
        <v>197</v>
      </c>
      <c r="AH63" s="21"/>
      <c r="AI63" s="21"/>
      <c r="AJ63" s="21"/>
      <c r="AK63" s="22">
        <v>10</v>
      </c>
      <c r="AL63" s="21" t="s">
        <v>107</v>
      </c>
      <c r="AM63" s="22">
        <v>8</v>
      </c>
      <c r="AN63" s="22">
        <v>0</v>
      </c>
      <c r="AO63" s="22">
        <v>2</v>
      </c>
      <c r="AP63" s="22">
        <f t="shared" si="12"/>
        <v>2</v>
      </c>
      <c r="AQ63" s="22">
        <v>2</v>
      </c>
      <c r="AR63" s="36"/>
    </row>
    <row r="64" spans="1:44" ht="15.95" customHeight="1" x14ac:dyDescent="0.25">
      <c r="A64" s="41"/>
      <c r="Q64" s="41"/>
      <c r="R64" s="41"/>
      <c r="S64" s="27">
        <v>6</v>
      </c>
      <c r="T64" s="21" t="s">
        <v>105</v>
      </c>
      <c r="U64" s="21"/>
      <c r="V64" s="21"/>
      <c r="W64" s="21"/>
      <c r="X64" s="22">
        <v>4</v>
      </c>
      <c r="Y64" s="21" t="s">
        <v>106</v>
      </c>
      <c r="Z64" s="22">
        <v>12</v>
      </c>
      <c r="AA64" s="22">
        <v>0</v>
      </c>
      <c r="AB64" s="22">
        <v>5</v>
      </c>
      <c r="AC64" s="22">
        <f t="shared" si="11"/>
        <v>5</v>
      </c>
      <c r="AD64" s="22">
        <v>0</v>
      </c>
      <c r="AE64" s="45"/>
      <c r="AF64" s="27">
        <v>6.5</v>
      </c>
      <c r="AG64" s="21" t="s">
        <v>33</v>
      </c>
      <c r="AH64" s="21"/>
      <c r="AI64" s="21"/>
      <c r="AJ64" s="21"/>
      <c r="AK64" s="22">
        <v>66</v>
      </c>
      <c r="AL64" s="21" t="s">
        <v>107</v>
      </c>
      <c r="AM64" s="22">
        <v>7</v>
      </c>
      <c r="AN64" s="22">
        <v>0</v>
      </c>
      <c r="AO64" s="22">
        <v>1</v>
      </c>
      <c r="AP64" s="22">
        <f t="shared" si="12"/>
        <v>1</v>
      </c>
      <c r="AQ64" s="22">
        <v>0</v>
      </c>
      <c r="AR64" s="36"/>
    </row>
    <row r="65" spans="1:44" ht="15.95" customHeight="1" x14ac:dyDescent="0.25">
      <c r="A65" s="36"/>
      <c r="Q65" s="36"/>
      <c r="R65" s="41"/>
      <c r="S65" s="27">
        <v>6.5</v>
      </c>
      <c r="T65" s="21" t="s">
        <v>133</v>
      </c>
      <c r="U65" s="21"/>
      <c r="V65" s="21"/>
      <c r="W65" s="21"/>
      <c r="X65" s="22">
        <v>2</v>
      </c>
      <c r="Y65" s="21" t="s">
        <v>106</v>
      </c>
      <c r="Z65" s="22">
        <v>11</v>
      </c>
      <c r="AA65" s="22">
        <v>1</v>
      </c>
      <c r="AB65" s="22">
        <v>4</v>
      </c>
      <c r="AC65" s="22">
        <f t="shared" si="11"/>
        <v>5</v>
      </c>
      <c r="AD65" s="22">
        <v>0</v>
      </c>
      <c r="AE65" s="45"/>
      <c r="AF65" s="27">
        <v>6</v>
      </c>
      <c r="AG65" s="21" t="s">
        <v>59</v>
      </c>
      <c r="AH65" s="21"/>
      <c r="AI65" s="21"/>
      <c r="AJ65" s="21"/>
      <c r="AK65" s="22">
        <v>75</v>
      </c>
      <c r="AL65" s="21" t="s">
        <v>107</v>
      </c>
      <c r="AM65" s="22">
        <v>8</v>
      </c>
      <c r="AN65" s="22">
        <v>0</v>
      </c>
      <c r="AO65" s="22">
        <v>0</v>
      </c>
      <c r="AP65" s="22">
        <f t="shared" si="12"/>
        <v>0</v>
      </c>
      <c r="AQ65" s="22">
        <v>0</v>
      </c>
      <c r="AR65" s="36"/>
    </row>
    <row r="66" spans="1:44" ht="15.95" customHeight="1" thickBot="1" x14ac:dyDescent="0.3">
      <c r="A66" s="41"/>
      <c r="Q66" s="36"/>
      <c r="R66" s="41"/>
      <c r="S66" s="17" t="s">
        <v>116</v>
      </c>
      <c r="T66" s="17"/>
      <c r="U66" s="17"/>
      <c r="V66" s="17"/>
      <c r="W66" s="17"/>
      <c r="X66" s="17"/>
      <c r="Y66" s="17"/>
      <c r="Z66" s="23">
        <f>SUM(Z54:Z65)</f>
        <v>132</v>
      </c>
      <c r="AA66" s="23">
        <f>SUM(AA54:AA65)</f>
        <v>41</v>
      </c>
      <c r="AB66" s="23">
        <f>SUM(AB54:AB65)</f>
        <v>63</v>
      </c>
      <c r="AC66" s="23">
        <f>+AB66+AA66</f>
        <v>104</v>
      </c>
      <c r="AD66" s="23">
        <f>SUM(AD54:AD65)</f>
        <v>16</v>
      </c>
      <c r="AE66" s="45"/>
      <c r="AF66" s="17" t="s">
        <v>35</v>
      </c>
      <c r="AG66" s="17"/>
      <c r="AH66" s="17"/>
      <c r="AI66" s="17"/>
      <c r="AJ66" s="17"/>
      <c r="AK66" s="17"/>
      <c r="AL66" s="17"/>
      <c r="AM66" s="23">
        <f>SUM(AM54:AM65)</f>
        <v>132</v>
      </c>
      <c r="AN66" s="23">
        <f>SUM(AN54:AN65)</f>
        <v>29</v>
      </c>
      <c r="AO66" s="23">
        <f>SUM(AO54:AO65)</f>
        <v>39</v>
      </c>
      <c r="AP66" s="23">
        <f>+AO66+AN66</f>
        <v>68</v>
      </c>
      <c r="AQ66" s="23">
        <f>SUM(AQ54:AQ65)</f>
        <v>16</v>
      </c>
      <c r="AR66" s="36"/>
    </row>
    <row r="67" spans="1:44" ht="15.95" customHeight="1" x14ac:dyDescent="0.25">
      <c r="A67" s="41"/>
      <c r="Q67" s="36"/>
      <c r="R67" s="36"/>
      <c r="AF67" s="21" t="s">
        <v>124</v>
      </c>
      <c r="AG67" s="11"/>
      <c r="AH67" s="11"/>
      <c r="AI67" s="11"/>
      <c r="AJ67" s="21"/>
      <c r="AK67" s="21"/>
      <c r="AL67" s="11"/>
      <c r="AM67" s="15">
        <f>+Z27+Z40+AM27+AM66+AM53+AM40+Z66+Z53</f>
        <v>1056</v>
      </c>
      <c r="AN67" s="15">
        <f>+AA27+AA40+AN27+AN66+AN53+AN40+AA66+AA53</f>
        <v>287</v>
      </c>
      <c r="AO67" s="15">
        <f>+AB27+AB40+AO27+AO66+AO53+AO40+AB66+AB53</f>
        <v>433</v>
      </c>
      <c r="AP67" s="15">
        <f>+AC27+AC40+AP27+AP66+AP53+AP40+AC66+AC53</f>
        <v>720</v>
      </c>
      <c r="AQ67" s="15">
        <f>+AD27+AD40+AQ27+AQ66+AQ53+AQ40+AD66+AD53</f>
        <v>116</v>
      </c>
      <c r="AR67" s="36"/>
    </row>
    <row r="68" spans="1:44" ht="15.95" customHeight="1" x14ac:dyDescent="0.25">
      <c r="A68" s="41"/>
      <c r="Q68" s="36"/>
      <c r="R68" s="36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J68" s="21"/>
      <c r="AK68" s="21"/>
      <c r="AL68" s="11"/>
      <c r="AM68" s="22"/>
      <c r="AN68" s="22"/>
      <c r="AO68" s="22"/>
      <c r="AP68" s="22"/>
      <c r="AQ68" s="22"/>
      <c r="AR68" s="36"/>
    </row>
    <row r="69" spans="1:44" ht="15.95" customHeight="1" x14ac:dyDescent="0.25">
      <c r="A69" s="41"/>
      <c r="Q69" s="36"/>
      <c r="R69" s="36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21"/>
      <c r="AG69" s="11"/>
      <c r="AH69" s="11"/>
      <c r="AI69" s="11"/>
      <c r="AJ69" s="21"/>
      <c r="AK69" s="21"/>
      <c r="AL69" s="11"/>
      <c r="AM69" s="22"/>
      <c r="AN69" s="22"/>
      <c r="AO69" s="22"/>
      <c r="AP69" s="22"/>
      <c r="AQ69" s="22"/>
      <c r="AR69" s="36"/>
    </row>
    <row r="70" spans="1:44" ht="15.95" customHeight="1" x14ac:dyDescent="0.25">
      <c r="A70" s="41"/>
      <c r="Q70" s="36"/>
      <c r="R70" s="36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21"/>
      <c r="AG70" s="11"/>
      <c r="AH70" s="11"/>
      <c r="AI70" s="11"/>
      <c r="AJ70" s="21"/>
      <c r="AK70" s="21"/>
      <c r="AL70" s="11"/>
      <c r="AM70" s="22"/>
      <c r="AN70" s="22"/>
      <c r="AO70" s="22"/>
      <c r="AP70" s="34"/>
      <c r="AQ70" s="22"/>
      <c r="AR70" s="36"/>
    </row>
    <row r="71" spans="1:44" ht="15.95" customHeight="1" x14ac:dyDescent="0.25">
      <c r="A71" s="41"/>
      <c r="Q71" s="36"/>
      <c r="R71" s="36"/>
      <c r="S71" s="11"/>
      <c r="T71" s="11"/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1"/>
      <c r="AF71" s="21"/>
      <c r="AG71" s="11"/>
      <c r="AH71" s="11"/>
      <c r="AI71" s="11"/>
      <c r="AJ71" s="21"/>
      <c r="AK71" s="21"/>
      <c r="AL71" s="11"/>
      <c r="AM71" s="22"/>
      <c r="AN71" s="22"/>
      <c r="AO71" s="22"/>
      <c r="AP71" s="34"/>
      <c r="AQ71" s="22"/>
      <c r="AR71" s="36"/>
    </row>
    <row r="72" spans="1:44" ht="15.95" customHeight="1" x14ac:dyDescent="0.25">
      <c r="A72" s="41"/>
      <c r="Q72" s="36"/>
      <c r="R72" s="39"/>
      <c r="AR72" s="43"/>
    </row>
    <row r="73" spans="1:44" ht="15" customHeight="1" x14ac:dyDescent="0.2">
      <c r="A73" s="39"/>
      <c r="B73" s="39"/>
      <c r="C73" s="39"/>
      <c r="D73" s="39"/>
      <c r="E73" s="39"/>
      <c r="F73" s="39"/>
      <c r="G73" s="39"/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39"/>
      <c r="U73" s="39"/>
      <c r="V73" s="39"/>
      <c r="W73" s="39"/>
      <c r="X73" s="39"/>
      <c r="Y73" s="39"/>
      <c r="Z73" s="39"/>
      <c r="AA73" s="43"/>
      <c r="AB73" s="39"/>
      <c r="AC73" s="39"/>
      <c r="AD73" s="39"/>
      <c r="AE73" s="39"/>
      <c r="AF73" s="39"/>
      <c r="AG73" s="39"/>
      <c r="AH73" s="39"/>
      <c r="AI73" s="39"/>
      <c r="AJ73" s="39"/>
      <c r="AK73" s="39"/>
      <c r="AL73" s="39"/>
      <c r="AM73" s="39"/>
      <c r="AN73" s="39"/>
      <c r="AO73" s="39"/>
      <c r="AP73" s="39"/>
      <c r="AQ73" s="39"/>
      <c r="AR73" s="43"/>
    </row>
    <row r="74" spans="1:44" ht="24" customHeight="1" x14ac:dyDescent="0.3">
      <c r="A74" s="39"/>
      <c r="B74" s="85" t="s">
        <v>127</v>
      </c>
      <c r="C74" s="85"/>
      <c r="D74" s="85"/>
      <c r="E74" s="85"/>
      <c r="F74" s="85"/>
      <c r="G74" s="85"/>
      <c r="H74" s="85"/>
      <c r="I74" s="85"/>
      <c r="J74" s="85"/>
      <c r="K74" s="85"/>
      <c r="L74" s="85"/>
      <c r="M74" s="85"/>
      <c r="N74" s="85"/>
      <c r="O74" s="85"/>
      <c r="P74" s="85"/>
      <c r="Q74" s="39"/>
      <c r="R74" s="39"/>
      <c r="S74" s="85" t="s">
        <v>127</v>
      </c>
      <c r="T74" s="85"/>
      <c r="U74" s="85"/>
      <c r="V74" s="85"/>
      <c r="W74" s="85"/>
      <c r="X74" s="85"/>
      <c r="Y74" s="85"/>
      <c r="Z74" s="85"/>
      <c r="AA74" s="85"/>
      <c r="AB74" s="85"/>
      <c r="AC74" s="85"/>
      <c r="AD74" s="85"/>
      <c r="AE74" s="85"/>
      <c r="AF74" s="85"/>
      <c r="AG74" s="85"/>
      <c r="AH74" s="85"/>
      <c r="AI74" s="85"/>
      <c r="AJ74" s="85"/>
      <c r="AK74" s="85"/>
      <c r="AL74" s="85"/>
      <c r="AM74" s="85"/>
      <c r="AN74" s="85"/>
      <c r="AO74" s="85"/>
      <c r="AP74" s="85"/>
      <c r="AQ74" s="85"/>
      <c r="AR74" s="43"/>
    </row>
    <row r="75" spans="1:44" ht="20.25" x14ac:dyDescent="0.3">
      <c r="A75" s="39"/>
      <c r="B75" s="26" t="s">
        <v>76</v>
      </c>
      <c r="C75" s="26">
        <f>+C2</f>
        <v>12</v>
      </c>
      <c r="D75" s="25"/>
      <c r="E75" s="25"/>
      <c r="F75" s="25"/>
      <c r="G75" s="86" t="str">
        <f>+G2</f>
        <v>2025/2026 REGULAR SEASON</v>
      </c>
      <c r="H75" s="86"/>
      <c r="I75" s="86"/>
      <c r="J75" s="86"/>
      <c r="K75" s="86"/>
      <c r="L75" s="86"/>
      <c r="M75" s="86"/>
      <c r="N75" s="25"/>
      <c r="O75" s="25"/>
      <c r="P75" s="25"/>
      <c r="Q75" s="39"/>
      <c r="R75" s="39"/>
      <c r="S75" s="86" t="s">
        <v>88</v>
      </c>
      <c r="T75" s="86"/>
      <c r="U75" s="86"/>
      <c r="V75" s="86"/>
      <c r="W75" s="86"/>
      <c r="X75" s="86"/>
      <c r="Y75" s="86"/>
      <c r="Z75" s="86"/>
      <c r="AA75" s="86"/>
      <c r="AB75" s="86"/>
      <c r="AC75" s="86"/>
      <c r="AD75" s="86"/>
      <c r="AE75" s="86"/>
      <c r="AF75" s="86"/>
      <c r="AG75" s="86"/>
      <c r="AH75" s="86"/>
      <c r="AI75" s="86"/>
      <c r="AJ75" s="86"/>
      <c r="AK75" s="86"/>
      <c r="AL75" s="86"/>
      <c r="AM75" s="86"/>
      <c r="AN75" s="86"/>
      <c r="AO75" s="86"/>
      <c r="AP75" s="86"/>
      <c r="AQ75" s="86"/>
      <c r="AR75" s="39"/>
    </row>
    <row r="76" spans="1:44" ht="18.600000000000001" customHeight="1" x14ac:dyDescent="0.3">
      <c r="A76" s="36"/>
      <c r="N76" s="25"/>
      <c r="O76" s="25"/>
      <c r="P76" s="25"/>
      <c r="Q76" s="36"/>
      <c r="R76" s="36"/>
      <c r="T76" s="16"/>
      <c r="U76" s="16"/>
      <c r="V76" s="16"/>
      <c r="W76" s="16"/>
      <c r="X76" s="16"/>
      <c r="Y76" s="16"/>
      <c r="Z76" s="16"/>
      <c r="AA76" s="29"/>
      <c r="AB76" s="29"/>
      <c r="AC76" s="29"/>
      <c r="AD76" s="29"/>
      <c r="AE76" s="30"/>
      <c r="AF76" s="29"/>
      <c r="AG76" s="29"/>
      <c r="AH76" s="29"/>
      <c r="AI76" s="29"/>
      <c r="AJ76" s="29"/>
      <c r="AK76" s="29"/>
      <c r="AL76" s="29"/>
      <c r="AM76" s="21"/>
      <c r="AN76" s="11"/>
      <c r="AO76" s="11"/>
      <c r="AP76" s="22"/>
      <c r="AQ76" s="22"/>
      <c r="AR76" s="36"/>
    </row>
    <row r="77" spans="1:44" ht="16.5" thickBot="1" x14ac:dyDescent="0.3">
      <c r="A77" s="36"/>
      <c r="Q77" s="39"/>
      <c r="R77" s="39"/>
      <c r="S77" s="28" t="s">
        <v>109</v>
      </c>
      <c r="T77" s="28" t="s">
        <v>111</v>
      </c>
      <c r="U77" s="28"/>
      <c r="V77" s="38"/>
      <c r="W77" s="38"/>
      <c r="X77" s="38"/>
      <c r="Y77" s="38"/>
      <c r="Z77" s="38" t="s">
        <v>3</v>
      </c>
      <c r="AA77" s="38" t="s">
        <v>22</v>
      </c>
      <c r="AB77" s="38" t="s">
        <v>23</v>
      </c>
      <c r="AC77" s="38" t="s">
        <v>24</v>
      </c>
      <c r="AD77" s="38" t="s">
        <v>2</v>
      </c>
      <c r="AE77" s="22"/>
      <c r="AF77" s="28" t="s">
        <v>109</v>
      </c>
      <c r="AG77" s="28" t="s">
        <v>111</v>
      </c>
      <c r="AH77" s="28"/>
      <c r="AI77" s="38"/>
      <c r="AJ77" s="38"/>
      <c r="AK77" s="38"/>
      <c r="AL77" s="38"/>
      <c r="AM77" s="38" t="s">
        <v>3</v>
      </c>
      <c r="AN77" s="38" t="s">
        <v>22</v>
      </c>
      <c r="AO77" s="38" t="s">
        <v>23</v>
      </c>
      <c r="AP77" s="38" t="s">
        <v>24</v>
      </c>
      <c r="AQ77" s="38" t="s">
        <v>2</v>
      </c>
      <c r="AR77" s="39"/>
    </row>
    <row r="78" spans="1:44" ht="15.75" customHeight="1" x14ac:dyDescent="0.25">
      <c r="A78" s="36"/>
      <c r="Q78" s="39"/>
      <c r="R78" s="39"/>
      <c r="S78" s="27">
        <v>8.5</v>
      </c>
      <c r="T78" s="21" t="s">
        <v>276</v>
      </c>
      <c r="Z78" s="22">
        <v>2</v>
      </c>
      <c r="AA78" s="22">
        <v>5</v>
      </c>
      <c r="AB78" s="22">
        <v>1</v>
      </c>
      <c r="AC78" s="22">
        <f t="shared" ref="AC78:AC94" si="13">+AA78+AB78</f>
        <v>6</v>
      </c>
      <c r="AD78" s="22">
        <v>0</v>
      </c>
      <c r="AF78" s="27">
        <v>7</v>
      </c>
      <c r="AG78" s="21" t="s">
        <v>393</v>
      </c>
      <c r="AM78" s="22">
        <v>3</v>
      </c>
      <c r="AN78" s="22">
        <v>2</v>
      </c>
      <c r="AO78" s="22">
        <v>0</v>
      </c>
      <c r="AP78" s="22">
        <f t="shared" ref="AP78:AP92" si="14">+AN78+AO78</f>
        <v>2</v>
      </c>
      <c r="AQ78" s="22">
        <v>0</v>
      </c>
      <c r="AR78" s="39"/>
    </row>
    <row r="79" spans="1:44" ht="15.75" customHeight="1" thickBot="1" x14ac:dyDescent="0.3">
      <c r="A79" s="36"/>
      <c r="E79" s="2" t="s">
        <v>67</v>
      </c>
      <c r="F79" s="2"/>
      <c r="G79" s="2"/>
      <c r="H79" s="4" t="s">
        <v>1</v>
      </c>
      <c r="I79" s="4"/>
      <c r="J79" s="4" t="s">
        <v>3</v>
      </c>
      <c r="K79" s="4" t="s">
        <v>22</v>
      </c>
      <c r="L79" s="4" t="s">
        <v>23</v>
      </c>
      <c r="M79" s="50" t="s">
        <v>24</v>
      </c>
      <c r="Q79" s="36"/>
      <c r="R79" s="36"/>
      <c r="S79" s="27">
        <v>9</v>
      </c>
      <c r="T79" s="21" t="s">
        <v>484</v>
      </c>
      <c r="Z79" s="22">
        <v>1</v>
      </c>
      <c r="AA79" s="22">
        <v>1</v>
      </c>
      <c r="AB79" s="22">
        <v>1</v>
      </c>
      <c r="AC79" s="22">
        <f t="shared" si="13"/>
        <v>2</v>
      </c>
      <c r="AD79" s="22">
        <v>0</v>
      </c>
      <c r="AF79" s="27">
        <v>7.5</v>
      </c>
      <c r="AG79" s="21" t="s">
        <v>297</v>
      </c>
      <c r="AM79" s="22">
        <v>2</v>
      </c>
      <c r="AN79" s="22">
        <v>0</v>
      </c>
      <c r="AO79" s="22">
        <v>1</v>
      </c>
      <c r="AP79" s="22">
        <f t="shared" si="14"/>
        <v>1</v>
      </c>
      <c r="AQ79" s="22">
        <v>0</v>
      </c>
      <c r="AR79" s="36"/>
    </row>
    <row r="80" spans="1:44" ht="15.75" customHeight="1" x14ac:dyDescent="0.25">
      <c r="A80" s="36"/>
      <c r="E80" s="21" t="s">
        <v>129</v>
      </c>
      <c r="F80" s="21"/>
      <c r="G80" s="21"/>
      <c r="H80" s="21" t="s">
        <v>17</v>
      </c>
      <c r="I80" s="22"/>
      <c r="J80" s="22">
        <v>12</v>
      </c>
      <c r="K80" s="22">
        <v>15</v>
      </c>
      <c r="L80" s="22">
        <v>15</v>
      </c>
      <c r="M80" s="49">
        <f t="shared" ref="M80:M111" si="15">+K80+L80</f>
        <v>30</v>
      </c>
      <c r="Q80" s="36"/>
      <c r="R80" s="36"/>
      <c r="S80" s="27">
        <v>8.5</v>
      </c>
      <c r="T80" s="21" t="s">
        <v>394</v>
      </c>
      <c r="Z80" s="22">
        <v>2.7</v>
      </c>
      <c r="AA80" s="22">
        <v>1</v>
      </c>
      <c r="AB80" s="22">
        <v>6</v>
      </c>
      <c r="AC80" s="22">
        <f t="shared" si="13"/>
        <v>7</v>
      </c>
      <c r="AD80" s="22">
        <v>0</v>
      </c>
      <c r="AF80" s="27">
        <v>9</v>
      </c>
      <c r="AG80" s="21" t="s">
        <v>372</v>
      </c>
      <c r="AM80" s="22">
        <v>2</v>
      </c>
      <c r="AN80" s="22">
        <v>5</v>
      </c>
      <c r="AO80" s="22">
        <v>0</v>
      </c>
      <c r="AP80" s="22">
        <f t="shared" si="14"/>
        <v>5</v>
      </c>
      <c r="AQ80" s="22">
        <v>0</v>
      </c>
      <c r="AR80" s="36"/>
    </row>
    <row r="81" spans="1:44" ht="15.75" customHeight="1" x14ac:dyDescent="0.25">
      <c r="A81" s="36"/>
      <c r="E81" s="21" t="s">
        <v>161</v>
      </c>
      <c r="F81" s="21"/>
      <c r="G81" s="21"/>
      <c r="H81" s="21" t="s">
        <v>17</v>
      </c>
      <c r="I81" s="22"/>
      <c r="J81" s="22">
        <v>12</v>
      </c>
      <c r="K81" s="22">
        <v>13</v>
      </c>
      <c r="L81" s="22">
        <v>14</v>
      </c>
      <c r="M81" s="49">
        <f t="shared" si="15"/>
        <v>27</v>
      </c>
      <c r="Q81" s="36"/>
      <c r="R81" s="36"/>
      <c r="S81" s="27">
        <v>8</v>
      </c>
      <c r="T81" s="21" t="s">
        <v>298</v>
      </c>
      <c r="Z81" s="22">
        <v>3</v>
      </c>
      <c r="AA81" s="22">
        <v>0</v>
      </c>
      <c r="AB81" s="22">
        <v>3</v>
      </c>
      <c r="AC81" s="22">
        <f t="shared" si="13"/>
        <v>3</v>
      </c>
      <c r="AD81" s="22">
        <v>0</v>
      </c>
      <c r="AF81" s="27">
        <v>6.5</v>
      </c>
      <c r="AG81" s="21" t="s">
        <v>392</v>
      </c>
      <c r="AM81" s="22">
        <v>1</v>
      </c>
      <c r="AN81" s="22">
        <v>0</v>
      </c>
      <c r="AO81" s="22">
        <v>2</v>
      </c>
      <c r="AP81" s="22">
        <f t="shared" si="14"/>
        <v>2</v>
      </c>
      <c r="AQ81" s="22">
        <v>0</v>
      </c>
      <c r="AR81" s="36"/>
    </row>
    <row r="82" spans="1:44" ht="15.75" customHeight="1" x14ac:dyDescent="0.25">
      <c r="A82" s="36"/>
      <c r="E82" s="21" t="s">
        <v>192</v>
      </c>
      <c r="F82" s="21"/>
      <c r="G82" s="21"/>
      <c r="H82" s="21" t="s">
        <v>173</v>
      </c>
      <c r="I82" s="22"/>
      <c r="J82" s="22">
        <v>12</v>
      </c>
      <c r="K82" s="22">
        <v>11</v>
      </c>
      <c r="L82" s="22">
        <v>14</v>
      </c>
      <c r="M82" s="49">
        <f t="shared" si="15"/>
        <v>25</v>
      </c>
      <c r="Q82" s="36"/>
      <c r="R82" s="36"/>
      <c r="S82" s="27">
        <v>7.5</v>
      </c>
      <c r="T82" s="21" t="s">
        <v>371</v>
      </c>
      <c r="Z82" s="22">
        <v>2</v>
      </c>
      <c r="AA82" s="22">
        <v>0</v>
      </c>
      <c r="AB82" s="22">
        <v>0</v>
      </c>
      <c r="AC82" s="22">
        <f t="shared" si="13"/>
        <v>0</v>
      </c>
      <c r="AD82" s="22">
        <v>0</v>
      </c>
      <c r="AF82" s="27">
        <v>8.5</v>
      </c>
      <c r="AG82" s="21" t="s">
        <v>254</v>
      </c>
      <c r="AM82" s="22">
        <v>2</v>
      </c>
      <c r="AN82" s="22">
        <v>0</v>
      </c>
      <c r="AO82" s="22">
        <v>0</v>
      </c>
      <c r="AP82" s="22">
        <f t="shared" si="14"/>
        <v>0</v>
      </c>
      <c r="AQ82" s="22">
        <v>2</v>
      </c>
      <c r="AR82" s="36"/>
    </row>
    <row r="83" spans="1:44" ht="15.75" customHeight="1" x14ac:dyDescent="0.25">
      <c r="A83" s="36"/>
      <c r="E83" s="21" t="s">
        <v>53</v>
      </c>
      <c r="F83" s="21"/>
      <c r="G83" s="21"/>
      <c r="H83" s="21" t="s">
        <v>108</v>
      </c>
      <c r="I83" s="22"/>
      <c r="J83" s="22">
        <v>10</v>
      </c>
      <c r="K83" s="22">
        <v>16</v>
      </c>
      <c r="L83" s="22">
        <v>8</v>
      </c>
      <c r="M83" s="49">
        <f t="shared" si="15"/>
        <v>24</v>
      </c>
      <c r="Q83" s="36"/>
      <c r="R83" s="36"/>
      <c r="S83" s="27">
        <v>7.5</v>
      </c>
      <c r="T83" s="21" t="s">
        <v>420</v>
      </c>
      <c r="Z83" s="22">
        <v>1</v>
      </c>
      <c r="AA83" s="22">
        <v>0</v>
      </c>
      <c r="AB83" s="22">
        <v>0</v>
      </c>
      <c r="AC83" s="22">
        <f t="shared" si="13"/>
        <v>0</v>
      </c>
      <c r="AD83" s="22">
        <v>0</v>
      </c>
      <c r="AF83" s="27">
        <v>6</v>
      </c>
      <c r="AG83" s="21" t="s">
        <v>156</v>
      </c>
      <c r="AM83" s="22">
        <v>6</v>
      </c>
      <c r="AN83" s="22">
        <v>0</v>
      </c>
      <c r="AO83" s="22">
        <v>0</v>
      </c>
      <c r="AP83" s="22">
        <f t="shared" si="14"/>
        <v>0</v>
      </c>
      <c r="AQ83" s="22">
        <v>2</v>
      </c>
      <c r="AR83" s="36"/>
    </row>
    <row r="84" spans="1:44" ht="15.75" customHeight="1" x14ac:dyDescent="0.25">
      <c r="A84" s="36"/>
      <c r="E84" s="21" t="s">
        <v>85</v>
      </c>
      <c r="F84" s="21"/>
      <c r="G84" s="21"/>
      <c r="H84" s="21" t="s">
        <v>106</v>
      </c>
      <c r="I84" s="22"/>
      <c r="J84" s="22">
        <v>11</v>
      </c>
      <c r="K84" s="22">
        <v>13</v>
      </c>
      <c r="L84" s="22">
        <v>11</v>
      </c>
      <c r="M84" s="49">
        <f t="shared" si="15"/>
        <v>24</v>
      </c>
      <c r="Q84" s="36"/>
      <c r="R84" s="36"/>
      <c r="S84" s="27">
        <v>7</v>
      </c>
      <c r="T84" s="21" t="s">
        <v>416</v>
      </c>
      <c r="Z84" s="22">
        <v>1</v>
      </c>
      <c r="AA84" s="22">
        <v>2</v>
      </c>
      <c r="AB84" s="22">
        <v>0</v>
      </c>
      <c r="AC84" s="22">
        <f t="shared" si="13"/>
        <v>2</v>
      </c>
      <c r="AD84" s="22">
        <v>0</v>
      </c>
      <c r="AF84" s="27">
        <v>9.5</v>
      </c>
      <c r="AG84" s="21" t="s">
        <v>419</v>
      </c>
      <c r="AM84" s="22">
        <v>1</v>
      </c>
      <c r="AN84" s="22">
        <v>4</v>
      </c>
      <c r="AO84" s="22">
        <v>0</v>
      </c>
      <c r="AP84" s="22">
        <f t="shared" si="14"/>
        <v>4</v>
      </c>
      <c r="AQ84" s="22">
        <v>0</v>
      </c>
      <c r="AR84" s="36"/>
    </row>
    <row r="85" spans="1:44" ht="15.75" customHeight="1" x14ac:dyDescent="0.25">
      <c r="A85" s="36"/>
      <c r="E85" s="21" t="s">
        <v>150</v>
      </c>
      <c r="F85" s="21"/>
      <c r="G85" s="21"/>
      <c r="H85" s="21" t="s">
        <v>97</v>
      </c>
      <c r="I85" s="22"/>
      <c r="J85" s="22">
        <v>11</v>
      </c>
      <c r="K85" s="22">
        <v>10</v>
      </c>
      <c r="L85" s="22">
        <v>12</v>
      </c>
      <c r="M85" s="49">
        <f t="shared" si="15"/>
        <v>22</v>
      </c>
      <c r="Q85" s="36"/>
      <c r="R85" s="36"/>
      <c r="S85" s="27">
        <v>7</v>
      </c>
      <c r="T85" s="21" t="s">
        <v>219</v>
      </c>
      <c r="Z85" s="22">
        <v>11</v>
      </c>
      <c r="AA85" s="22">
        <v>1</v>
      </c>
      <c r="AB85" s="22">
        <v>1</v>
      </c>
      <c r="AC85" s="22">
        <f t="shared" si="13"/>
        <v>2</v>
      </c>
      <c r="AD85" s="22">
        <v>0</v>
      </c>
      <c r="AF85" s="27">
        <v>8.5</v>
      </c>
      <c r="AG85" s="21" t="s">
        <v>348</v>
      </c>
      <c r="AM85" s="22">
        <v>2</v>
      </c>
      <c r="AN85" s="22">
        <v>0</v>
      </c>
      <c r="AO85" s="22">
        <v>1</v>
      </c>
      <c r="AP85" s="22">
        <f t="shared" si="14"/>
        <v>1</v>
      </c>
      <c r="AQ85" s="22">
        <v>0</v>
      </c>
      <c r="AR85" s="36"/>
    </row>
    <row r="86" spans="1:44" ht="15.75" customHeight="1" x14ac:dyDescent="0.25">
      <c r="A86" s="36"/>
      <c r="E86" s="21" t="s">
        <v>138</v>
      </c>
      <c r="F86" s="21"/>
      <c r="G86" s="21"/>
      <c r="H86" s="21" t="s">
        <v>173</v>
      </c>
      <c r="I86" s="22"/>
      <c r="J86" s="22">
        <v>9</v>
      </c>
      <c r="K86" s="22">
        <v>11</v>
      </c>
      <c r="L86" s="22">
        <v>8</v>
      </c>
      <c r="M86" s="49">
        <f t="shared" si="15"/>
        <v>19</v>
      </c>
      <c r="Q86" s="36"/>
      <c r="R86" s="36"/>
      <c r="S86" s="27">
        <v>7</v>
      </c>
      <c r="T86" s="21" t="s">
        <v>391</v>
      </c>
      <c r="Z86" s="22">
        <v>2</v>
      </c>
      <c r="AA86" s="22">
        <v>0</v>
      </c>
      <c r="AB86" s="22">
        <v>1</v>
      </c>
      <c r="AC86" s="22">
        <f t="shared" si="13"/>
        <v>1</v>
      </c>
      <c r="AD86" s="22">
        <v>0</v>
      </c>
      <c r="AF86" s="27">
        <v>7.5</v>
      </c>
      <c r="AG86" s="21" t="s">
        <v>279</v>
      </c>
      <c r="AM86" s="22">
        <v>8</v>
      </c>
      <c r="AN86" s="22">
        <v>5</v>
      </c>
      <c r="AO86" s="22">
        <v>8</v>
      </c>
      <c r="AP86" s="22">
        <f t="shared" si="14"/>
        <v>13</v>
      </c>
      <c r="AQ86" s="22">
        <v>0</v>
      </c>
      <c r="AR86" s="40"/>
    </row>
    <row r="87" spans="1:44" ht="15.75" customHeight="1" x14ac:dyDescent="0.25">
      <c r="A87" s="36"/>
      <c r="E87" s="21" t="s">
        <v>79</v>
      </c>
      <c r="F87" s="21"/>
      <c r="G87" s="21"/>
      <c r="H87" s="21" t="s">
        <v>173</v>
      </c>
      <c r="I87" s="22"/>
      <c r="J87" s="22">
        <v>11</v>
      </c>
      <c r="K87" s="22">
        <v>4</v>
      </c>
      <c r="L87" s="22">
        <v>15</v>
      </c>
      <c r="M87" s="49">
        <f t="shared" si="15"/>
        <v>19</v>
      </c>
      <c r="Q87" s="40"/>
      <c r="R87" s="40"/>
      <c r="S87" s="27">
        <v>7.5</v>
      </c>
      <c r="T87" s="21" t="s">
        <v>370</v>
      </c>
      <c r="Z87" s="22">
        <v>6</v>
      </c>
      <c r="AA87" s="22">
        <v>1</v>
      </c>
      <c r="AB87" s="22">
        <v>2</v>
      </c>
      <c r="AC87" s="22">
        <f t="shared" si="13"/>
        <v>3</v>
      </c>
      <c r="AD87" s="22">
        <v>2</v>
      </c>
      <c r="AF87" s="27">
        <v>8.5</v>
      </c>
      <c r="AG87" s="21" t="s">
        <v>418</v>
      </c>
      <c r="AM87" s="22">
        <v>1</v>
      </c>
      <c r="AN87" s="22">
        <v>0</v>
      </c>
      <c r="AO87" s="22">
        <v>2</v>
      </c>
      <c r="AP87" s="22">
        <f t="shared" si="14"/>
        <v>2</v>
      </c>
      <c r="AQ87" s="22">
        <v>0</v>
      </c>
      <c r="AR87" s="40"/>
    </row>
    <row r="88" spans="1:44" ht="15.75" customHeight="1" x14ac:dyDescent="0.25">
      <c r="A88" s="36"/>
      <c r="E88" s="21" t="s">
        <v>185</v>
      </c>
      <c r="F88" s="21"/>
      <c r="G88" s="21"/>
      <c r="H88" s="21" t="s">
        <v>134</v>
      </c>
      <c r="I88" s="22"/>
      <c r="J88" s="22">
        <v>12</v>
      </c>
      <c r="K88" s="22">
        <v>14</v>
      </c>
      <c r="L88" s="22">
        <v>3</v>
      </c>
      <c r="M88" s="49">
        <f t="shared" si="15"/>
        <v>17</v>
      </c>
      <c r="Q88" s="40"/>
      <c r="R88" s="40"/>
      <c r="S88" s="27">
        <v>8</v>
      </c>
      <c r="T88" s="21" t="s">
        <v>417</v>
      </c>
      <c r="Z88" s="22">
        <v>1</v>
      </c>
      <c r="AA88" s="22">
        <v>0</v>
      </c>
      <c r="AB88" s="22">
        <v>2</v>
      </c>
      <c r="AC88" s="22">
        <f t="shared" si="13"/>
        <v>2</v>
      </c>
      <c r="AD88" s="22">
        <v>0</v>
      </c>
      <c r="AF88" s="27">
        <v>7.5</v>
      </c>
      <c r="AG88" s="21" t="s">
        <v>345</v>
      </c>
      <c r="AM88" s="22">
        <v>1</v>
      </c>
      <c r="AN88" s="22">
        <v>0</v>
      </c>
      <c r="AO88" s="22">
        <v>0</v>
      </c>
      <c r="AP88" s="22">
        <f t="shared" si="14"/>
        <v>0</v>
      </c>
      <c r="AQ88" s="22">
        <v>0</v>
      </c>
      <c r="AR88" s="40"/>
    </row>
    <row r="89" spans="1:44" ht="15.75" customHeight="1" x14ac:dyDescent="0.25">
      <c r="A89" s="36"/>
      <c r="E89" s="21" t="s">
        <v>155</v>
      </c>
      <c r="H89" s="21" t="s">
        <v>134</v>
      </c>
      <c r="I89" s="22"/>
      <c r="J89" s="22">
        <v>11</v>
      </c>
      <c r="K89" s="22">
        <v>7</v>
      </c>
      <c r="L89" s="22">
        <v>10</v>
      </c>
      <c r="M89" s="49">
        <f t="shared" si="15"/>
        <v>17</v>
      </c>
      <c r="Q89" s="40"/>
      <c r="R89" s="40"/>
      <c r="S89" s="27">
        <v>8</v>
      </c>
      <c r="T89" s="21" t="s">
        <v>137</v>
      </c>
      <c r="Z89" s="22">
        <v>8</v>
      </c>
      <c r="AA89" s="22">
        <v>7</v>
      </c>
      <c r="AB89" s="22">
        <v>1</v>
      </c>
      <c r="AC89" s="22">
        <f t="shared" si="13"/>
        <v>8</v>
      </c>
      <c r="AD89" s="22">
        <v>0</v>
      </c>
      <c r="AF89" s="27">
        <v>7</v>
      </c>
      <c r="AG89" s="21" t="s">
        <v>346</v>
      </c>
      <c r="AM89" s="22">
        <v>3</v>
      </c>
      <c r="AN89" s="22">
        <v>1</v>
      </c>
      <c r="AO89" s="22">
        <v>0</v>
      </c>
      <c r="AP89" s="22">
        <f t="shared" si="14"/>
        <v>1</v>
      </c>
      <c r="AQ89" s="22">
        <v>0</v>
      </c>
      <c r="AR89" s="41"/>
    </row>
    <row r="90" spans="1:44" ht="15.75" customHeight="1" x14ac:dyDescent="0.25">
      <c r="A90" s="36"/>
      <c r="E90" s="21" t="s">
        <v>282</v>
      </c>
      <c r="F90" s="21"/>
      <c r="G90" s="21"/>
      <c r="H90" s="21" t="s">
        <v>106</v>
      </c>
      <c r="I90" s="22"/>
      <c r="J90" s="22">
        <v>12</v>
      </c>
      <c r="K90" s="22">
        <v>7</v>
      </c>
      <c r="L90" s="22">
        <v>10</v>
      </c>
      <c r="M90" s="49">
        <f t="shared" si="15"/>
        <v>17</v>
      </c>
      <c r="Q90" s="41"/>
      <c r="R90" s="41"/>
      <c r="S90" s="27">
        <v>6.5</v>
      </c>
      <c r="T90" s="21" t="s">
        <v>277</v>
      </c>
      <c r="Z90" s="22">
        <v>5</v>
      </c>
      <c r="AA90" s="22">
        <v>2</v>
      </c>
      <c r="AB90" s="22">
        <v>3</v>
      </c>
      <c r="AC90" s="22">
        <f t="shared" si="13"/>
        <v>5</v>
      </c>
      <c r="AD90" s="22">
        <v>0</v>
      </c>
      <c r="AF90" s="27">
        <v>6</v>
      </c>
      <c r="AG90" s="21" t="s">
        <v>223</v>
      </c>
      <c r="AM90" s="22">
        <v>3</v>
      </c>
      <c r="AN90" s="22">
        <v>1</v>
      </c>
      <c r="AO90" s="22">
        <v>2</v>
      </c>
      <c r="AP90" s="22">
        <f t="shared" si="14"/>
        <v>3</v>
      </c>
      <c r="AQ90" s="22">
        <v>0</v>
      </c>
      <c r="AR90" s="41"/>
    </row>
    <row r="91" spans="1:44" ht="15.75" customHeight="1" x14ac:dyDescent="0.25">
      <c r="A91" s="36"/>
      <c r="E91" s="21" t="s">
        <v>118</v>
      </c>
      <c r="G91" s="21"/>
      <c r="H91" s="21" t="s">
        <v>106</v>
      </c>
      <c r="I91" s="22"/>
      <c r="J91" s="22">
        <v>11</v>
      </c>
      <c r="K91" s="22">
        <v>6</v>
      </c>
      <c r="L91" s="22">
        <v>10</v>
      </c>
      <c r="M91" s="49">
        <f t="shared" si="15"/>
        <v>16</v>
      </c>
      <c r="Q91" s="41"/>
      <c r="R91" s="41"/>
      <c r="S91" s="27">
        <v>7.5</v>
      </c>
      <c r="T91" s="21" t="s">
        <v>160</v>
      </c>
      <c r="Z91" s="22">
        <v>4</v>
      </c>
      <c r="AA91" s="22">
        <v>0</v>
      </c>
      <c r="AB91" s="22">
        <v>1</v>
      </c>
      <c r="AC91" s="22">
        <f t="shared" si="13"/>
        <v>1</v>
      </c>
      <c r="AD91" s="22">
        <v>0</v>
      </c>
      <c r="AF91" s="27">
        <v>9</v>
      </c>
      <c r="AG91" s="21" t="s">
        <v>421</v>
      </c>
      <c r="AM91" s="22">
        <v>2</v>
      </c>
      <c r="AN91" s="22">
        <v>0</v>
      </c>
      <c r="AO91" s="22">
        <v>1</v>
      </c>
      <c r="AP91" s="22">
        <f t="shared" si="14"/>
        <v>1</v>
      </c>
      <c r="AQ91" s="22">
        <v>0</v>
      </c>
      <c r="AR91" s="41"/>
    </row>
    <row r="92" spans="1:44" ht="15.75" customHeight="1" thickBot="1" x14ac:dyDescent="0.3">
      <c r="A92" s="36"/>
      <c r="E92" s="21" t="s">
        <v>140</v>
      </c>
      <c r="F92" s="21"/>
      <c r="G92" s="21"/>
      <c r="H92" s="21" t="s">
        <v>108</v>
      </c>
      <c r="I92" s="22"/>
      <c r="J92" s="22">
        <v>12</v>
      </c>
      <c r="K92" s="22">
        <v>5</v>
      </c>
      <c r="L92" s="22">
        <v>9</v>
      </c>
      <c r="M92" s="49">
        <f t="shared" si="15"/>
        <v>14</v>
      </c>
      <c r="Q92" s="41"/>
      <c r="R92" s="41"/>
      <c r="S92" s="27">
        <v>7.5</v>
      </c>
      <c r="T92" s="21" t="s">
        <v>278</v>
      </c>
      <c r="Z92" s="22">
        <v>1</v>
      </c>
      <c r="AA92" s="22">
        <v>0</v>
      </c>
      <c r="AB92" s="22">
        <v>0</v>
      </c>
      <c r="AC92" s="22">
        <f t="shared" si="13"/>
        <v>0</v>
      </c>
      <c r="AD92" s="22">
        <v>0</v>
      </c>
      <c r="AF92" s="27">
        <v>6.5</v>
      </c>
      <c r="AG92" s="21" t="s">
        <v>316</v>
      </c>
      <c r="AM92" s="22">
        <v>8</v>
      </c>
      <c r="AN92" s="22">
        <v>0</v>
      </c>
      <c r="AO92" s="22">
        <v>4</v>
      </c>
      <c r="AP92" s="22">
        <f t="shared" si="14"/>
        <v>4</v>
      </c>
      <c r="AQ92" s="22">
        <v>0</v>
      </c>
      <c r="AR92" s="41"/>
    </row>
    <row r="93" spans="1:44" ht="15.75" customHeight="1" x14ac:dyDescent="0.25">
      <c r="A93" s="36"/>
      <c r="E93" s="21" t="s">
        <v>139</v>
      </c>
      <c r="F93" s="21"/>
      <c r="G93" s="21"/>
      <c r="H93" s="21" t="s">
        <v>106</v>
      </c>
      <c r="I93" s="22"/>
      <c r="J93" s="22">
        <v>12</v>
      </c>
      <c r="K93" s="22">
        <v>6</v>
      </c>
      <c r="L93" s="22">
        <v>6</v>
      </c>
      <c r="M93" s="49">
        <f t="shared" si="15"/>
        <v>12</v>
      </c>
      <c r="Q93" s="41"/>
      <c r="R93" s="41"/>
      <c r="S93" s="27">
        <v>8</v>
      </c>
      <c r="T93" s="21" t="s">
        <v>438</v>
      </c>
      <c r="Z93" s="22">
        <v>1</v>
      </c>
      <c r="AA93" s="22">
        <v>0</v>
      </c>
      <c r="AB93" s="22">
        <v>0</v>
      </c>
      <c r="AC93" s="22">
        <f t="shared" si="13"/>
        <v>0</v>
      </c>
      <c r="AD93" s="22">
        <v>0</v>
      </c>
      <c r="AF93" s="8"/>
      <c r="AG93" s="31" t="s">
        <v>86</v>
      </c>
      <c r="AH93" s="8"/>
      <c r="AI93" s="8"/>
      <c r="AJ93" s="8"/>
      <c r="AK93" s="8"/>
      <c r="AL93" s="8"/>
      <c r="AM93" s="15">
        <f>SUM(Z77:Z94)+SUM(AM77:AM92)</f>
        <v>99.7</v>
      </c>
      <c r="AN93" s="15">
        <f>SUM(AA77:AA94)+SUM(AN77:AN92)</f>
        <v>38</v>
      </c>
      <c r="AO93" s="15">
        <f>SUM(AB77:AB94)+SUM(AO77:AO92)</f>
        <v>44</v>
      </c>
      <c r="AP93" s="15">
        <f>SUM(AC77:AC94)+SUM(AP77:AP92)</f>
        <v>82</v>
      </c>
      <c r="AQ93" s="15">
        <f>SUM(AD77:AD94)+SUM(AQ77:AQ92)</f>
        <v>6</v>
      </c>
      <c r="AR93" s="41"/>
    </row>
    <row r="94" spans="1:44" ht="15.75" customHeight="1" thickBot="1" x14ac:dyDescent="0.3">
      <c r="A94" s="36"/>
      <c r="E94" s="21" t="s">
        <v>158</v>
      </c>
      <c r="F94" s="21"/>
      <c r="G94" s="21"/>
      <c r="H94" s="16" t="s">
        <v>98</v>
      </c>
      <c r="I94" s="22"/>
      <c r="J94" s="22">
        <v>12</v>
      </c>
      <c r="K94" s="22">
        <v>5</v>
      </c>
      <c r="L94" s="22">
        <v>7</v>
      </c>
      <c r="M94" s="49">
        <f t="shared" si="15"/>
        <v>12</v>
      </c>
      <c r="Q94" s="41"/>
      <c r="R94" s="41"/>
      <c r="S94" s="27">
        <v>8</v>
      </c>
      <c r="T94" s="21" t="s">
        <v>437</v>
      </c>
      <c r="Z94" s="22">
        <v>3</v>
      </c>
      <c r="AA94" s="22">
        <v>0</v>
      </c>
      <c r="AB94" s="22">
        <v>1</v>
      </c>
      <c r="AC94" s="22">
        <f t="shared" si="13"/>
        <v>1</v>
      </c>
      <c r="AD94" s="22">
        <v>0</v>
      </c>
      <c r="AR94" s="41"/>
    </row>
    <row r="95" spans="1:44" ht="15.75" customHeight="1" x14ac:dyDescent="0.25">
      <c r="A95" s="36"/>
      <c r="E95" s="21" t="s">
        <v>128</v>
      </c>
      <c r="F95" s="21"/>
      <c r="G95" s="21"/>
      <c r="H95" s="21" t="s">
        <v>106</v>
      </c>
      <c r="I95" s="22"/>
      <c r="J95" s="22">
        <v>11</v>
      </c>
      <c r="K95" s="22">
        <v>5</v>
      </c>
      <c r="L95" s="22">
        <v>7</v>
      </c>
      <c r="M95" s="49">
        <f t="shared" si="15"/>
        <v>12</v>
      </c>
      <c r="Q95" s="41"/>
      <c r="R95" s="41"/>
      <c r="S95" s="8"/>
      <c r="T95" s="8"/>
      <c r="U95" s="8"/>
      <c r="V95" s="8"/>
      <c r="W95" s="8"/>
      <c r="X95" s="8"/>
      <c r="Y95" s="8"/>
      <c r="Z95" s="8"/>
      <c r="AA95" s="8"/>
      <c r="AB95" s="8"/>
      <c r="AC95" s="8"/>
      <c r="AD95" s="8"/>
      <c r="AR95" s="41"/>
    </row>
    <row r="96" spans="1:44" ht="15.75" customHeight="1" x14ac:dyDescent="0.25">
      <c r="A96" s="36"/>
      <c r="E96" s="21" t="s">
        <v>37</v>
      </c>
      <c r="H96" s="21" t="s">
        <v>134</v>
      </c>
      <c r="I96" s="22"/>
      <c r="J96" s="22">
        <v>12</v>
      </c>
      <c r="K96" s="22">
        <v>5</v>
      </c>
      <c r="L96" s="22">
        <v>6</v>
      </c>
      <c r="M96" s="49">
        <f t="shared" si="15"/>
        <v>11</v>
      </c>
      <c r="Q96" s="41"/>
      <c r="R96" s="41"/>
      <c r="AR96" s="41"/>
    </row>
    <row r="97" spans="1:44" ht="15.75" customHeight="1" thickBot="1" x14ac:dyDescent="0.3">
      <c r="A97" s="36"/>
      <c r="E97" s="21" t="s">
        <v>32</v>
      </c>
      <c r="F97" s="21"/>
      <c r="G97" s="21"/>
      <c r="H97" s="21" t="s">
        <v>97</v>
      </c>
      <c r="I97" s="22"/>
      <c r="J97" s="22">
        <v>12</v>
      </c>
      <c r="K97" s="22">
        <v>5</v>
      </c>
      <c r="L97" s="22">
        <v>6</v>
      </c>
      <c r="M97" s="49">
        <f t="shared" si="15"/>
        <v>11</v>
      </c>
      <c r="Q97" s="41"/>
      <c r="R97" s="41"/>
      <c r="S97" s="28" t="s">
        <v>109</v>
      </c>
      <c r="T97" s="28" t="s">
        <v>112</v>
      </c>
      <c r="U97" s="28"/>
      <c r="V97" s="38"/>
      <c r="W97" s="38"/>
      <c r="X97" s="38"/>
      <c r="Y97" s="38"/>
      <c r="Z97" s="38" t="s">
        <v>3</v>
      </c>
      <c r="AA97" s="38" t="s">
        <v>22</v>
      </c>
      <c r="AB97" s="38" t="s">
        <v>23</v>
      </c>
      <c r="AC97" s="38" t="s">
        <v>24</v>
      </c>
      <c r="AD97" s="38" t="s">
        <v>2</v>
      </c>
      <c r="AF97" s="28" t="s">
        <v>109</v>
      </c>
      <c r="AG97" s="28" t="s">
        <v>112</v>
      </c>
      <c r="AH97" s="28"/>
      <c r="AI97" s="38"/>
      <c r="AJ97" s="38"/>
      <c r="AK97" s="38"/>
      <c r="AL97" s="38"/>
      <c r="AM97" s="38" t="s">
        <v>3</v>
      </c>
      <c r="AN97" s="38" t="s">
        <v>22</v>
      </c>
      <c r="AO97" s="38" t="s">
        <v>23</v>
      </c>
      <c r="AP97" s="38" t="s">
        <v>24</v>
      </c>
      <c r="AQ97" s="38" t="s">
        <v>2</v>
      </c>
      <c r="AR97" s="41"/>
    </row>
    <row r="98" spans="1:44" ht="15.75" customHeight="1" x14ac:dyDescent="0.25">
      <c r="A98" s="36"/>
      <c r="E98" s="21" t="s">
        <v>42</v>
      </c>
      <c r="F98" s="21"/>
      <c r="G98" s="21"/>
      <c r="H98" s="21" t="s">
        <v>107</v>
      </c>
      <c r="I98" s="22"/>
      <c r="J98" s="22">
        <v>9</v>
      </c>
      <c r="K98" s="22">
        <v>4</v>
      </c>
      <c r="L98" s="22">
        <v>7</v>
      </c>
      <c r="M98" s="49">
        <f t="shared" si="15"/>
        <v>11</v>
      </c>
      <c r="Q98" s="41"/>
      <c r="R98" s="41"/>
      <c r="S98" s="27">
        <v>7</v>
      </c>
      <c r="T98" s="21" t="s">
        <v>64</v>
      </c>
      <c r="Z98" s="22">
        <v>1</v>
      </c>
      <c r="AA98" s="22">
        <v>0</v>
      </c>
      <c r="AB98" s="22">
        <v>0</v>
      </c>
      <c r="AC98" s="22">
        <f t="shared" ref="AC98:AC103" si="16">+AA98+AB98</f>
        <v>0</v>
      </c>
      <c r="AD98" s="22">
        <v>0</v>
      </c>
      <c r="AF98" s="27">
        <v>7.5</v>
      </c>
      <c r="AG98" s="21" t="s">
        <v>196</v>
      </c>
      <c r="AH98" s="21"/>
      <c r="AM98" s="22">
        <v>1</v>
      </c>
      <c r="AN98" s="22">
        <v>0</v>
      </c>
      <c r="AO98" s="22">
        <v>0</v>
      </c>
      <c r="AP98" s="22">
        <f t="shared" ref="AP98:AP104" si="17">+AN98+AO98</f>
        <v>0</v>
      </c>
      <c r="AQ98" s="22">
        <v>0</v>
      </c>
      <c r="AR98" s="41"/>
    </row>
    <row r="99" spans="1:44" ht="15.75" customHeight="1" x14ac:dyDescent="0.25">
      <c r="A99" s="36"/>
      <c r="E99" s="21" t="s">
        <v>87</v>
      </c>
      <c r="F99" s="21"/>
      <c r="G99" s="21"/>
      <c r="H99" s="21" t="s">
        <v>108</v>
      </c>
      <c r="I99" s="22"/>
      <c r="J99" s="22">
        <v>11</v>
      </c>
      <c r="K99" s="22">
        <v>3</v>
      </c>
      <c r="L99" s="22">
        <v>8</v>
      </c>
      <c r="M99" s="49">
        <f t="shared" si="15"/>
        <v>11</v>
      </c>
      <c r="Q99" s="41"/>
      <c r="R99" s="41"/>
      <c r="S99" s="27">
        <v>7</v>
      </c>
      <c r="T99" s="21" t="s">
        <v>141</v>
      </c>
      <c r="Z99" s="22">
        <v>1</v>
      </c>
      <c r="AA99" s="22">
        <v>1</v>
      </c>
      <c r="AB99" s="22">
        <v>0</v>
      </c>
      <c r="AC99" s="22">
        <f t="shared" si="16"/>
        <v>1</v>
      </c>
      <c r="AD99" s="22">
        <v>0</v>
      </c>
      <c r="AF99" s="27">
        <v>6.5</v>
      </c>
      <c r="AG99" s="21" t="s">
        <v>30</v>
      </c>
      <c r="AH99" s="21"/>
      <c r="AM99" s="22">
        <v>1</v>
      </c>
      <c r="AN99" s="22">
        <v>0</v>
      </c>
      <c r="AO99" s="22">
        <v>1</v>
      </c>
      <c r="AP99" s="22">
        <f t="shared" si="17"/>
        <v>1</v>
      </c>
      <c r="AQ99" s="22">
        <v>0</v>
      </c>
      <c r="AR99" s="41"/>
    </row>
    <row r="100" spans="1:44" ht="15.75" customHeight="1" x14ac:dyDescent="0.25">
      <c r="A100" s="36"/>
      <c r="E100" s="21" t="s">
        <v>119</v>
      </c>
      <c r="F100" s="21"/>
      <c r="G100" s="21"/>
      <c r="H100" s="21" t="s">
        <v>173</v>
      </c>
      <c r="I100" s="22"/>
      <c r="J100" s="22">
        <v>12</v>
      </c>
      <c r="K100" s="22">
        <v>1</v>
      </c>
      <c r="L100" s="22">
        <v>10</v>
      </c>
      <c r="M100" s="49">
        <f t="shared" si="15"/>
        <v>11</v>
      </c>
      <c r="Q100" s="41"/>
      <c r="R100" s="41"/>
      <c r="S100" s="27">
        <v>7.5</v>
      </c>
      <c r="T100" s="21" t="s">
        <v>31</v>
      </c>
      <c r="Z100" s="22">
        <v>2</v>
      </c>
      <c r="AA100" s="22">
        <v>0</v>
      </c>
      <c r="AB100" s="22">
        <v>1</v>
      </c>
      <c r="AC100" s="22">
        <f t="shared" si="16"/>
        <v>1</v>
      </c>
      <c r="AD100" s="22">
        <v>0</v>
      </c>
      <c r="AF100" s="27">
        <v>8.5</v>
      </c>
      <c r="AG100" s="21" t="s">
        <v>28</v>
      </c>
      <c r="AM100" s="22">
        <v>1</v>
      </c>
      <c r="AN100" s="22">
        <v>0</v>
      </c>
      <c r="AO100" s="22">
        <v>1</v>
      </c>
      <c r="AP100" s="22">
        <f t="shared" si="17"/>
        <v>1</v>
      </c>
      <c r="AQ100" s="22">
        <v>0</v>
      </c>
      <c r="AR100" s="41"/>
    </row>
    <row r="101" spans="1:44" ht="15.75" customHeight="1" x14ac:dyDescent="0.25">
      <c r="A101" s="36"/>
      <c r="E101" s="21" t="s">
        <v>167</v>
      </c>
      <c r="F101" s="21"/>
      <c r="G101" s="21"/>
      <c r="H101" s="21" t="s">
        <v>107</v>
      </c>
      <c r="I101" s="22"/>
      <c r="J101" s="22">
        <v>12</v>
      </c>
      <c r="K101" s="22">
        <v>7</v>
      </c>
      <c r="L101" s="22">
        <v>3</v>
      </c>
      <c r="M101" s="49">
        <f t="shared" si="15"/>
        <v>10</v>
      </c>
      <c r="Q101" s="41"/>
      <c r="R101" s="41"/>
      <c r="S101" s="27">
        <v>7.5</v>
      </c>
      <c r="T101" s="21" t="s">
        <v>139</v>
      </c>
      <c r="Z101" s="22">
        <v>1</v>
      </c>
      <c r="AA101" s="22">
        <v>0</v>
      </c>
      <c r="AB101" s="22">
        <v>0</v>
      </c>
      <c r="AC101" s="22">
        <f t="shared" si="16"/>
        <v>0</v>
      </c>
      <c r="AD101" s="22">
        <v>0</v>
      </c>
      <c r="AF101" s="27">
        <v>7.5</v>
      </c>
      <c r="AG101" s="21" t="s">
        <v>104</v>
      </c>
      <c r="AM101" s="22">
        <v>1</v>
      </c>
      <c r="AN101" s="22">
        <v>0</v>
      </c>
      <c r="AO101" s="22">
        <v>1</v>
      </c>
      <c r="AP101" s="22">
        <f t="shared" si="17"/>
        <v>1</v>
      </c>
      <c r="AQ101" s="22">
        <v>0</v>
      </c>
      <c r="AR101" s="41"/>
    </row>
    <row r="102" spans="1:44" ht="15.75" customHeight="1" x14ac:dyDescent="0.25">
      <c r="A102" s="36"/>
      <c r="E102" s="21" t="s">
        <v>187</v>
      </c>
      <c r="F102" s="21"/>
      <c r="G102" s="21"/>
      <c r="H102" s="16" t="s">
        <v>98</v>
      </c>
      <c r="I102" s="22"/>
      <c r="J102" s="22">
        <v>11</v>
      </c>
      <c r="K102" s="22">
        <v>4</v>
      </c>
      <c r="L102" s="22">
        <v>6</v>
      </c>
      <c r="M102" s="49">
        <f t="shared" si="15"/>
        <v>10</v>
      </c>
      <c r="O102" s="22"/>
      <c r="Q102" s="41"/>
      <c r="R102" s="41"/>
      <c r="S102" s="27">
        <v>6.5</v>
      </c>
      <c r="T102" s="21" t="s">
        <v>123</v>
      </c>
      <c r="Z102" s="22">
        <v>4</v>
      </c>
      <c r="AA102" s="22">
        <v>1</v>
      </c>
      <c r="AB102" s="22">
        <v>1</v>
      </c>
      <c r="AC102" s="22">
        <f t="shared" si="16"/>
        <v>2</v>
      </c>
      <c r="AD102" s="22">
        <v>0</v>
      </c>
      <c r="AF102" s="27">
        <v>7.5</v>
      </c>
      <c r="AG102" s="21" t="s">
        <v>164</v>
      </c>
      <c r="AH102" s="21"/>
      <c r="AM102" s="22">
        <v>2</v>
      </c>
      <c r="AN102" s="22">
        <v>0</v>
      </c>
      <c r="AO102" s="22">
        <v>1</v>
      </c>
      <c r="AP102" s="22">
        <f t="shared" si="17"/>
        <v>1</v>
      </c>
      <c r="AQ102" s="22">
        <v>0</v>
      </c>
      <c r="AR102" s="41"/>
    </row>
    <row r="103" spans="1:44" ht="15.75" customHeight="1" thickBot="1" x14ac:dyDescent="0.3">
      <c r="A103" s="36"/>
      <c r="E103" s="21" t="s">
        <v>60</v>
      </c>
      <c r="F103" s="21"/>
      <c r="G103" s="21"/>
      <c r="H103" s="21" t="s">
        <v>107</v>
      </c>
      <c r="I103" s="22"/>
      <c r="J103" s="22">
        <v>10</v>
      </c>
      <c r="K103" s="22">
        <v>2</v>
      </c>
      <c r="L103" s="22">
        <v>8</v>
      </c>
      <c r="M103" s="49">
        <f t="shared" si="15"/>
        <v>10</v>
      </c>
      <c r="O103" s="22"/>
      <c r="Q103" s="41"/>
      <c r="R103" s="41"/>
      <c r="S103" s="27">
        <v>6</v>
      </c>
      <c r="T103" s="21" t="s">
        <v>103</v>
      </c>
      <c r="Z103" s="22">
        <v>3</v>
      </c>
      <c r="AA103" s="22">
        <v>0</v>
      </c>
      <c r="AB103" s="22">
        <v>0</v>
      </c>
      <c r="AC103" s="22">
        <f t="shared" si="16"/>
        <v>0</v>
      </c>
      <c r="AD103" s="22">
        <v>0</v>
      </c>
      <c r="AF103" s="27">
        <v>8.5</v>
      </c>
      <c r="AG103" s="21" t="s">
        <v>140</v>
      </c>
      <c r="AM103" s="22">
        <v>1</v>
      </c>
      <c r="AN103" s="22">
        <v>3</v>
      </c>
      <c r="AO103" s="22">
        <v>0</v>
      </c>
      <c r="AP103" s="22">
        <f t="shared" si="17"/>
        <v>3</v>
      </c>
      <c r="AQ103" s="22">
        <v>0</v>
      </c>
      <c r="AR103" s="41"/>
    </row>
    <row r="104" spans="1:44" ht="15.75" customHeight="1" thickBot="1" x14ac:dyDescent="0.3">
      <c r="A104" s="36"/>
      <c r="E104" s="21" t="s">
        <v>239</v>
      </c>
      <c r="F104" s="21"/>
      <c r="G104" s="21"/>
      <c r="H104" s="16" t="s">
        <v>98</v>
      </c>
      <c r="I104" s="22"/>
      <c r="J104" s="22">
        <v>12</v>
      </c>
      <c r="K104" s="22">
        <v>6</v>
      </c>
      <c r="L104" s="22">
        <v>3</v>
      </c>
      <c r="M104" s="49">
        <f t="shared" si="15"/>
        <v>9</v>
      </c>
      <c r="O104" s="22"/>
      <c r="Q104" s="41"/>
      <c r="R104" s="41"/>
      <c r="S104" s="8"/>
      <c r="T104" s="31"/>
      <c r="U104" s="8"/>
      <c r="V104" s="8"/>
      <c r="W104" s="8"/>
      <c r="X104" s="8"/>
      <c r="Y104" s="8"/>
      <c r="Z104" s="53"/>
      <c r="AA104" s="53"/>
      <c r="AB104" s="53"/>
      <c r="AC104" s="53"/>
      <c r="AD104" s="53"/>
      <c r="AF104" s="27">
        <v>7.5</v>
      </c>
      <c r="AG104" s="21" t="s">
        <v>44</v>
      </c>
      <c r="AM104" s="22">
        <v>2</v>
      </c>
      <c r="AN104" s="22">
        <v>0</v>
      </c>
      <c r="AO104" s="22">
        <v>2</v>
      </c>
      <c r="AP104" s="22">
        <f t="shared" si="17"/>
        <v>2</v>
      </c>
      <c r="AQ104" s="22">
        <v>0</v>
      </c>
      <c r="AR104" s="41"/>
    </row>
    <row r="105" spans="1:44" ht="15.75" customHeight="1" x14ac:dyDescent="0.25">
      <c r="A105" s="36"/>
      <c r="E105" s="21" t="s">
        <v>164</v>
      </c>
      <c r="F105" s="21"/>
      <c r="G105" s="21"/>
      <c r="H105" s="21" t="s">
        <v>134</v>
      </c>
      <c r="I105" s="22"/>
      <c r="J105" s="22">
        <v>12</v>
      </c>
      <c r="K105" s="22">
        <v>4</v>
      </c>
      <c r="L105" s="22">
        <v>5</v>
      </c>
      <c r="M105" s="49">
        <f t="shared" si="15"/>
        <v>9</v>
      </c>
      <c r="O105" s="22"/>
      <c r="Q105" s="41"/>
      <c r="R105" s="41"/>
      <c r="AF105" s="8"/>
      <c r="AG105" s="31" t="s">
        <v>157</v>
      </c>
      <c r="AH105" s="8"/>
      <c r="AI105" s="8"/>
      <c r="AJ105" s="8"/>
      <c r="AK105" s="8"/>
      <c r="AL105" s="8"/>
      <c r="AM105" s="53">
        <f>SUM(Z97:Z104)+SUM(AM97:AM104)</f>
        <v>21</v>
      </c>
      <c r="AN105" s="53">
        <f>SUM(AA97:AA104)+SUM(AN97:AN104)</f>
        <v>5</v>
      </c>
      <c r="AO105" s="53">
        <f>SUM(AB97:AB104)+SUM(AO97:AO104)</f>
        <v>8</v>
      </c>
      <c r="AP105" s="53">
        <f>SUM(AC97:AC104)+SUM(AP97:AP104)</f>
        <v>13</v>
      </c>
      <c r="AQ105" s="53">
        <f>SUM(AD97:AD104)+SUM(AQ97:AQ104)</f>
        <v>0</v>
      </c>
      <c r="AR105" s="41"/>
    </row>
    <row r="106" spans="1:44" ht="15.75" customHeight="1" x14ac:dyDescent="0.25">
      <c r="A106" s="36"/>
      <c r="E106" s="21" t="s">
        <v>104</v>
      </c>
      <c r="F106" s="21"/>
      <c r="G106" s="21"/>
      <c r="H106" s="21" t="s">
        <v>108</v>
      </c>
      <c r="I106" s="22"/>
      <c r="J106" s="22">
        <v>11</v>
      </c>
      <c r="K106" s="22">
        <v>3</v>
      </c>
      <c r="L106" s="22">
        <v>6</v>
      </c>
      <c r="M106" s="49">
        <f t="shared" si="15"/>
        <v>9</v>
      </c>
      <c r="Q106" s="41"/>
      <c r="R106" s="41"/>
      <c r="AF106" s="27"/>
      <c r="AG106" s="21" t="s">
        <v>86</v>
      </c>
      <c r="AM106" s="54">
        <f>AM93+AC120+AM105</f>
        <v>139.69999999999999</v>
      </c>
      <c r="AN106" s="54">
        <f>AN105+AN93</f>
        <v>43</v>
      </c>
      <c r="AO106" s="54">
        <f>AO105+AO93</f>
        <v>52</v>
      </c>
      <c r="AP106" s="54">
        <f>AP105+AP93</f>
        <v>95</v>
      </c>
      <c r="AQ106" s="54">
        <f>AQ105+AQ93</f>
        <v>6</v>
      </c>
      <c r="AR106" s="41"/>
    </row>
    <row r="107" spans="1:44" ht="15.75" customHeight="1" x14ac:dyDescent="0.25">
      <c r="A107" s="36"/>
      <c r="E107" s="21" t="s">
        <v>46</v>
      </c>
      <c r="F107" s="21"/>
      <c r="G107" s="21"/>
      <c r="H107" s="21" t="s">
        <v>108</v>
      </c>
      <c r="I107" s="22"/>
      <c r="J107" s="22">
        <v>11</v>
      </c>
      <c r="K107" s="22">
        <v>0</v>
      </c>
      <c r="L107" s="22">
        <v>9</v>
      </c>
      <c r="M107" s="49">
        <f t="shared" si="15"/>
        <v>9</v>
      </c>
      <c r="O107" s="22"/>
      <c r="Q107" s="41"/>
      <c r="R107" s="41"/>
      <c r="AF107" s="27"/>
      <c r="AG107" s="21" t="s">
        <v>75</v>
      </c>
      <c r="AM107" s="22">
        <f>+AM41+AM28+Z54+Z41+AM54+AM15+Z28+Z15</f>
        <v>139.69999999999999</v>
      </c>
      <c r="AN107" s="22">
        <f>+AN41+AN28+AA54+AA41+AN54+AN15+AA28+AA15</f>
        <v>43</v>
      </c>
      <c r="AO107" s="22">
        <f>+AO41+AO28+AB54+AB41+AO54+AO15+AB28+AB15</f>
        <v>52</v>
      </c>
      <c r="AP107" s="22">
        <f>+AP41+AP28+AC54+AC41+AP54+AP15+AC28+AC15</f>
        <v>95</v>
      </c>
      <c r="AQ107" s="22">
        <f>+AQ41+AQ28+AD54+AD41+AQ54+AQ15+AD28+AD15</f>
        <v>6</v>
      </c>
      <c r="AR107" s="41"/>
    </row>
    <row r="108" spans="1:44" ht="15.75" customHeight="1" x14ac:dyDescent="0.25">
      <c r="A108" s="36"/>
      <c r="E108" s="21" t="s">
        <v>74</v>
      </c>
      <c r="F108" s="21"/>
      <c r="G108" s="21"/>
      <c r="H108" s="21" t="s">
        <v>107</v>
      </c>
      <c r="I108" s="22"/>
      <c r="J108" s="22">
        <v>11</v>
      </c>
      <c r="K108" s="22">
        <v>6</v>
      </c>
      <c r="L108" s="22">
        <v>2</v>
      </c>
      <c r="M108" s="49">
        <f t="shared" si="15"/>
        <v>8</v>
      </c>
      <c r="O108" s="22"/>
      <c r="Q108" s="41"/>
      <c r="R108" s="41"/>
      <c r="AO108" s="22"/>
      <c r="AP108" s="22"/>
      <c r="AR108" s="41"/>
    </row>
    <row r="109" spans="1:44" ht="15.75" customHeight="1" x14ac:dyDescent="0.25">
      <c r="A109" s="36"/>
      <c r="E109" s="21" t="s">
        <v>120</v>
      </c>
      <c r="F109" s="21"/>
      <c r="G109" s="21"/>
      <c r="H109" s="16" t="s">
        <v>17</v>
      </c>
      <c r="I109" s="22"/>
      <c r="J109" s="22">
        <v>12</v>
      </c>
      <c r="K109" s="22">
        <v>3</v>
      </c>
      <c r="L109" s="22">
        <v>5</v>
      </c>
      <c r="M109" s="49">
        <f t="shared" si="15"/>
        <v>8</v>
      </c>
      <c r="O109" s="22"/>
      <c r="Q109" s="41"/>
      <c r="R109" s="41"/>
      <c r="AR109" s="41"/>
    </row>
    <row r="110" spans="1:44" ht="15.75" customHeight="1" x14ac:dyDescent="0.25">
      <c r="A110" s="36"/>
      <c r="E110" s="21" t="s">
        <v>52</v>
      </c>
      <c r="F110" s="21"/>
      <c r="G110" s="21"/>
      <c r="H110" s="16" t="s">
        <v>98</v>
      </c>
      <c r="I110" s="22"/>
      <c r="J110" s="22">
        <v>11</v>
      </c>
      <c r="K110" s="22">
        <v>2</v>
      </c>
      <c r="L110" s="22">
        <v>6</v>
      </c>
      <c r="M110" s="49">
        <f t="shared" si="15"/>
        <v>8</v>
      </c>
      <c r="O110" s="22"/>
      <c r="Q110" s="41"/>
      <c r="R110" s="41"/>
      <c r="AR110" s="41"/>
    </row>
    <row r="111" spans="1:44" ht="15.75" customHeight="1" x14ac:dyDescent="0.25">
      <c r="A111" s="36"/>
      <c r="E111" s="21" t="s">
        <v>44</v>
      </c>
      <c r="F111" s="21"/>
      <c r="G111" s="21"/>
      <c r="H111" s="21" t="s">
        <v>134</v>
      </c>
      <c r="I111" s="22"/>
      <c r="J111" s="22">
        <v>11</v>
      </c>
      <c r="K111" s="22">
        <v>0</v>
      </c>
      <c r="L111" s="22">
        <v>8</v>
      </c>
      <c r="M111" s="49">
        <f t="shared" si="15"/>
        <v>8</v>
      </c>
      <c r="Q111" s="41"/>
      <c r="R111" s="41"/>
      <c r="AR111" s="41"/>
    </row>
    <row r="112" spans="1:44" ht="15.75" customHeight="1" thickBot="1" x14ac:dyDescent="0.3">
      <c r="A112" s="36"/>
      <c r="E112" s="21"/>
      <c r="F112" s="21"/>
      <c r="G112" s="21"/>
      <c r="H112" s="21"/>
      <c r="I112" s="22"/>
      <c r="J112" s="22"/>
      <c r="K112" s="22"/>
      <c r="L112" s="22"/>
      <c r="M112" s="22"/>
      <c r="Q112" s="41"/>
      <c r="R112" s="41"/>
      <c r="U112" s="37" t="s">
        <v>109</v>
      </c>
      <c r="V112" s="10" t="s">
        <v>117</v>
      </c>
      <c r="W112" s="10"/>
      <c r="X112" s="10"/>
      <c r="Y112" s="10"/>
      <c r="Z112" s="10"/>
      <c r="AA112" s="10"/>
      <c r="AB112" s="10"/>
      <c r="AC112" s="37" t="s">
        <v>3</v>
      </c>
      <c r="AD112" s="37" t="s">
        <v>7</v>
      </c>
      <c r="AE112" s="37" t="s">
        <v>8</v>
      </c>
      <c r="AF112" s="37" t="s">
        <v>9</v>
      </c>
      <c r="AG112" s="37" t="s">
        <v>71</v>
      </c>
      <c r="AH112" s="37"/>
      <c r="AI112" s="37" t="s">
        <v>4</v>
      </c>
      <c r="AJ112" s="37" t="s">
        <v>6</v>
      </c>
      <c r="AK112" s="37" t="s">
        <v>5</v>
      </c>
      <c r="AL112" s="37" t="s">
        <v>72</v>
      </c>
      <c r="AM112" s="37" t="s">
        <v>23</v>
      </c>
      <c r="AN112" s="37" t="s">
        <v>2</v>
      </c>
      <c r="AR112" s="41"/>
    </row>
    <row r="113" spans="1:44" ht="15.75" customHeight="1" thickBot="1" x14ac:dyDescent="0.3">
      <c r="A113" s="36"/>
      <c r="E113" s="21"/>
      <c r="F113" s="2" t="s">
        <v>77</v>
      </c>
      <c r="G113" s="2"/>
      <c r="H113" s="2"/>
      <c r="I113" s="4" t="s">
        <v>1</v>
      </c>
      <c r="J113" s="4"/>
      <c r="K113" s="4" t="s">
        <v>3</v>
      </c>
      <c r="L113" s="50" t="s">
        <v>2</v>
      </c>
      <c r="M113" s="22"/>
      <c r="Q113" s="41"/>
      <c r="R113" s="41"/>
      <c r="U113" s="58">
        <v>7</v>
      </c>
      <c r="V113" s="31" t="s">
        <v>347</v>
      </c>
      <c r="W113" s="8"/>
      <c r="X113" s="31"/>
      <c r="Y113" s="31"/>
      <c r="Z113" s="14"/>
      <c r="AA113" s="8"/>
      <c r="AB113" s="8"/>
      <c r="AC113" s="15">
        <f t="shared" ref="AC113:AC119" si="18">SUM(AD113:AF113)</f>
        <v>7</v>
      </c>
      <c r="AD113" s="15">
        <v>0</v>
      </c>
      <c r="AE113" s="15">
        <v>7</v>
      </c>
      <c r="AF113" s="15">
        <v>0</v>
      </c>
      <c r="AG113" s="98">
        <f t="shared" ref="AG113:AG120" si="19">+(AD113*2+AF113)/(2*AC113)</f>
        <v>0</v>
      </c>
      <c r="AH113" s="98"/>
      <c r="AI113" s="15">
        <v>36</v>
      </c>
      <c r="AJ113" s="15">
        <v>0</v>
      </c>
      <c r="AK113" s="15">
        <v>0</v>
      </c>
      <c r="AL113" s="52">
        <f t="shared" ref="AL113:AL120" si="20">+AI113/AC113</f>
        <v>5.1428571428571432</v>
      </c>
      <c r="AM113" s="15">
        <v>0</v>
      </c>
      <c r="AN113" s="15">
        <v>0</v>
      </c>
      <c r="AR113" s="41"/>
    </row>
    <row r="114" spans="1:44" ht="15.75" customHeight="1" x14ac:dyDescent="0.25">
      <c r="A114" s="36"/>
      <c r="E114" s="21"/>
      <c r="F114" s="21" t="s">
        <v>79</v>
      </c>
      <c r="G114" s="21"/>
      <c r="H114" s="21"/>
      <c r="I114" s="21" t="s">
        <v>173</v>
      </c>
      <c r="J114" s="22"/>
      <c r="K114" s="22">
        <v>11</v>
      </c>
      <c r="L114" s="49">
        <v>8</v>
      </c>
      <c r="M114" s="22"/>
      <c r="N114" s="22"/>
      <c r="O114" s="22"/>
      <c r="Q114" s="41"/>
      <c r="R114" s="41"/>
      <c r="U114" s="27">
        <v>7</v>
      </c>
      <c r="V114" s="21" t="s">
        <v>162</v>
      </c>
      <c r="X114" s="21"/>
      <c r="Y114" s="21"/>
      <c r="Z114" s="16"/>
      <c r="AC114" s="22">
        <f t="shared" si="18"/>
        <v>2</v>
      </c>
      <c r="AD114" s="22">
        <v>2</v>
      </c>
      <c r="AE114" s="22">
        <v>0</v>
      </c>
      <c r="AF114" s="22">
        <v>0</v>
      </c>
      <c r="AG114" s="95">
        <f t="shared" si="19"/>
        <v>1</v>
      </c>
      <c r="AH114" s="95"/>
      <c r="AI114" s="22">
        <v>4</v>
      </c>
      <c r="AJ114" s="22">
        <v>0</v>
      </c>
      <c r="AK114" s="22">
        <v>0</v>
      </c>
      <c r="AL114" s="24">
        <f t="shared" si="20"/>
        <v>2</v>
      </c>
      <c r="AM114" s="22">
        <v>0</v>
      </c>
      <c r="AN114" s="22">
        <v>0</v>
      </c>
      <c r="AR114" s="41"/>
    </row>
    <row r="115" spans="1:44" ht="15.75" customHeight="1" x14ac:dyDescent="0.25">
      <c r="A115" s="36"/>
      <c r="E115" s="21"/>
      <c r="F115" s="21" t="s">
        <v>155</v>
      </c>
      <c r="I115" s="21" t="s">
        <v>134</v>
      </c>
      <c r="J115" s="22"/>
      <c r="K115" s="22">
        <v>11</v>
      </c>
      <c r="L115" s="49">
        <v>6</v>
      </c>
      <c r="M115" s="22"/>
      <c r="N115" s="22"/>
      <c r="O115" s="22"/>
      <c r="Q115" s="41"/>
      <c r="R115" s="41"/>
      <c r="U115" s="27">
        <v>7</v>
      </c>
      <c r="V115" s="21" t="s">
        <v>183</v>
      </c>
      <c r="X115" s="21"/>
      <c r="Y115" s="21"/>
      <c r="Z115" s="16"/>
      <c r="AC115" s="22">
        <f t="shared" si="18"/>
        <v>1</v>
      </c>
      <c r="AD115" s="22">
        <v>0</v>
      </c>
      <c r="AE115" s="22">
        <v>0</v>
      </c>
      <c r="AF115" s="22">
        <v>1</v>
      </c>
      <c r="AG115" s="95">
        <f t="shared" si="19"/>
        <v>0.5</v>
      </c>
      <c r="AH115" s="95"/>
      <c r="AI115" s="22">
        <v>1</v>
      </c>
      <c r="AJ115" s="22">
        <v>0</v>
      </c>
      <c r="AK115" s="22">
        <v>0</v>
      </c>
      <c r="AL115" s="24">
        <f t="shared" si="20"/>
        <v>1</v>
      </c>
      <c r="AM115" s="22">
        <v>0</v>
      </c>
      <c r="AN115" s="22">
        <v>0</v>
      </c>
      <c r="AR115" s="41"/>
    </row>
    <row r="116" spans="1:44" ht="15.75" customHeight="1" x14ac:dyDescent="0.25">
      <c r="A116" s="36"/>
      <c r="E116" s="21"/>
      <c r="F116" s="21" t="s">
        <v>118</v>
      </c>
      <c r="H116" s="21"/>
      <c r="I116" s="21" t="s">
        <v>106</v>
      </c>
      <c r="J116" s="22"/>
      <c r="K116" s="22">
        <v>11</v>
      </c>
      <c r="L116" s="49">
        <v>6</v>
      </c>
      <c r="M116" s="22"/>
      <c r="N116" s="22"/>
      <c r="O116" s="22"/>
      <c r="Q116" s="41"/>
      <c r="R116" s="41"/>
      <c r="U116" s="27">
        <v>7</v>
      </c>
      <c r="V116" s="21" t="s">
        <v>315</v>
      </c>
      <c r="X116" s="21"/>
      <c r="Y116" s="21"/>
      <c r="Z116" s="16"/>
      <c r="AC116" s="22">
        <f t="shared" si="18"/>
        <v>1</v>
      </c>
      <c r="AD116" s="22">
        <v>0</v>
      </c>
      <c r="AE116" s="22">
        <v>0</v>
      </c>
      <c r="AF116" s="22">
        <v>1</v>
      </c>
      <c r="AG116" s="95">
        <f t="shared" si="19"/>
        <v>0.5</v>
      </c>
      <c r="AH116" s="95"/>
      <c r="AI116" s="22">
        <v>1</v>
      </c>
      <c r="AJ116" s="22">
        <v>0</v>
      </c>
      <c r="AK116" s="22">
        <v>0</v>
      </c>
      <c r="AL116" s="24">
        <f t="shared" si="20"/>
        <v>1</v>
      </c>
      <c r="AM116" s="22">
        <v>0</v>
      </c>
      <c r="AN116" s="22">
        <v>0</v>
      </c>
      <c r="AR116" s="41"/>
    </row>
    <row r="117" spans="1:44" ht="15.75" customHeight="1" x14ac:dyDescent="0.25">
      <c r="A117" s="36"/>
      <c r="F117" s="21" t="s">
        <v>192</v>
      </c>
      <c r="G117" s="21"/>
      <c r="H117" s="21"/>
      <c r="I117" s="21" t="s">
        <v>173</v>
      </c>
      <c r="J117" s="22"/>
      <c r="K117" s="22">
        <v>12</v>
      </c>
      <c r="L117" s="49">
        <v>6</v>
      </c>
      <c r="M117" s="22"/>
      <c r="N117" s="22"/>
      <c r="O117" s="22"/>
      <c r="Q117" s="41"/>
      <c r="R117" s="41"/>
      <c r="U117" s="27">
        <v>7.5</v>
      </c>
      <c r="V117" s="21" t="s">
        <v>168</v>
      </c>
      <c r="Z117" s="21" t="s">
        <v>136</v>
      </c>
      <c r="AB117" s="22"/>
      <c r="AC117" s="22">
        <f t="shared" si="18"/>
        <v>2</v>
      </c>
      <c r="AD117" s="22">
        <v>1</v>
      </c>
      <c r="AE117" s="22">
        <v>1</v>
      </c>
      <c r="AF117" s="22">
        <v>0</v>
      </c>
      <c r="AG117" s="95">
        <f t="shared" si="19"/>
        <v>0.5</v>
      </c>
      <c r="AH117" s="95"/>
      <c r="AI117" s="22">
        <v>2</v>
      </c>
      <c r="AJ117" s="22">
        <v>0</v>
      </c>
      <c r="AK117" s="22">
        <v>1</v>
      </c>
      <c r="AL117" s="24">
        <f t="shared" si="20"/>
        <v>1</v>
      </c>
      <c r="AM117" s="22">
        <v>0</v>
      </c>
      <c r="AN117" s="22">
        <v>0</v>
      </c>
      <c r="AR117" s="41"/>
    </row>
    <row r="118" spans="1:44" ht="15.75" customHeight="1" x14ac:dyDescent="0.25">
      <c r="A118" s="36"/>
      <c r="F118" s="21" t="s">
        <v>30</v>
      </c>
      <c r="G118" s="21"/>
      <c r="H118" s="21"/>
      <c r="I118" s="21" t="s">
        <v>106</v>
      </c>
      <c r="J118" s="22"/>
      <c r="K118" s="22">
        <v>12</v>
      </c>
      <c r="L118" s="49">
        <v>6</v>
      </c>
      <c r="M118" s="22"/>
      <c r="N118" s="22"/>
      <c r="O118" s="22"/>
      <c r="Q118" s="41"/>
      <c r="R118" s="41"/>
      <c r="U118" s="27">
        <v>7</v>
      </c>
      <c r="V118" s="21" t="s">
        <v>274</v>
      </c>
      <c r="X118" s="21"/>
      <c r="Y118" s="21"/>
      <c r="Z118" s="16"/>
      <c r="AC118" s="22">
        <f t="shared" si="18"/>
        <v>4</v>
      </c>
      <c r="AD118" s="22">
        <v>0</v>
      </c>
      <c r="AE118" s="22">
        <v>3</v>
      </c>
      <c r="AF118" s="22">
        <v>1</v>
      </c>
      <c r="AG118" s="95">
        <f t="shared" si="19"/>
        <v>0.125</v>
      </c>
      <c r="AH118" s="95"/>
      <c r="AI118" s="22">
        <v>13</v>
      </c>
      <c r="AJ118" s="22">
        <v>0</v>
      </c>
      <c r="AK118" s="22">
        <v>0</v>
      </c>
      <c r="AL118" s="24">
        <f t="shared" si="20"/>
        <v>3.25</v>
      </c>
      <c r="AM118" s="22">
        <v>0</v>
      </c>
      <c r="AN118" s="22">
        <v>0</v>
      </c>
      <c r="AR118" s="41"/>
    </row>
    <row r="119" spans="1:44" ht="15.75" customHeight="1" thickBot="1" x14ac:dyDescent="0.3">
      <c r="A119" s="36"/>
      <c r="F119" s="21" t="s">
        <v>193</v>
      </c>
      <c r="G119" s="21"/>
      <c r="H119" s="21"/>
      <c r="I119" s="21" t="s">
        <v>97</v>
      </c>
      <c r="J119" s="22"/>
      <c r="K119" s="22">
        <v>8</v>
      </c>
      <c r="L119" s="49">
        <v>4</v>
      </c>
      <c r="M119" s="22"/>
      <c r="N119" s="22"/>
      <c r="O119" s="22"/>
      <c r="Q119" s="41"/>
      <c r="R119" s="41"/>
      <c r="U119" s="56">
        <v>7</v>
      </c>
      <c r="V119" s="28" t="s">
        <v>222</v>
      </c>
      <c r="W119" s="3"/>
      <c r="X119" s="28"/>
      <c r="Y119" s="28"/>
      <c r="Z119" s="10"/>
      <c r="AA119" s="3"/>
      <c r="AB119" s="3"/>
      <c r="AC119" s="38">
        <f t="shared" si="18"/>
        <v>2</v>
      </c>
      <c r="AD119" s="38">
        <v>0</v>
      </c>
      <c r="AE119" s="38">
        <v>1</v>
      </c>
      <c r="AF119" s="38">
        <v>1</v>
      </c>
      <c r="AG119" s="95">
        <f t="shared" si="19"/>
        <v>0.25</v>
      </c>
      <c r="AH119" s="95"/>
      <c r="AI119" s="38">
        <v>8</v>
      </c>
      <c r="AJ119" s="38">
        <v>0</v>
      </c>
      <c r="AK119" s="38">
        <v>0</v>
      </c>
      <c r="AL119" s="57">
        <f t="shared" si="20"/>
        <v>4</v>
      </c>
      <c r="AM119" s="38">
        <v>0</v>
      </c>
      <c r="AN119" s="38">
        <v>0</v>
      </c>
      <c r="AR119" s="41"/>
    </row>
    <row r="120" spans="1:44" ht="15.75" customHeight="1" x14ac:dyDescent="0.25">
      <c r="A120" s="36"/>
      <c r="F120" s="21" t="s">
        <v>42</v>
      </c>
      <c r="G120" s="21"/>
      <c r="H120" s="21"/>
      <c r="I120" s="21" t="s">
        <v>107</v>
      </c>
      <c r="J120" s="22"/>
      <c r="K120" s="22">
        <v>9</v>
      </c>
      <c r="L120" s="49">
        <v>4</v>
      </c>
      <c r="M120" s="22"/>
      <c r="N120" s="22"/>
      <c r="O120" s="22"/>
      <c r="Q120" s="41"/>
      <c r="R120" s="41"/>
      <c r="U120" s="8"/>
      <c r="V120" s="32"/>
      <c r="W120" s="31" t="s">
        <v>20</v>
      </c>
      <c r="X120" s="32"/>
      <c r="Y120" s="32"/>
      <c r="Z120" s="15"/>
      <c r="AA120" s="8"/>
      <c r="AB120" s="8"/>
      <c r="AC120" s="15">
        <f>SUM(AC113:AC119)</f>
        <v>19</v>
      </c>
      <c r="AD120" s="15">
        <f>SUM(AD113:AD119)</f>
        <v>3</v>
      </c>
      <c r="AE120" s="15">
        <f>SUM(AE113:AE119)</f>
        <v>12</v>
      </c>
      <c r="AF120" s="15">
        <f>SUM(AF113:AF119)</f>
        <v>4</v>
      </c>
      <c r="AG120" s="98">
        <f t="shared" si="19"/>
        <v>0.26315789473684209</v>
      </c>
      <c r="AH120" s="98"/>
      <c r="AI120" s="15">
        <f>SUM(AI113:AI119)</f>
        <v>65</v>
      </c>
      <c r="AJ120" s="15">
        <f>SUM(AJ113:AJ119)</f>
        <v>0</v>
      </c>
      <c r="AK120" s="15">
        <f>SUM(AK113:AK119)</f>
        <v>1</v>
      </c>
      <c r="AL120" s="52">
        <f t="shared" si="20"/>
        <v>3.4210526315789473</v>
      </c>
      <c r="AM120" s="15">
        <f>SUM(AM113:AM119)</f>
        <v>0</v>
      </c>
      <c r="AN120" s="15">
        <f>SUM(AN113:AN119)</f>
        <v>0</v>
      </c>
      <c r="AR120" s="41"/>
    </row>
    <row r="121" spans="1:44" ht="15.75" customHeight="1" x14ac:dyDescent="0.25">
      <c r="A121" s="36"/>
      <c r="F121" s="21" t="s">
        <v>53</v>
      </c>
      <c r="G121" s="21"/>
      <c r="H121" s="21"/>
      <c r="I121" s="21" t="s">
        <v>108</v>
      </c>
      <c r="J121" s="22"/>
      <c r="K121" s="22">
        <v>10</v>
      </c>
      <c r="L121" s="49">
        <v>4</v>
      </c>
      <c r="M121" s="22"/>
      <c r="N121" s="22"/>
      <c r="O121" s="22"/>
      <c r="Q121" s="41"/>
      <c r="R121" s="41"/>
      <c r="AR121" s="41"/>
    </row>
    <row r="122" spans="1:44" ht="15.75" customHeight="1" x14ac:dyDescent="0.25">
      <c r="A122" s="36"/>
      <c r="F122" s="21" t="s">
        <v>169</v>
      </c>
      <c r="G122" s="21"/>
      <c r="H122" s="21"/>
      <c r="I122" s="21" t="s">
        <v>134</v>
      </c>
      <c r="J122" s="22"/>
      <c r="K122" s="22">
        <v>10</v>
      </c>
      <c r="L122" s="49">
        <v>4</v>
      </c>
      <c r="M122" s="22"/>
      <c r="N122" s="22"/>
      <c r="O122" s="22"/>
      <c r="Q122" s="41"/>
      <c r="R122" s="41"/>
      <c r="AR122" s="41"/>
    </row>
    <row r="123" spans="1:44" ht="15.75" customHeight="1" x14ac:dyDescent="0.25">
      <c r="A123" s="36"/>
      <c r="F123" s="21" t="s">
        <v>143</v>
      </c>
      <c r="G123" s="21"/>
      <c r="H123" s="21"/>
      <c r="I123" s="21" t="s">
        <v>97</v>
      </c>
      <c r="J123" s="22"/>
      <c r="K123" s="22">
        <v>10</v>
      </c>
      <c r="L123" s="49">
        <v>4</v>
      </c>
      <c r="M123" s="22"/>
      <c r="N123" s="22"/>
      <c r="O123" s="22"/>
      <c r="Q123" s="41"/>
      <c r="R123" s="41"/>
      <c r="AR123" s="41"/>
    </row>
    <row r="124" spans="1:44" ht="15.75" customHeight="1" x14ac:dyDescent="0.25">
      <c r="A124" s="36"/>
      <c r="D124" s="21"/>
      <c r="E124" s="21"/>
      <c r="F124" s="21" t="s">
        <v>129</v>
      </c>
      <c r="G124" s="21"/>
      <c r="H124" s="21"/>
      <c r="I124" s="21" t="s">
        <v>17</v>
      </c>
      <c r="J124" s="22"/>
      <c r="K124" s="22">
        <v>12</v>
      </c>
      <c r="L124" s="49">
        <v>4</v>
      </c>
      <c r="M124" s="22"/>
      <c r="N124" s="22"/>
      <c r="O124" s="22"/>
      <c r="Q124" s="41"/>
      <c r="R124" s="41"/>
      <c r="AR124" s="41"/>
    </row>
    <row r="125" spans="1:44" ht="15.75" customHeight="1" x14ac:dyDescent="0.25">
      <c r="A125" s="36"/>
      <c r="D125" s="21"/>
      <c r="E125" s="21"/>
      <c r="F125" s="21" t="s">
        <v>37</v>
      </c>
      <c r="I125" s="21" t="s">
        <v>134</v>
      </c>
      <c r="J125" s="22"/>
      <c r="K125" s="22">
        <v>12</v>
      </c>
      <c r="L125" s="49">
        <v>4</v>
      </c>
      <c r="M125" s="22"/>
      <c r="N125" s="22"/>
      <c r="O125" s="22"/>
      <c r="Q125" s="41"/>
      <c r="R125" s="41"/>
      <c r="AR125" s="41"/>
    </row>
    <row r="126" spans="1:44" ht="15.75" customHeight="1" x14ac:dyDescent="0.25">
      <c r="A126" s="36"/>
      <c r="F126" s="21" t="s">
        <v>141</v>
      </c>
      <c r="G126" s="21"/>
      <c r="H126" s="21"/>
      <c r="I126" s="21" t="s">
        <v>97</v>
      </c>
      <c r="J126" s="22"/>
      <c r="K126" s="22">
        <v>12</v>
      </c>
      <c r="L126" s="49">
        <v>4</v>
      </c>
      <c r="M126" s="22"/>
      <c r="N126" s="22"/>
      <c r="O126" s="22"/>
      <c r="Q126" s="41"/>
      <c r="R126" s="41"/>
      <c r="AR126" s="41"/>
    </row>
    <row r="127" spans="1:44" ht="15.75" customHeight="1" x14ac:dyDescent="0.25">
      <c r="A127" s="36"/>
      <c r="F127" s="21" t="s">
        <v>48</v>
      </c>
      <c r="I127" s="21" t="s">
        <v>97</v>
      </c>
      <c r="J127" s="22"/>
      <c r="K127" s="22">
        <v>12</v>
      </c>
      <c r="L127" s="49">
        <v>4</v>
      </c>
      <c r="M127" s="22"/>
      <c r="N127" s="22"/>
      <c r="O127" s="22"/>
      <c r="Q127" s="41"/>
      <c r="R127" s="41"/>
      <c r="AR127" s="41"/>
    </row>
    <row r="128" spans="1:44" ht="15.75" customHeight="1" x14ac:dyDescent="0.25">
      <c r="A128" s="36"/>
      <c r="Q128" s="41"/>
      <c r="R128" s="41"/>
      <c r="AR128" s="41"/>
    </row>
    <row r="129" spans="1:44" ht="15.75" customHeight="1" x14ac:dyDescent="0.25">
      <c r="A129" s="36"/>
      <c r="Q129" s="41"/>
      <c r="R129" s="41"/>
      <c r="AR129" s="41"/>
    </row>
    <row r="130" spans="1:44" ht="15.75" customHeight="1" x14ac:dyDescent="0.25">
      <c r="A130" s="36"/>
      <c r="Q130" s="41"/>
      <c r="R130" s="41"/>
      <c r="AR130" s="41"/>
    </row>
    <row r="131" spans="1:44" ht="15.75" customHeight="1" x14ac:dyDescent="0.25">
      <c r="A131" s="36"/>
      <c r="Q131" s="41"/>
      <c r="R131" s="41"/>
      <c r="AR131" s="41"/>
    </row>
    <row r="132" spans="1:44" ht="15.75" customHeight="1" x14ac:dyDescent="0.25">
      <c r="A132" s="36"/>
      <c r="Q132" s="41"/>
      <c r="R132" s="41"/>
      <c r="AR132" s="41"/>
    </row>
    <row r="133" spans="1:44" ht="15.75" customHeight="1" x14ac:dyDescent="0.25">
      <c r="A133" s="36"/>
      <c r="Q133" s="41"/>
      <c r="R133" s="41"/>
      <c r="AR133" s="41"/>
    </row>
    <row r="134" spans="1:44" ht="15.75" customHeight="1" x14ac:dyDescent="0.25">
      <c r="A134" s="36"/>
      <c r="Q134" s="41"/>
      <c r="R134" s="41"/>
      <c r="U134" s="27"/>
      <c r="V134" s="21"/>
      <c r="W134" s="21"/>
      <c r="X134" s="21"/>
      <c r="Y134" s="21"/>
      <c r="Z134" s="22"/>
      <c r="AC134" s="22"/>
      <c r="AD134" s="22"/>
      <c r="AE134" s="22"/>
      <c r="AF134" s="22"/>
      <c r="AG134" s="95"/>
      <c r="AH134" s="95"/>
      <c r="AI134" s="22"/>
      <c r="AJ134" s="22"/>
      <c r="AK134" s="22"/>
      <c r="AL134" s="24"/>
      <c r="AM134" s="22"/>
      <c r="AN134" s="22"/>
      <c r="AR134" s="41"/>
    </row>
    <row r="135" spans="1:44" ht="15.75" customHeight="1" x14ac:dyDescent="0.25">
      <c r="A135" s="36"/>
      <c r="Q135" s="41"/>
      <c r="R135" s="41"/>
      <c r="U135" s="27"/>
      <c r="V135" s="21"/>
      <c r="W135" s="21"/>
      <c r="X135" s="21"/>
      <c r="Y135" s="21"/>
      <c r="Z135" s="22"/>
      <c r="AC135" s="22"/>
      <c r="AD135" s="22"/>
      <c r="AE135" s="22"/>
      <c r="AF135" s="22"/>
      <c r="AG135" s="95"/>
      <c r="AH135" s="95"/>
      <c r="AI135" s="22"/>
      <c r="AJ135" s="22"/>
      <c r="AK135" s="22"/>
      <c r="AL135" s="24"/>
      <c r="AM135" s="22"/>
      <c r="AN135" s="22"/>
      <c r="AR135" s="41"/>
    </row>
    <row r="136" spans="1:44" ht="15.75" customHeight="1" x14ac:dyDescent="0.25">
      <c r="A136" s="36"/>
      <c r="Q136" s="36"/>
      <c r="R136" s="36"/>
      <c r="U136" s="27"/>
      <c r="V136" s="21"/>
      <c r="W136" s="21"/>
      <c r="X136" s="21"/>
      <c r="Y136" s="21"/>
      <c r="Z136" s="22"/>
      <c r="AC136" s="22"/>
      <c r="AD136" s="22"/>
      <c r="AE136" s="22"/>
      <c r="AF136" s="22"/>
      <c r="AG136" s="95"/>
      <c r="AH136" s="95"/>
      <c r="AI136" s="22"/>
      <c r="AJ136" s="22"/>
      <c r="AK136" s="22"/>
      <c r="AL136" s="24"/>
      <c r="AM136" s="22"/>
      <c r="AN136" s="22"/>
      <c r="AR136" s="36"/>
    </row>
    <row r="137" spans="1:44" ht="15.75" customHeight="1" x14ac:dyDescent="0.25">
      <c r="A137" s="36"/>
      <c r="Q137" s="36"/>
      <c r="R137" s="36"/>
      <c r="U137" s="27"/>
      <c r="V137" s="21"/>
      <c r="W137" s="21"/>
      <c r="X137" s="21"/>
      <c r="Y137" s="21"/>
      <c r="Z137" s="22"/>
      <c r="AC137" s="22"/>
      <c r="AD137" s="22"/>
      <c r="AE137" s="22"/>
      <c r="AF137" s="22"/>
      <c r="AG137" s="95"/>
      <c r="AH137" s="95"/>
      <c r="AI137" s="22"/>
      <c r="AJ137" s="22"/>
      <c r="AK137" s="22"/>
      <c r="AL137" s="24"/>
      <c r="AM137" s="22"/>
      <c r="AN137" s="22"/>
      <c r="AR137" s="36"/>
    </row>
    <row r="138" spans="1:44" ht="15.75" customHeight="1" x14ac:dyDescent="0.25">
      <c r="A138" s="36"/>
      <c r="Q138" s="36"/>
      <c r="R138" s="36"/>
      <c r="AR138" s="36"/>
    </row>
    <row r="139" spans="1:44" ht="15.75" customHeight="1" x14ac:dyDescent="0.25">
      <c r="A139" s="36"/>
      <c r="Q139" s="36"/>
      <c r="R139" s="36"/>
      <c r="S139" s="27"/>
      <c r="T139" s="21"/>
      <c r="AR139" s="36"/>
    </row>
    <row r="140" spans="1:44" ht="15.75" customHeight="1" x14ac:dyDescent="0.25">
      <c r="A140" s="36"/>
      <c r="Q140" s="36"/>
      <c r="R140" s="36"/>
      <c r="S140" s="27"/>
      <c r="T140" s="21"/>
      <c r="AR140" s="36"/>
    </row>
    <row r="141" spans="1:44" ht="15.75" customHeight="1" x14ac:dyDescent="0.25">
      <c r="A141" s="36"/>
      <c r="Q141" s="36"/>
      <c r="R141" s="36"/>
      <c r="S141" s="27"/>
      <c r="T141" s="21"/>
      <c r="AR141" s="36"/>
    </row>
    <row r="142" spans="1:44" ht="15.75" customHeight="1" x14ac:dyDescent="0.25">
      <c r="A142" s="36"/>
      <c r="Q142" s="39"/>
      <c r="R142" s="39"/>
      <c r="AR142" s="39"/>
    </row>
    <row r="143" spans="1:44" ht="15.75" customHeight="1" x14ac:dyDescent="0.25">
      <c r="A143" s="36"/>
      <c r="Q143" s="39"/>
      <c r="R143" s="39"/>
      <c r="AR143" s="39"/>
    </row>
    <row r="144" spans="1:44" ht="15.75" customHeight="1" x14ac:dyDescent="0.25">
      <c r="A144" s="36"/>
      <c r="Q144" s="39"/>
      <c r="R144" s="39"/>
      <c r="AR144" s="39"/>
    </row>
    <row r="145" spans="1:44" ht="15.75" customHeight="1" x14ac:dyDescent="0.25">
      <c r="A145" s="36"/>
      <c r="D145" s="21"/>
      <c r="E145" s="21"/>
      <c r="F145" s="21"/>
      <c r="G145" s="21"/>
      <c r="I145" s="22"/>
      <c r="J145" s="22"/>
      <c r="K145" s="22"/>
      <c r="L145" s="22"/>
      <c r="M145" s="22"/>
      <c r="Q145" s="39"/>
      <c r="R145" s="39"/>
      <c r="AR145" s="39"/>
    </row>
    <row r="146" spans="1:44" ht="15.75" x14ac:dyDescent="0.25">
      <c r="A146" s="36"/>
      <c r="Q146" s="39"/>
      <c r="R146" s="39"/>
      <c r="AR146" s="39"/>
    </row>
    <row r="147" spans="1:44" ht="15" x14ac:dyDescent="0.2">
      <c r="A147" s="39"/>
      <c r="B147" s="39"/>
      <c r="C147" s="39"/>
      <c r="D147" s="39"/>
      <c r="E147" s="39"/>
      <c r="F147" s="39"/>
      <c r="G147" s="39"/>
      <c r="H147" s="39"/>
      <c r="I147" s="39"/>
      <c r="J147" s="39"/>
      <c r="K147" s="39"/>
      <c r="L147" s="39"/>
      <c r="M147" s="39"/>
      <c r="N147" s="39"/>
      <c r="O147" s="39"/>
      <c r="P147" s="39"/>
      <c r="Q147" s="39"/>
      <c r="R147" s="39"/>
      <c r="S147" s="39"/>
      <c r="T147" s="39"/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F147" s="39"/>
      <c r="AG147" s="39"/>
      <c r="AH147" s="39"/>
      <c r="AI147" s="39"/>
      <c r="AJ147" s="39"/>
      <c r="AK147" s="39"/>
      <c r="AL147" s="39"/>
      <c r="AM147" s="39"/>
      <c r="AN147" s="39"/>
      <c r="AO147" s="39"/>
      <c r="AP147" s="39"/>
      <c r="AQ147" s="39"/>
      <c r="AR147" s="43"/>
    </row>
  </sheetData>
  <mergeCells count="30">
    <mergeCell ref="AG10:AH10"/>
    <mergeCell ref="B1:P1"/>
    <mergeCell ref="S1:AQ1"/>
    <mergeCell ref="G2:M2"/>
    <mergeCell ref="AG2:AH2"/>
    <mergeCell ref="AG3:AH3"/>
    <mergeCell ref="AG4:AH4"/>
    <mergeCell ref="AG5:AH5"/>
    <mergeCell ref="AG6:AH6"/>
    <mergeCell ref="AG7:AH7"/>
    <mergeCell ref="AG8:AH8"/>
    <mergeCell ref="AG9:AH9"/>
    <mergeCell ref="AG11:AH11"/>
    <mergeCell ref="E14:F14"/>
    <mergeCell ref="B74:P74"/>
    <mergeCell ref="S74:AQ74"/>
    <mergeCell ref="G75:M75"/>
    <mergeCell ref="S75:AQ75"/>
    <mergeCell ref="AG137:AH137"/>
    <mergeCell ref="AG113:AH113"/>
    <mergeCell ref="AG114:AH114"/>
    <mergeCell ref="AG115:AH115"/>
    <mergeCell ref="AG116:AH116"/>
    <mergeCell ref="AG117:AH117"/>
    <mergeCell ref="AG118:AH118"/>
    <mergeCell ref="AG119:AH119"/>
    <mergeCell ref="AG120:AH120"/>
    <mergeCell ref="AG134:AH134"/>
    <mergeCell ref="AG135:AH135"/>
    <mergeCell ref="AG136:AH136"/>
  </mergeCells>
  <conditionalFormatting sqref="AM107">
    <cfRule type="cellIs" dxfId="59" priority="5" operator="notEqual">
      <formula>$AM$106</formula>
    </cfRule>
  </conditionalFormatting>
  <conditionalFormatting sqref="AN107">
    <cfRule type="cellIs" dxfId="58" priority="4" operator="notEqual">
      <formula>$AN$106</formula>
    </cfRule>
  </conditionalFormatting>
  <conditionalFormatting sqref="AO107">
    <cfRule type="cellIs" dxfId="57" priority="3" operator="notEqual">
      <formula>$AO$106</formula>
    </cfRule>
  </conditionalFormatting>
  <conditionalFormatting sqref="AP107">
    <cfRule type="cellIs" dxfId="56" priority="2" operator="notEqual">
      <formula>$AP$106</formula>
    </cfRule>
  </conditionalFormatting>
  <conditionalFormatting sqref="AQ107">
    <cfRule type="cellIs" dxfId="55" priority="1" operator="notEqual">
      <formula>$AQ$106</formula>
    </cfRule>
  </conditionalFormatting>
  <pageMargins left="0.25" right="0.25" top="0.25" bottom="0.25" header="0.5" footer="0.5"/>
  <pageSetup scale="65" fitToWidth="0" fitToHeight="0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7DBE8-B913-40E1-A09F-653A2A6A13C1}">
  <dimension ref="A1:AR147"/>
  <sheetViews>
    <sheetView zoomScale="70" zoomScaleNormal="70" zoomScaleSheetLayoutView="78" workbookViewId="0">
      <selection activeCell="C2" sqref="C2"/>
    </sheetView>
  </sheetViews>
  <sheetFormatPr defaultRowHeight="12.75" x14ac:dyDescent="0.2"/>
  <cols>
    <col min="1" max="1" width="2.7109375" customWidth="1"/>
    <col min="2" max="2" width="13.140625" customWidth="1"/>
    <col min="3" max="3" width="8.7109375" customWidth="1"/>
    <col min="4" max="4" width="8.28515625" customWidth="1"/>
    <col min="5" max="5" width="9.7109375" customWidth="1"/>
    <col min="6" max="6" width="5.85546875" customWidth="1"/>
    <col min="7" max="13" width="9.7109375" customWidth="1"/>
    <col min="14" max="15" width="10.7109375" customWidth="1"/>
    <col min="16" max="16" width="18.7109375" customWidth="1"/>
    <col min="17" max="18" width="2.7109375" customWidth="1"/>
    <col min="19" max="19" width="5.85546875" customWidth="1"/>
    <col min="20" max="23" width="6" customWidth="1"/>
    <col min="24" max="24" width="4.7109375" customWidth="1"/>
    <col min="25" max="25" width="10.7109375" customWidth="1"/>
    <col min="26" max="30" width="5.85546875" customWidth="1"/>
    <col min="31" max="31" width="5.28515625" customWidth="1"/>
    <col min="32" max="32" width="5.85546875" customWidth="1"/>
    <col min="33" max="36" width="6" customWidth="1"/>
    <col min="37" max="37" width="4.7109375" customWidth="1"/>
    <col min="38" max="38" width="10.7109375" customWidth="1"/>
    <col min="39" max="43" width="5.85546875" customWidth="1"/>
    <col min="44" max="44" width="2.7109375" customWidth="1"/>
  </cols>
  <sheetData>
    <row r="1" spans="1:44" ht="24" customHeight="1" x14ac:dyDescent="0.3">
      <c r="A1" s="39"/>
      <c r="B1" s="85" t="s">
        <v>127</v>
      </c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39"/>
      <c r="R1" s="39"/>
      <c r="S1" s="85" t="s">
        <v>127</v>
      </c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  <c r="AG1" s="85"/>
      <c r="AH1" s="85"/>
      <c r="AI1" s="85"/>
      <c r="AJ1" s="85"/>
      <c r="AK1" s="85"/>
      <c r="AL1" s="85"/>
      <c r="AM1" s="85"/>
      <c r="AN1" s="85"/>
      <c r="AO1" s="85"/>
      <c r="AP1" s="85"/>
      <c r="AQ1" s="85"/>
      <c r="AR1" s="39"/>
    </row>
    <row r="2" spans="1:44" ht="18.600000000000001" customHeight="1" thickBot="1" x14ac:dyDescent="0.35">
      <c r="A2" s="36"/>
      <c r="B2" s="26" t="s">
        <v>76</v>
      </c>
      <c r="C2" s="26">
        <v>11</v>
      </c>
      <c r="D2" s="25"/>
      <c r="E2" s="25"/>
      <c r="F2" s="25"/>
      <c r="G2" s="86" t="s">
        <v>170</v>
      </c>
      <c r="H2" s="86"/>
      <c r="I2" s="86"/>
      <c r="J2" s="86"/>
      <c r="K2" s="86"/>
      <c r="L2" s="86"/>
      <c r="M2" s="86"/>
      <c r="N2" s="25"/>
      <c r="O2" s="25"/>
      <c r="P2" s="25"/>
      <c r="Q2" s="36"/>
      <c r="R2" s="36"/>
      <c r="U2" s="37" t="s">
        <v>109</v>
      </c>
      <c r="V2" s="10" t="s">
        <v>0</v>
      </c>
      <c r="W2" s="10"/>
      <c r="X2" s="10"/>
      <c r="Y2" s="10"/>
      <c r="Z2" s="10" t="s">
        <v>1</v>
      </c>
      <c r="AA2" s="10"/>
      <c r="AB2" s="10"/>
      <c r="AC2" s="37" t="s">
        <v>3</v>
      </c>
      <c r="AD2" s="37" t="s">
        <v>7</v>
      </c>
      <c r="AE2" s="37" t="s">
        <v>8</v>
      </c>
      <c r="AF2" s="37" t="s">
        <v>9</v>
      </c>
      <c r="AG2" s="97" t="s">
        <v>71</v>
      </c>
      <c r="AH2" s="97"/>
      <c r="AI2" s="37" t="s">
        <v>4</v>
      </c>
      <c r="AJ2" s="37" t="s">
        <v>6</v>
      </c>
      <c r="AK2" s="37" t="s">
        <v>5</v>
      </c>
      <c r="AL2" s="37" t="s">
        <v>72</v>
      </c>
      <c r="AM2" s="21"/>
      <c r="AN2" s="11"/>
      <c r="AO2" s="11"/>
      <c r="AP2" s="22"/>
      <c r="AQ2" s="22"/>
      <c r="AR2" s="39"/>
    </row>
    <row r="3" spans="1:44" ht="18.75" thickBot="1" x14ac:dyDescent="0.3">
      <c r="A3" s="36"/>
      <c r="B3" s="4" t="s">
        <v>110</v>
      </c>
      <c r="C3" s="2" t="s">
        <v>80</v>
      </c>
      <c r="D3" s="2"/>
      <c r="E3" s="3"/>
      <c r="F3" s="2"/>
      <c r="G3" s="4" t="s">
        <v>7</v>
      </c>
      <c r="H3" s="4" t="s">
        <v>8</v>
      </c>
      <c r="I3" s="4" t="s">
        <v>9</v>
      </c>
      <c r="J3" s="4" t="s">
        <v>11</v>
      </c>
      <c r="K3" s="4" t="s">
        <v>12</v>
      </c>
      <c r="L3" s="4" t="s">
        <v>10</v>
      </c>
      <c r="M3" s="4" t="s">
        <v>4</v>
      </c>
      <c r="N3" s="4" t="s">
        <v>13</v>
      </c>
      <c r="O3" s="4" t="s">
        <v>2</v>
      </c>
      <c r="P3" s="4" t="s">
        <v>252</v>
      </c>
      <c r="Q3" s="36"/>
      <c r="R3" s="36"/>
      <c r="U3" s="27">
        <v>8</v>
      </c>
      <c r="V3" s="21" t="s">
        <v>15</v>
      </c>
      <c r="X3" s="21"/>
      <c r="Y3" s="21"/>
      <c r="Z3" s="21" t="s">
        <v>184</v>
      </c>
      <c r="AB3" s="22"/>
      <c r="AC3" s="22">
        <f t="shared" ref="AC3:AC10" si="0">+AD3+AE3+AF3</f>
        <v>11</v>
      </c>
      <c r="AD3" s="22">
        <v>9</v>
      </c>
      <c r="AE3" s="22">
        <v>1</v>
      </c>
      <c r="AF3" s="22">
        <v>1</v>
      </c>
      <c r="AG3" s="95">
        <f t="shared" ref="AG3:AG9" si="1">+(AD3*2+AF3)/(2*AC3)</f>
        <v>0.86363636363636365</v>
      </c>
      <c r="AH3" s="95"/>
      <c r="AI3" s="22">
        <v>16</v>
      </c>
      <c r="AJ3" s="22">
        <v>0</v>
      </c>
      <c r="AK3" s="22">
        <v>4</v>
      </c>
      <c r="AL3" s="24">
        <f t="shared" ref="AL3:AL9" si="2">+AI3/AC3</f>
        <v>1.4545454545454546</v>
      </c>
      <c r="AN3" s="22"/>
      <c r="AQ3" s="22"/>
      <c r="AR3" s="39"/>
    </row>
    <row r="4" spans="1:44" ht="18" x14ac:dyDescent="0.25">
      <c r="A4" s="36"/>
      <c r="B4" s="5">
        <v>5</v>
      </c>
      <c r="C4" s="6" t="s">
        <v>171</v>
      </c>
      <c r="D4" s="11"/>
      <c r="E4" s="11"/>
      <c r="F4" s="11"/>
      <c r="G4" s="5">
        <v>9</v>
      </c>
      <c r="H4" s="5">
        <v>1</v>
      </c>
      <c r="I4" s="5">
        <v>1</v>
      </c>
      <c r="J4" s="5">
        <f t="shared" ref="J4:J11" si="3">2*G4+I4</f>
        <v>19</v>
      </c>
      <c r="K4" s="35">
        <f t="shared" ref="K4:K11" si="4">+J4/((G4+H4+I4)*2)</f>
        <v>0.86363636363636365</v>
      </c>
      <c r="L4" s="5">
        <f>+$AN$27</f>
        <v>41</v>
      </c>
      <c r="M4" s="5">
        <v>16</v>
      </c>
      <c r="N4" s="5">
        <f>$AO$27</f>
        <v>63</v>
      </c>
      <c r="O4" s="5">
        <f>$AQ$27</f>
        <v>14</v>
      </c>
      <c r="P4" s="5">
        <v>1</v>
      </c>
      <c r="Q4" s="40"/>
      <c r="R4" s="36"/>
      <c r="U4" s="27">
        <v>7.5</v>
      </c>
      <c r="V4" s="21" t="s">
        <v>253</v>
      </c>
      <c r="X4" s="21"/>
      <c r="Y4" s="21"/>
      <c r="Z4" s="16" t="s">
        <v>136</v>
      </c>
      <c r="AC4" s="22">
        <f t="shared" si="0"/>
        <v>8</v>
      </c>
      <c r="AD4" s="22">
        <v>4</v>
      </c>
      <c r="AE4" s="22">
        <v>1</v>
      </c>
      <c r="AF4" s="22">
        <v>3</v>
      </c>
      <c r="AG4" s="95">
        <f t="shared" si="1"/>
        <v>0.6875</v>
      </c>
      <c r="AH4" s="95"/>
      <c r="AI4" s="22">
        <v>16</v>
      </c>
      <c r="AJ4" s="22">
        <v>0</v>
      </c>
      <c r="AK4" s="22">
        <v>0</v>
      </c>
      <c r="AL4" s="24">
        <f t="shared" si="2"/>
        <v>2</v>
      </c>
      <c r="AN4" s="22"/>
      <c r="AO4" s="5"/>
      <c r="AQ4" s="22"/>
      <c r="AR4" s="39"/>
    </row>
    <row r="5" spans="1:44" ht="18" x14ac:dyDescent="0.25">
      <c r="A5" s="36"/>
      <c r="B5" s="5">
        <v>4</v>
      </c>
      <c r="C5" s="6" t="s">
        <v>115</v>
      </c>
      <c r="D5" s="11"/>
      <c r="E5" s="11"/>
      <c r="F5" s="11"/>
      <c r="G5" s="5">
        <v>7</v>
      </c>
      <c r="H5" s="5">
        <v>3</v>
      </c>
      <c r="I5" s="5">
        <v>1</v>
      </c>
      <c r="J5" s="5">
        <f>2*G5+I5</f>
        <v>15</v>
      </c>
      <c r="K5" s="35">
        <f>+J5/((G5+H5+I5)*2)</f>
        <v>0.68181818181818177</v>
      </c>
      <c r="L5" s="5">
        <f>+$AA$66</f>
        <v>36</v>
      </c>
      <c r="M5" s="5">
        <v>27</v>
      </c>
      <c r="N5" s="5">
        <f>+$AB$66</f>
        <v>53</v>
      </c>
      <c r="O5" s="5">
        <f>+$AD$66</f>
        <v>12</v>
      </c>
      <c r="P5" s="5">
        <v>3</v>
      </c>
      <c r="Q5" s="40"/>
      <c r="R5" s="36"/>
      <c r="U5" s="27">
        <v>7.5</v>
      </c>
      <c r="V5" s="21" t="s">
        <v>69</v>
      </c>
      <c r="X5" s="21"/>
      <c r="Z5" s="21" t="s">
        <v>16</v>
      </c>
      <c r="AB5" s="22"/>
      <c r="AC5" s="22">
        <f>+AD5+AE5+AF5</f>
        <v>11</v>
      </c>
      <c r="AD5" s="22">
        <v>7</v>
      </c>
      <c r="AE5" s="22">
        <v>3</v>
      </c>
      <c r="AF5" s="22">
        <v>1</v>
      </c>
      <c r="AG5" s="95">
        <f t="shared" si="1"/>
        <v>0.68181818181818177</v>
      </c>
      <c r="AH5" s="95"/>
      <c r="AI5" s="22">
        <v>26</v>
      </c>
      <c r="AJ5" s="22">
        <v>1</v>
      </c>
      <c r="AK5" s="22">
        <v>1</v>
      </c>
      <c r="AL5" s="24">
        <f t="shared" si="2"/>
        <v>2.3636363636363638</v>
      </c>
      <c r="AN5" s="22"/>
      <c r="AO5" s="5"/>
      <c r="AQ5" s="22"/>
      <c r="AR5" s="39"/>
    </row>
    <row r="6" spans="1:44" ht="18" x14ac:dyDescent="0.25">
      <c r="A6" s="36"/>
      <c r="B6" s="5">
        <v>1</v>
      </c>
      <c r="C6" s="6" t="s">
        <v>130</v>
      </c>
      <c r="D6" s="11"/>
      <c r="E6" s="6"/>
      <c r="F6" s="11"/>
      <c r="G6" s="5">
        <v>6</v>
      </c>
      <c r="H6" s="5">
        <v>2</v>
      </c>
      <c r="I6" s="5">
        <v>3</v>
      </c>
      <c r="J6" s="5">
        <f>2*G6+I6</f>
        <v>15</v>
      </c>
      <c r="K6" s="35">
        <f>+J6/((G6+H6+I6)*2)</f>
        <v>0.68181818181818177</v>
      </c>
      <c r="L6" s="5">
        <f>+$AA$27</f>
        <v>36</v>
      </c>
      <c r="M6" s="5">
        <v>21</v>
      </c>
      <c r="N6" s="5">
        <f>$AB$27</f>
        <v>57</v>
      </c>
      <c r="O6" s="5">
        <f>$AD$27</f>
        <v>16</v>
      </c>
      <c r="P6" s="5">
        <v>2</v>
      </c>
      <c r="Q6" s="40"/>
      <c r="R6" s="36"/>
      <c r="U6" s="27">
        <v>7</v>
      </c>
      <c r="V6" s="21" t="s">
        <v>183</v>
      </c>
      <c r="X6" s="21"/>
      <c r="Z6" s="21" t="s">
        <v>97</v>
      </c>
      <c r="AB6" s="22"/>
      <c r="AC6" s="22">
        <f>+AD6+AE6+AF6</f>
        <v>9</v>
      </c>
      <c r="AD6" s="22">
        <v>4</v>
      </c>
      <c r="AE6" s="22">
        <v>4</v>
      </c>
      <c r="AF6" s="22">
        <v>1</v>
      </c>
      <c r="AG6" s="95">
        <f t="shared" si="1"/>
        <v>0.5</v>
      </c>
      <c r="AH6" s="95"/>
      <c r="AI6" s="22">
        <v>24</v>
      </c>
      <c r="AJ6" s="22">
        <v>1</v>
      </c>
      <c r="AK6" s="22">
        <v>1</v>
      </c>
      <c r="AL6" s="24">
        <f t="shared" si="2"/>
        <v>2.6666666666666665</v>
      </c>
      <c r="AN6" s="22"/>
      <c r="AO6" s="5"/>
      <c r="AQ6" s="22"/>
      <c r="AR6" s="39"/>
    </row>
    <row r="7" spans="1:44" ht="18" x14ac:dyDescent="0.25">
      <c r="A7" s="36"/>
      <c r="B7" s="5">
        <v>7</v>
      </c>
      <c r="C7" s="6" t="s">
        <v>92</v>
      </c>
      <c r="D7" s="11"/>
      <c r="E7" s="6"/>
      <c r="F7" s="11"/>
      <c r="G7" s="5">
        <v>5</v>
      </c>
      <c r="H7" s="5">
        <v>5</v>
      </c>
      <c r="I7" s="5">
        <v>1</v>
      </c>
      <c r="J7" s="5">
        <f t="shared" si="3"/>
        <v>11</v>
      </c>
      <c r="K7" s="35">
        <f t="shared" si="4"/>
        <v>0.5</v>
      </c>
      <c r="L7" s="5">
        <f>+$AN$53</f>
        <v>31</v>
      </c>
      <c r="M7" s="5">
        <v>29</v>
      </c>
      <c r="N7" s="5">
        <f>+$AO$53</f>
        <v>45</v>
      </c>
      <c r="O7" s="5">
        <f>+$AQ$53</f>
        <v>18</v>
      </c>
      <c r="P7" s="5">
        <v>4</v>
      </c>
      <c r="Q7" s="40"/>
      <c r="R7" s="36"/>
      <c r="U7" s="27">
        <v>8</v>
      </c>
      <c r="V7" s="21" t="s">
        <v>142</v>
      </c>
      <c r="X7" s="21"/>
      <c r="Z7" s="21" t="s">
        <v>14</v>
      </c>
      <c r="AB7" s="22"/>
      <c r="AC7" s="22">
        <f t="shared" si="0"/>
        <v>11</v>
      </c>
      <c r="AD7" s="22">
        <v>4</v>
      </c>
      <c r="AE7" s="22">
        <v>5</v>
      </c>
      <c r="AF7" s="22">
        <v>2</v>
      </c>
      <c r="AG7" s="95">
        <f t="shared" si="1"/>
        <v>0.45454545454545453</v>
      </c>
      <c r="AH7" s="95"/>
      <c r="AI7" s="22">
        <v>35</v>
      </c>
      <c r="AJ7" s="22">
        <v>2</v>
      </c>
      <c r="AK7" s="22">
        <v>0</v>
      </c>
      <c r="AL7" s="24">
        <f t="shared" si="2"/>
        <v>3.1818181818181817</v>
      </c>
      <c r="AN7" s="22"/>
      <c r="AO7" s="5"/>
      <c r="AQ7" s="22"/>
      <c r="AR7" s="39"/>
    </row>
    <row r="8" spans="1:44" ht="18" x14ac:dyDescent="0.25">
      <c r="A8" s="36"/>
      <c r="B8" s="5">
        <v>8</v>
      </c>
      <c r="C8" s="6" t="s">
        <v>14</v>
      </c>
      <c r="D8" s="11"/>
      <c r="E8" s="6"/>
      <c r="F8" s="11"/>
      <c r="G8" s="5">
        <v>4</v>
      </c>
      <c r="H8" s="5">
        <v>5</v>
      </c>
      <c r="I8" s="5">
        <v>2</v>
      </c>
      <c r="J8" s="5">
        <f t="shared" si="3"/>
        <v>10</v>
      </c>
      <c r="K8" s="35">
        <f t="shared" si="4"/>
        <v>0.45454545454545453</v>
      </c>
      <c r="L8" s="5">
        <f>+$AN$66</f>
        <v>28</v>
      </c>
      <c r="M8" s="5">
        <v>37</v>
      </c>
      <c r="N8" s="5">
        <f>$AO$66</f>
        <v>37</v>
      </c>
      <c r="O8" s="5">
        <f>$AQ$66</f>
        <v>16</v>
      </c>
      <c r="P8" s="5">
        <v>5</v>
      </c>
      <c r="Q8" s="40"/>
      <c r="R8" s="36"/>
      <c r="U8" s="27">
        <v>7</v>
      </c>
      <c r="V8" s="21" t="s">
        <v>162</v>
      </c>
      <c r="X8" s="21"/>
      <c r="Z8" s="21" t="s">
        <v>17</v>
      </c>
      <c r="AB8" s="22"/>
      <c r="AC8" s="22">
        <f>+AD8+AE8+AF8</f>
        <v>10</v>
      </c>
      <c r="AD8" s="22">
        <v>2</v>
      </c>
      <c r="AE8" s="22">
        <v>6</v>
      </c>
      <c r="AF8" s="22">
        <v>2</v>
      </c>
      <c r="AG8" s="95">
        <f t="shared" si="1"/>
        <v>0.3</v>
      </c>
      <c r="AH8" s="95"/>
      <c r="AI8" s="22">
        <v>38</v>
      </c>
      <c r="AJ8" s="22">
        <v>3</v>
      </c>
      <c r="AK8" s="22">
        <v>0</v>
      </c>
      <c r="AL8" s="24">
        <f t="shared" si="2"/>
        <v>3.8</v>
      </c>
      <c r="AN8" s="22"/>
      <c r="AO8" s="5"/>
      <c r="AQ8" s="22"/>
      <c r="AR8" s="39"/>
    </row>
    <row r="9" spans="1:44" ht="18" x14ac:dyDescent="0.25">
      <c r="A9" s="36"/>
      <c r="B9" s="5">
        <v>2</v>
      </c>
      <c r="C9" s="6" t="s">
        <v>18</v>
      </c>
      <c r="D9" s="11"/>
      <c r="E9" s="6"/>
      <c r="F9" s="11"/>
      <c r="G9" s="5">
        <v>3</v>
      </c>
      <c r="H9" s="5">
        <v>6</v>
      </c>
      <c r="I9" s="5">
        <v>2</v>
      </c>
      <c r="J9" s="5">
        <f t="shared" si="3"/>
        <v>8</v>
      </c>
      <c r="K9" s="35">
        <f t="shared" si="4"/>
        <v>0.36363636363636365</v>
      </c>
      <c r="L9" s="5">
        <f>+$AA$40</f>
        <v>36</v>
      </c>
      <c r="M9" s="5">
        <v>46</v>
      </c>
      <c r="N9" s="5">
        <f>$AB$40</f>
        <v>50</v>
      </c>
      <c r="O9" s="5">
        <f>$AD$40</f>
        <v>10</v>
      </c>
      <c r="P9" s="5">
        <v>6</v>
      </c>
      <c r="Q9" s="40"/>
      <c r="R9" s="36"/>
      <c r="U9" s="27">
        <v>7.5</v>
      </c>
      <c r="V9" s="21" t="s">
        <v>78</v>
      </c>
      <c r="X9" s="21"/>
      <c r="Z9" s="21" t="s">
        <v>18</v>
      </c>
      <c r="AB9" s="22"/>
      <c r="AC9" s="22">
        <f>+AD9+AE9+AF9</f>
        <v>11</v>
      </c>
      <c r="AD9" s="22">
        <v>3</v>
      </c>
      <c r="AE9" s="22">
        <v>6</v>
      </c>
      <c r="AF9" s="22">
        <v>2</v>
      </c>
      <c r="AG9" s="95">
        <f t="shared" si="1"/>
        <v>0.36363636363636365</v>
      </c>
      <c r="AH9" s="95"/>
      <c r="AI9" s="22">
        <v>45</v>
      </c>
      <c r="AJ9" s="22">
        <v>1</v>
      </c>
      <c r="AK9" s="22">
        <v>0</v>
      </c>
      <c r="AL9" s="24">
        <f t="shared" si="2"/>
        <v>4.0909090909090908</v>
      </c>
      <c r="AN9" s="22"/>
      <c r="AO9" s="5"/>
      <c r="AQ9" s="22"/>
      <c r="AR9" s="39"/>
    </row>
    <row r="10" spans="1:44" ht="18" x14ac:dyDescent="0.25">
      <c r="A10" s="40"/>
      <c r="B10" s="5">
        <v>6</v>
      </c>
      <c r="C10" s="6" t="s">
        <v>17</v>
      </c>
      <c r="D10" s="11"/>
      <c r="E10" s="6"/>
      <c r="F10" s="11"/>
      <c r="G10" s="5">
        <v>2</v>
      </c>
      <c r="H10" s="5">
        <v>6</v>
      </c>
      <c r="I10" s="5">
        <v>3</v>
      </c>
      <c r="J10" s="5">
        <f t="shared" si="3"/>
        <v>7</v>
      </c>
      <c r="K10" s="35">
        <f t="shared" si="4"/>
        <v>0.31818181818181818</v>
      </c>
      <c r="L10" s="5">
        <f>+$AN$40</f>
        <v>32</v>
      </c>
      <c r="M10" s="5">
        <v>42</v>
      </c>
      <c r="N10" s="5">
        <f>+$AO$40</f>
        <v>50</v>
      </c>
      <c r="O10" s="5">
        <f>+$AQ$40</f>
        <v>6</v>
      </c>
      <c r="P10" s="5">
        <v>6</v>
      </c>
      <c r="Q10" s="40"/>
      <c r="R10" s="40"/>
      <c r="U10" s="27">
        <v>7</v>
      </c>
      <c r="V10" s="21" t="s">
        <v>145</v>
      </c>
      <c r="X10" s="21"/>
      <c r="Z10" s="21" t="s">
        <v>93</v>
      </c>
      <c r="AB10" s="22"/>
      <c r="AC10" s="22">
        <f t="shared" si="0"/>
        <v>0</v>
      </c>
      <c r="AD10" s="22">
        <v>0</v>
      </c>
      <c r="AE10" s="22">
        <v>0</v>
      </c>
      <c r="AF10" s="22">
        <v>0</v>
      </c>
      <c r="AG10" s="95"/>
      <c r="AH10" s="95"/>
      <c r="AI10" s="22">
        <v>0</v>
      </c>
      <c r="AJ10" s="22">
        <v>0</v>
      </c>
      <c r="AK10" s="22">
        <v>0</v>
      </c>
      <c r="AL10" s="24"/>
      <c r="AN10" s="22"/>
      <c r="AO10" s="5"/>
      <c r="AQ10" s="22"/>
      <c r="AR10" s="39"/>
    </row>
    <row r="11" spans="1:44" ht="18.75" thickBot="1" x14ac:dyDescent="0.3">
      <c r="A11" s="40"/>
      <c r="B11" s="5">
        <v>3</v>
      </c>
      <c r="C11" s="6" t="s">
        <v>93</v>
      </c>
      <c r="D11" s="11"/>
      <c r="E11" s="11"/>
      <c r="F11" s="11"/>
      <c r="G11" s="5">
        <v>0</v>
      </c>
      <c r="H11" s="5">
        <v>8</v>
      </c>
      <c r="I11" s="5">
        <v>3</v>
      </c>
      <c r="J11" s="5">
        <f t="shared" si="3"/>
        <v>3</v>
      </c>
      <c r="K11" s="35">
        <f t="shared" si="4"/>
        <v>0.13636363636363635</v>
      </c>
      <c r="L11" s="5">
        <f>+$AA$53</f>
        <v>23</v>
      </c>
      <c r="M11" s="5">
        <v>45</v>
      </c>
      <c r="N11" s="5">
        <f>+$AB$53</f>
        <v>39</v>
      </c>
      <c r="O11" s="5">
        <f>+$AD$53</f>
        <v>10</v>
      </c>
      <c r="P11" s="5">
        <v>8</v>
      </c>
      <c r="Q11" s="40"/>
      <c r="R11" s="40"/>
      <c r="V11" s="21" t="s">
        <v>19</v>
      </c>
      <c r="X11" s="21"/>
      <c r="Y11" s="21"/>
      <c r="Z11" s="11"/>
      <c r="AA11" s="21"/>
      <c r="AB11" s="22"/>
      <c r="AC11" s="22">
        <f>+AC120</f>
        <v>17</v>
      </c>
      <c r="AD11" s="22">
        <f>+AD120</f>
        <v>3</v>
      </c>
      <c r="AE11" s="22">
        <f>+AE120</f>
        <v>10</v>
      </c>
      <c r="AF11" s="22">
        <f>+AF120</f>
        <v>4</v>
      </c>
      <c r="AG11" s="95"/>
      <c r="AH11" s="95"/>
      <c r="AI11" s="22">
        <f>+AI120</f>
        <v>55</v>
      </c>
      <c r="AJ11" s="22">
        <f>+AJ120</f>
        <v>0</v>
      </c>
      <c r="AK11" s="22">
        <f>+AK120</f>
        <v>1</v>
      </c>
      <c r="AL11" s="24"/>
      <c r="AM11" s="21"/>
      <c r="AN11" s="11"/>
      <c r="AO11" s="5"/>
      <c r="AQ11" s="11"/>
      <c r="AR11" s="39"/>
    </row>
    <row r="12" spans="1:44" ht="18" x14ac:dyDescent="0.25">
      <c r="A12" s="40"/>
      <c r="B12" s="7"/>
      <c r="C12" s="7"/>
      <c r="D12" s="7"/>
      <c r="E12" s="8"/>
      <c r="F12" s="7"/>
      <c r="G12" s="9">
        <f>SUM(G4:G11)</f>
        <v>36</v>
      </c>
      <c r="H12" s="9">
        <f>SUM(H4:H11)</f>
        <v>36</v>
      </c>
      <c r="I12" s="9">
        <f>SUM(I4:I11)</f>
        <v>16</v>
      </c>
      <c r="J12" s="9"/>
      <c r="K12" s="9"/>
      <c r="L12" s="9">
        <f>SUM(L4:L11)</f>
        <v>263</v>
      </c>
      <c r="M12" s="9">
        <f>SUM(M4:M11)</f>
        <v>263</v>
      </c>
      <c r="N12" s="9">
        <f>SUM(N4:N11)</f>
        <v>394</v>
      </c>
      <c r="O12" s="9">
        <f>SUM(O4:O11)</f>
        <v>102</v>
      </c>
      <c r="P12" s="9"/>
      <c r="Q12" s="40"/>
      <c r="R12" s="40"/>
      <c r="U12" s="32"/>
      <c r="V12" s="32"/>
      <c r="W12" s="31" t="s">
        <v>20</v>
      </c>
      <c r="X12" s="32"/>
      <c r="Y12" s="32"/>
      <c r="Z12" s="32"/>
      <c r="AA12" s="31"/>
      <c r="AB12" s="15"/>
      <c r="AC12" s="15">
        <f>SUM(AC3:AC11)</f>
        <v>88</v>
      </c>
      <c r="AD12" s="15">
        <f>SUM(AD3:AD11)</f>
        <v>36</v>
      </c>
      <c r="AE12" s="15">
        <f>SUM(AE3:AE11)</f>
        <v>36</v>
      </c>
      <c r="AF12" s="15">
        <f>SUM(AF3:AF11)</f>
        <v>16</v>
      </c>
      <c r="AG12" s="15"/>
      <c r="AH12" s="15"/>
      <c r="AI12" s="15">
        <f>SUM(AI3:AI11)</f>
        <v>255</v>
      </c>
      <c r="AJ12" s="15">
        <f>SUM(AJ3:AJ11)</f>
        <v>8</v>
      </c>
      <c r="AK12" s="15">
        <f>SUM(AK3:AK11)</f>
        <v>7</v>
      </c>
      <c r="AL12" s="33">
        <f>+AI12/AC12</f>
        <v>2.8977272727272729</v>
      </c>
      <c r="AR12" s="39"/>
    </row>
    <row r="13" spans="1:44" ht="15.75" x14ac:dyDescent="0.25">
      <c r="A13" s="41"/>
      <c r="B13" s="1"/>
      <c r="C13" s="1"/>
      <c r="D13" s="1"/>
      <c r="P13" s="1"/>
      <c r="Q13" s="41"/>
      <c r="R13" s="41"/>
      <c r="AR13" s="39"/>
    </row>
    <row r="14" spans="1:44" ht="15.95" customHeight="1" thickBot="1" x14ac:dyDescent="0.3">
      <c r="A14" s="41"/>
      <c r="B14" s="47" t="str">
        <f>"Week "&amp;TEXT(C2,"##")&amp;" Summary:"</f>
        <v>Week 11 Summary:</v>
      </c>
      <c r="C14" s="48"/>
      <c r="D14" s="48"/>
      <c r="E14" s="96">
        <v>45613</v>
      </c>
      <c r="F14" s="96"/>
      <c r="G14" s="36" t="s">
        <v>70</v>
      </c>
      <c r="H14" s="36" t="s">
        <v>25</v>
      </c>
      <c r="I14" s="36" t="s">
        <v>90</v>
      </c>
      <c r="J14" s="39"/>
      <c r="K14" s="39"/>
      <c r="L14" s="36" t="s">
        <v>89</v>
      </c>
      <c r="M14" s="39"/>
      <c r="N14" s="39"/>
      <c r="O14" s="39"/>
      <c r="P14" s="39"/>
      <c r="Q14" s="41"/>
      <c r="R14" s="41"/>
      <c r="S14" s="23" t="s">
        <v>109</v>
      </c>
      <c r="T14" s="51" t="s">
        <v>80</v>
      </c>
      <c r="U14" s="51"/>
      <c r="V14" s="51"/>
      <c r="W14" s="51"/>
      <c r="X14" s="51" t="s">
        <v>110</v>
      </c>
      <c r="Y14" s="17" t="s">
        <v>21</v>
      </c>
      <c r="Z14" s="23" t="s">
        <v>3</v>
      </c>
      <c r="AA14" s="23" t="s">
        <v>22</v>
      </c>
      <c r="AB14" s="23" t="s">
        <v>23</v>
      </c>
      <c r="AC14" s="23" t="s">
        <v>24</v>
      </c>
      <c r="AD14" s="23" t="s">
        <v>2</v>
      </c>
      <c r="AE14" s="45"/>
      <c r="AF14" s="23" t="s">
        <v>109</v>
      </c>
      <c r="AG14" s="51" t="s">
        <v>80</v>
      </c>
      <c r="AH14" s="51"/>
      <c r="AI14" s="51"/>
      <c r="AJ14" s="51"/>
      <c r="AK14" s="51" t="s">
        <v>110</v>
      </c>
      <c r="AL14" s="17" t="s">
        <v>21</v>
      </c>
      <c r="AM14" s="23" t="s">
        <v>3</v>
      </c>
      <c r="AN14" s="23" t="s">
        <v>22</v>
      </c>
      <c r="AO14" s="23" t="s">
        <v>23</v>
      </c>
      <c r="AP14" s="23" t="s">
        <v>24</v>
      </c>
      <c r="AQ14" s="23" t="s">
        <v>2</v>
      </c>
      <c r="AR14" s="39"/>
    </row>
    <row r="15" spans="1:44" ht="15.95" customHeight="1" x14ac:dyDescent="0.25">
      <c r="A15" s="41"/>
      <c r="B15" s="42" t="s">
        <v>146</v>
      </c>
      <c r="C15" s="6" t="s">
        <v>177</v>
      </c>
      <c r="E15" s="21"/>
      <c r="F15" s="21"/>
      <c r="G15" s="5">
        <v>4</v>
      </c>
      <c r="H15" s="22">
        <v>1</v>
      </c>
      <c r="I15" s="21" t="s">
        <v>239</v>
      </c>
      <c r="J15" s="21"/>
      <c r="K15" s="21"/>
      <c r="L15" s="21" t="s">
        <v>455</v>
      </c>
      <c r="M15" s="21"/>
      <c r="N15" s="21"/>
      <c r="O15" s="21"/>
      <c r="P15" s="21"/>
      <c r="Q15" s="41"/>
      <c r="R15" s="41"/>
      <c r="S15" s="18" t="s">
        <v>130</v>
      </c>
      <c r="T15" s="18"/>
      <c r="U15" s="18"/>
      <c r="V15" s="18"/>
      <c r="W15" s="18"/>
      <c r="X15" s="16" t="s">
        <v>135</v>
      </c>
      <c r="Z15" s="22">
        <v>23</v>
      </c>
      <c r="AA15" s="22">
        <v>2</v>
      </c>
      <c r="AB15" s="22">
        <v>14</v>
      </c>
      <c r="AC15" s="22">
        <f t="shared" ref="AC15:AC26" si="5">+AA15+AB15</f>
        <v>16</v>
      </c>
      <c r="AD15" s="22">
        <v>0</v>
      </c>
      <c r="AE15" s="45"/>
      <c r="AF15" s="18" t="s">
        <v>171</v>
      </c>
      <c r="AG15" s="18"/>
      <c r="AH15" s="18"/>
      <c r="AI15" s="18"/>
      <c r="AJ15" s="18"/>
      <c r="AK15" s="16" t="s">
        <v>174</v>
      </c>
      <c r="AM15" s="22">
        <v>12</v>
      </c>
      <c r="AN15" s="22">
        <v>8</v>
      </c>
      <c r="AO15" s="22">
        <v>5</v>
      </c>
      <c r="AP15" s="22">
        <f t="shared" ref="AP15:AP26" si="6">+AN15+AO15</f>
        <v>13</v>
      </c>
      <c r="AQ15" s="22">
        <v>0</v>
      </c>
      <c r="AR15" s="39"/>
    </row>
    <row r="16" spans="1:44" ht="15.95" customHeight="1" x14ac:dyDescent="0.25">
      <c r="A16" s="41"/>
      <c r="B16" s="22" t="s">
        <v>27</v>
      </c>
      <c r="D16" s="16" t="s">
        <v>100</v>
      </c>
      <c r="E16" s="16"/>
      <c r="F16" s="21"/>
      <c r="G16" s="5"/>
      <c r="H16" s="22">
        <v>1</v>
      </c>
      <c r="I16" s="21" t="s">
        <v>187</v>
      </c>
      <c r="J16" s="21"/>
      <c r="K16" s="21"/>
      <c r="L16" s="21" t="s">
        <v>294</v>
      </c>
      <c r="M16" s="21"/>
      <c r="N16" s="21"/>
      <c r="O16" s="21"/>
      <c r="P16" s="21"/>
      <c r="Q16" s="41"/>
      <c r="R16" s="41"/>
      <c r="S16" s="27">
        <v>7.5</v>
      </c>
      <c r="T16" s="21" t="s">
        <v>253</v>
      </c>
      <c r="U16" s="21"/>
      <c r="V16" s="21"/>
      <c r="W16" s="21"/>
      <c r="X16" s="22">
        <v>1</v>
      </c>
      <c r="Y16" s="21" t="s">
        <v>134</v>
      </c>
      <c r="Z16" s="22">
        <v>8</v>
      </c>
      <c r="AA16" s="22">
        <v>0</v>
      </c>
      <c r="AB16" s="22">
        <v>0</v>
      </c>
      <c r="AC16" s="22">
        <f t="shared" si="5"/>
        <v>0</v>
      </c>
      <c r="AD16" s="22">
        <v>0</v>
      </c>
      <c r="AE16" s="45"/>
      <c r="AF16" s="27">
        <v>8</v>
      </c>
      <c r="AG16" s="21" t="s">
        <v>15</v>
      </c>
      <c r="AK16" s="22"/>
      <c r="AL16" s="21" t="s">
        <v>173</v>
      </c>
      <c r="AM16" s="22">
        <v>11</v>
      </c>
      <c r="AN16" s="22">
        <v>0</v>
      </c>
      <c r="AO16" s="22">
        <v>1</v>
      </c>
      <c r="AP16" s="22">
        <f t="shared" si="6"/>
        <v>1</v>
      </c>
      <c r="AQ16" s="22">
        <v>0</v>
      </c>
      <c r="AR16" s="39"/>
    </row>
    <row r="17" spans="1:44" ht="15.95" customHeight="1" x14ac:dyDescent="0.25">
      <c r="A17" s="41"/>
      <c r="B17" s="22"/>
      <c r="C17" s="21"/>
      <c r="D17" s="16"/>
      <c r="E17" s="16"/>
      <c r="F17" s="21"/>
      <c r="H17" s="22">
        <v>2</v>
      </c>
      <c r="I17" s="21" t="s">
        <v>52</v>
      </c>
      <c r="J17" s="21"/>
      <c r="K17" s="21"/>
      <c r="L17" s="21" t="s">
        <v>445</v>
      </c>
      <c r="M17" s="21"/>
      <c r="N17" s="21"/>
      <c r="O17" s="21"/>
      <c r="P17" s="21"/>
      <c r="Q17" s="41"/>
      <c r="R17" s="41"/>
      <c r="S17" s="27">
        <v>9.5</v>
      </c>
      <c r="T17" s="21" t="s">
        <v>185</v>
      </c>
      <c r="U17" s="21"/>
      <c r="V17" s="21"/>
      <c r="W17" s="21"/>
      <c r="X17" s="22">
        <v>7</v>
      </c>
      <c r="Y17" s="21" t="s">
        <v>134</v>
      </c>
      <c r="Z17" s="22">
        <v>11</v>
      </c>
      <c r="AA17" s="22">
        <v>13</v>
      </c>
      <c r="AB17" s="22">
        <v>3</v>
      </c>
      <c r="AC17" s="22">
        <f t="shared" si="5"/>
        <v>16</v>
      </c>
      <c r="AD17" s="22">
        <v>2</v>
      </c>
      <c r="AE17" s="45"/>
      <c r="AF17" s="27">
        <v>9.5</v>
      </c>
      <c r="AG17" s="21" t="s">
        <v>192</v>
      </c>
      <c r="AH17" s="21"/>
      <c r="AI17" s="21"/>
      <c r="AJ17" s="21"/>
      <c r="AK17" s="22">
        <v>19</v>
      </c>
      <c r="AL17" s="21" t="s">
        <v>173</v>
      </c>
      <c r="AM17" s="22">
        <v>11</v>
      </c>
      <c r="AN17" s="22">
        <v>9</v>
      </c>
      <c r="AO17" s="22">
        <v>14</v>
      </c>
      <c r="AP17" s="22">
        <f t="shared" si="6"/>
        <v>23</v>
      </c>
      <c r="AQ17" s="22">
        <v>6</v>
      </c>
      <c r="AR17" s="39"/>
    </row>
    <row r="18" spans="1:44" ht="15.95" customHeight="1" x14ac:dyDescent="0.25">
      <c r="A18" s="41"/>
      <c r="H18" s="22">
        <v>2</v>
      </c>
      <c r="I18" s="21" t="s">
        <v>239</v>
      </c>
      <c r="J18" s="21"/>
      <c r="K18" s="21"/>
      <c r="L18" s="21" t="s">
        <v>456</v>
      </c>
      <c r="M18" s="21"/>
      <c r="N18" s="21"/>
      <c r="O18" s="21"/>
      <c r="P18" s="21"/>
      <c r="Q18" s="41"/>
      <c r="R18" s="41"/>
      <c r="S18" s="27">
        <v>8.5</v>
      </c>
      <c r="T18" s="21" t="s">
        <v>28</v>
      </c>
      <c r="W18" s="21"/>
      <c r="X18" s="22">
        <v>10</v>
      </c>
      <c r="Y18" s="21" t="s">
        <v>134</v>
      </c>
      <c r="Z18" s="22">
        <v>10</v>
      </c>
      <c r="AA18" s="22">
        <v>2</v>
      </c>
      <c r="AB18" s="22">
        <v>5</v>
      </c>
      <c r="AC18" s="22">
        <f t="shared" si="5"/>
        <v>7</v>
      </c>
      <c r="AD18" s="22">
        <v>0</v>
      </c>
      <c r="AE18" s="45"/>
      <c r="AF18" s="27">
        <v>9</v>
      </c>
      <c r="AG18" s="21" t="s">
        <v>79</v>
      </c>
      <c r="AH18" s="21"/>
      <c r="AI18" s="21"/>
      <c r="AJ18" s="21"/>
      <c r="AK18" s="22">
        <v>22</v>
      </c>
      <c r="AL18" s="21" t="s">
        <v>173</v>
      </c>
      <c r="AM18" s="22">
        <v>11</v>
      </c>
      <c r="AN18" s="22">
        <v>4</v>
      </c>
      <c r="AO18" s="22">
        <v>13</v>
      </c>
      <c r="AP18" s="22">
        <f t="shared" si="6"/>
        <v>17</v>
      </c>
      <c r="AQ18" s="22">
        <v>8</v>
      </c>
      <c r="AR18" s="39"/>
    </row>
    <row r="19" spans="1:44" ht="15.95" customHeight="1" x14ac:dyDescent="0.25">
      <c r="A19" s="41"/>
      <c r="Q19" s="41"/>
      <c r="R19" s="41"/>
      <c r="S19" s="27">
        <v>8</v>
      </c>
      <c r="T19" s="21" t="s">
        <v>155</v>
      </c>
      <c r="X19" s="22">
        <v>8</v>
      </c>
      <c r="Y19" s="21" t="s">
        <v>134</v>
      </c>
      <c r="Z19" s="22">
        <v>10</v>
      </c>
      <c r="AA19" s="22">
        <v>6</v>
      </c>
      <c r="AB19" s="22">
        <v>8</v>
      </c>
      <c r="AC19" s="22">
        <f t="shared" si="5"/>
        <v>14</v>
      </c>
      <c r="AD19" s="22">
        <v>6</v>
      </c>
      <c r="AE19" s="45"/>
      <c r="AF19" s="27">
        <v>8.5</v>
      </c>
      <c r="AG19" s="21" t="s">
        <v>138</v>
      </c>
      <c r="AH19" s="21"/>
      <c r="AI19" s="21"/>
      <c r="AJ19" s="21"/>
      <c r="AK19" s="22">
        <v>77</v>
      </c>
      <c r="AL19" s="21" t="s">
        <v>173</v>
      </c>
      <c r="AM19" s="22">
        <v>8</v>
      </c>
      <c r="AN19" s="22">
        <v>11</v>
      </c>
      <c r="AO19" s="22">
        <v>8</v>
      </c>
      <c r="AP19" s="22">
        <f t="shared" si="6"/>
        <v>19</v>
      </c>
      <c r="AQ19" s="22">
        <v>0</v>
      </c>
      <c r="AR19" s="39"/>
    </row>
    <row r="20" spans="1:44" ht="15.95" customHeight="1" x14ac:dyDescent="0.25">
      <c r="A20" s="41"/>
      <c r="B20" s="22" t="s">
        <v>38</v>
      </c>
      <c r="C20" s="6" t="s">
        <v>176</v>
      </c>
      <c r="D20" s="11"/>
      <c r="E20" s="21"/>
      <c r="F20" s="21"/>
      <c r="G20" s="5">
        <v>6</v>
      </c>
      <c r="H20" s="22">
        <v>1</v>
      </c>
      <c r="I20" s="21" t="s">
        <v>87</v>
      </c>
      <c r="J20" s="21"/>
      <c r="K20" s="21"/>
      <c r="L20" s="21" t="s">
        <v>53</v>
      </c>
      <c r="M20" s="21"/>
      <c r="N20" s="21"/>
      <c r="O20" s="21"/>
      <c r="P20" s="21"/>
      <c r="Q20" s="41"/>
      <c r="R20" s="41"/>
      <c r="S20" s="27">
        <v>8</v>
      </c>
      <c r="T20" s="21" t="s">
        <v>37</v>
      </c>
      <c r="W20" s="21"/>
      <c r="X20" s="22">
        <v>21</v>
      </c>
      <c r="Y20" s="21" t="s">
        <v>134</v>
      </c>
      <c r="Z20" s="22">
        <v>11</v>
      </c>
      <c r="AA20" s="22">
        <v>4</v>
      </c>
      <c r="AB20" s="22">
        <v>5</v>
      </c>
      <c r="AC20" s="22">
        <f t="shared" si="5"/>
        <v>9</v>
      </c>
      <c r="AD20" s="22">
        <v>4</v>
      </c>
      <c r="AE20" s="45"/>
      <c r="AF20" s="27">
        <v>8</v>
      </c>
      <c r="AG20" s="21" t="s">
        <v>153</v>
      </c>
      <c r="AH20" s="21"/>
      <c r="AI20" s="21"/>
      <c r="AJ20" s="21"/>
      <c r="AK20" s="22">
        <v>14</v>
      </c>
      <c r="AL20" s="21" t="s">
        <v>173</v>
      </c>
      <c r="AM20" s="22">
        <v>8</v>
      </c>
      <c r="AN20" s="22">
        <v>3</v>
      </c>
      <c r="AO20" s="22">
        <v>4</v>
      </c>
      <c r="AP20" s="22">
        <f t="shared" si="6"/>
        <v>7</v>
      </c>
      <c r="AQ20" s="22">
        <v>0</v>
      </c>
      <c r="AR20" s="39"/>
    </row>
    <row r="21" spans="1:44" ht="15.95" customHeight="1" x14ac:dyDescent="0.25">
      <c r="A21" s="41"/>
      <c r="B21" s="22" t="s">
        <v>27</v>
      </c>
      <c r="C21" s="21"/>
      <c r="D21" s="16" t="s">
        <v>100</v>
      </c>
      <c r="E21" s="21"/>
      <c r="F21" s="21"/>
      <c r="G21" s="5"/>
      <c r="H21" s="22">
        <v>1</v>
      </c>
      <c r="I21" s="21" t="s">
        <v>236</v>
      </c>
      <c r="J21" s="21"/>
      <c r="K21" s="21"/>
      <c r="L21" s="21" t="s">
        <v>165</v>
      </c>
      <c r="M21" s="21"/>
      <c r="N21" s="21"/>
      <c r="O21" s="21"/>
      <c r="P21" s="21"/>
      <c r="Q21" s="41"/>
      <c r="R21" s="41"/>
      <c r="S21" s="27">
        <v>7.5</v>
      </c>
      <c r="T21" s="21" t="s">
        <v>44</v>
      </c>
      <c r="U21" s="21"/>
      <c r="V21" s="21"/>
      <c r="W21" s="21"/>
      <c r="X21" s="22">
        <v>5</v>
      </c>
      <c r="Y21" s="21" t="s">
        <v>134</v>
      </c>
      <c r="Z21" s="22">
        <v>10</v>
      </c>
      <c r="AA21" s="22">
        <v>0</v>
      </c>
      <c r="AB21" s="22">
        <v>8</v>
      </c>
      <c r="AC21" s="22">
        <f t="shared" si="5"/>
        <v>8</v>
      </c>
      <c r="AD21" s="22">
        <v>0</v>
      </c>
      <c r="AE21" s="45"/>
      <c r="AF21" s="27">
        <v>7.5</v>
      </c>
      <c r="AG21" s="21" t="s">
        <v>125</v>
      </c>
      <c r="AH21" s="21"/>
      <c r="AI21" s="21"/>
      <c r="AJ21" s="21"/>
      <c r="AK21" s="22">
        <v>44</v>
      </c>
      <c r="AL21" s="21" t="s">
        <v>173</v>
      </c>
      <c r="AM21" s="22">
        <v>7</v>
      </c>
      <c r="AN21" s="22">
        <v>1</v>
      </c>
      <c r="AO21" s="22">
        <v>0</v>
      </c>
      <c r="AP21" s="22">
        <f t="shared" si="6"/>
        <v>1</v>
      </c>
      <c r="AQ21" s="22">
        <v>0</v>
      </c>
      <c r="AR21" s="39"/>
    </row>
    <row r="22" spans="1:44" ht="15.95" customHeight="1" x14ac:dyDescent="0.25">
      <c r="A22" s="41"/>
      <c r="H22" s="22">
        <v>2</v>
      </c>
      <c r="I22" s="21" t="s">
        <v>53</v>
      </c>
      <c r="J22" s="21"/>
      <c r="K22" s="21"/>
      <c r="L22" s="21" t="s">
        <v>460</v>
      </c>
      <c r="M22" s="21"/>
      <c r="N22" s="21"/>
      <c r="O22" s="21"/>
      <c r="P22" s="21"/>
      <c r="Q22" s="41"/>
      <c r="R22" s="41"/>
      <c r="S22" s="27">
        <v>7.5</v>
      </c>
      <c r="T22" s="21" t="s">
        <v>164</v>
      </c>
      <c r="U22" s="21"/>
      <c r="V22" s="21"/>
      <c r="X22" s="22">
        <v>9</v>
      </c>
      <c r="Y22" s="21" t="s">
        <v>134</v>
      </c>
      <c r="Z22" s="22">
        <v>11</v>
      </c>
      <c r="AA22" s="22">
        <v>3</v>
      </c>
      <c r="AB22" s="22">
        <v>4</v>
      </c>
      <c r="AC22" s="22">
        <f t="shared" si="5"/>
        <v>7</v>
      </c>
      <c r="AD22" s="22">
        <v>0</v>
      </c>
      <c r="AE22" s="45"/>
      <c r="AF22" s="27">
        <v>7</v>
      </c>
      <c r="AG22" s="21" t="s">
        <v>119</v>
      </c>
      <c r="AH22" s="21"/>
      <c r="AI22" s="21"/>
      <c r="AJ22" s="21"/>
      <c r="AK22" s="22">
        <v>24</v>
      </c>
      <c r="AL22" s="21" t="s">
        <v>173</v>
      </c>
      <c r="AM22" s="22">
        <v>11</v>
      </c>
      <c r="AN22" s="22">
        <v>1</v>
      </c>
      <c r="AO22" s="22">
        <v>10</v>
      </c>
      <c r="AP22" s="22">
        <f t="shared" si="6"/>
        <v>11</v>
      </c>
      <c r="AQ22" s="22">
        <v>0</v>
      </c>
      <c r="AR22" s="39"/>
    </row>
    <row r="23" spans="1:44" ht="15.95" customHeight="1" x14ac:dyDescent="0.25">
      <c r="A23" s="41"/>
      <c r="H23" s="22">
        <v>2</v>
      </c>
      <c r="I23" s="21" t="s">
        <v>53</v>
      </c>
      <c r="J23" s="21"/>
      <c r="K23" s="21"/>
      <c r="L23" s="21" t="s">
        <v>446</v>
      </c>
      <c r="M23" s="21"/>
      <c r="N23" s="21"/>
      <c r="O23" s="21"/>
      <c r="P23" s="21"/>
      <c r="Q23" s="41"/>
      <c r="R23" s="41"/>
      <c r="S23" s="27">
        <v>7</v>
      </c>
      <c r="T23" s="21" t="s">
        <v>81</v>
      </c>
      <c r="U23" s="21"/>
      <c r="V23" s="21"/>
      <c r="W23" s="21"/>
      <c r="X23" s="22">
        <v>4</v>
      </c>
      <c r="Y23" s="21" t="s">
        <v>134</v>
      </c>
      <c r="Z23" s="22">
        <v>8</v>
      </c>
      <c r="AA23" s="22">
        <v>2</v>
      </c>
      <c r="AB23" s="22">
        <v>3</v>
      </c>
      <c r="AC23" s="22">
        <f t="shared" si="5"/>
        <v>5</v>
      </c>
      <c r="AD23" s="22">
        <v>2</v>
      </c>
      <c r="AE23" s="45"/>
      <c r="AF23" s="27">
        <v>6.5</v>
      </c>
      <c r="AG23" s="21" t="s">
        <v>99</v>
      </c>
      <c r="AH23" s="21"/>
      <c r="AI23" s="21"/>
      <c r="AJ23" s="21"/>
      <c r="AK23" s="22">
        <v>12</v>
      </c>
      <c r="AL23" s="21" t="s">
        <v>173</v>
      </c>
      <c r="AM23" s="22">
        <v>11</v>
      </c>
      <c r="AN23" s="22">
        <v>3</v>
      </c>
      <c r="AO23" s="22">
        <v>2</v>
      </c>
      <c r="AP23" s="22">
        <f t="shared" si="6"/>
        <v>5</v>
      </c>
      <c r="AQ23" s="22">
        <v>0</v>
      </c>
      <c r="AR23" s="44"/>
    </row>
    <row r="24" spans="1:44" ht="15.95" customHeight="1" x14ac:dyDescent="0.25">
      <c r="A24" s="41"/>
      <c r="H24" s="22">
        <v>2</v>
      </c>
      <c r="I24" s="21" t="s">
        <v>87</v>
      </c>
      <c r="J24" s="21"/>
      <c r="K24" s="21"/>
      <c r="L24" s="21" t="s">
        <v>457</v>
      </c>
      <c r="M24" s="21"/>
      <c r="N24" s="21"/>
      <c r="O24" s="21"/>
      <c r="P24" s="21"/>
      <c r="Q24" s="41"/>
      <c r="R24" s="41"/>
      <c r="S24" s="27">
        <v>6.5</v>
      </c>
      <c r="T24" s="21" t="s">
        <v>169</v>
      </c>
      <c r="U24" s="21"/>
      <c r="V24" s="21"/>
      <c r="W24" s="21"/>
      <c r="X24" s="22">
        <v>14</v>
      </c>
      <c r="Y24" s="21" t="s">
        <v>134</v>
      </c>
      <c r="Z24" s="22">
        <v>9</v>
      </c>
      <c r="AA24" s="22">
        <v>3</v>
      </c>
      <c r="AB24" s="22">
        <v>4</v>
      </c>
      <c r="AC24" s="22">
        <f t="shared" si="5"/>
        <v>7</v>
      </c>
      <c r="AD24" s="22">
        <v>2</v>
      </c>
      <c r="AE24" s="45"/>
      <c r="AF24" s="27">
        <v>6.5</v>
      </c>
      <c r="AG24" s="21" t="s">
        <v>123</v>
      </c>
      <c r="AH24" s="21"/>
      <c r="AI24" s="21"/>
      <c r="AJ24" s="21"/>
      <c r="AK24" s="22">
        <v>8</v>
      </c>
      <c r="AL24" s="21" t="s">
        <v>173</v>
      </c>
      <c r="AM24" s="22">
        <v>11</v>
      </c>
      <c r="AN24" s="22">
        <v>1</v>
      </c>
      <c r="AO24" s="22">
        <v>3</v>
      </c>
      <c r="AP24" s="22">
        <f t="shared" si="6"/>
        <v>4</v>
      </c>
      <c r="AQ24" s="22">
        <v>0</v>
      </c>
      <c r="AR24" s="36"/>
    </row>
    <row r="25" spans="1:44" ht="15.95" customHeight="1" x14ac:dyDescent="0.25">
      <c r="A25" s="41"/>
      <c r="H25" s="22">
        <v>2</v>
      </c>
      <c r="I25" s="21" t="s">
        <v>165</v>
      </c>
      <c r="J25" s="21"/>
      <c r="K25" s="21"/>
      <c r="L25" s="21" t="s">
        <v>236</v>
      </c>
      <c r="M25" s="21"/>
      <c r="N25" s="21"/>
      <c r="O25" s="21"/>
      <c r="P25" s="21"/>
      <c r="Q25" s="41"/>
      <c r="R25" s="41"/>
      <c r="S25" s="27">
        <v>6.5</v>
      </c>
      <c r="T25" s="21" t="s">
        <v>29</v>
      </c>
      <c r="U25" s="21"/>
      <c r="V25" s="21"/>
      <c r="W25" s="21"/>
      <c r="X25" s="22">
        <v>15</v>
      </c>
      <c r="Y25" s="21" t="s">
        <v>134</v>
      </c>
      <c r="Z25" s="22">
        <v>10</v>
      </c>
      <c r="AA25" s="22">
        <v>1</v>
      </c>
      <c r="AB25" s="22">
        <v>3</v>
      </c>
      <c r="AC25" s="22">
        <f t="shared" si="5"/>
        <v>4</v>
      </c>
      <c r="AD25" s="22">
        <v>0</v>
      </c>
      <c r="AE25" s="45"/>
      <c r="AF25" s="27">
        <v>6</v>
      </c>
      <c r="AG25" s="21" t="s">
        <v>91</v>
      </c>
      <c r="AH25" s="21"/>
      <c r="AI25" s="21"/>
      <c r="AJ25" s="21"/>
      <c r="AK25" s="22">
        <v>23</v>
      </c>
      <c r="AL25" s="21" t="s">
        <v>173</v>
      </c>
      <c r="AM25" s="22">
        <v>9</v>
      </c>
      <c r="AN25" s="22">
        <v>0</v>
      </c>
      <c r="AO25" s="22">
        <v>1</v>
      </c>
      <c r="AP25" s="22">
        <f t="shared" si="6"/>
        <v>1</v>
      </c>
      <c r="AQ25" s="22">
        <v>0</v>
      </c>
      <c r="AR25" s="36"/>
    </row>
    <row r="26" spans="1:44" ht="15.95" customHeight="1" x14ac:dyDescent="0.25">
      <c r="A26" s="41"/>
      <c r="B26" s="36"/>
      <c r="C26" s="46"/>
      <c r="D26" s="46"/>
      <c r="E26" s="46"/>
      <c r="F26" s="46"/>
      <c r="G26" s="42"/>
      <c r="H26" s="45"/>
      <c r="I26" s="46"/>
      <c r="J26" s="46"/>
      <c r="K26" s="45"/>
      <c r="L26" s="45"/>
      <c r="M26" s="45"/>
      <c r="N26" s="45"/>
      <c r="O26" s="45"/>
      <c r="P26" s="45"/>
      <c r="Q26" s="41"/>
      <c r="R26" s="41"/>
      <c r="S26" s="27">
        <v>6</v>
      </c>
      <c r="T26" s="21" t="s">
        <v>159</v>
      </c>
      <c r="U26" s="21"/>
      <c r="V26" s="21"/>
      <c r="W26" s="21"/>
      <c r="X26" s="22"/>
      <c r="Y26" s="21" t="s">
        <v>134</v>
      </c>
      <c r="Z26" s="22">
        <v>0</v>
      </c>
      <c r="AA26" s="22">
        <v>0</v>
      </c>
      <c r="AB26" s="22">
        <v>0</v>
      </c>
      <c r="AC26" s="22">
        <f t="shared" si="5"/>
        <v>0</v>
      </c>
      <c r="AD26" s="22">
        <v>0</v>
      </c>
      <c r="AE26" s="45"/>
      <c r="AF26" s="27">
        <v>6</v>
      </c>
      <c r="AG26" s="21" t="s">
        <v>68</v>
      </c>
      <c r="AH26" s="21"/>
      <c r="AI26" s="21"/>
      <c r="AJ26" s="21"/>
      <c r="AK26" s="22">
        <v>9</v>
      </c>
      <c r="AL26" s="21" t="s">
        <v>173</v>
      </c>
      <c r="AM26" s="22">
        <v>11</v>
      </c>
      <c r="AN26" s="22">
        <v>0</v>
      </c>
      <c r="AO26" s="22">
        <v>2</v>
      </c>
      <c r="AP26" s="22">
        <f t="shared" si="6"/>
        <v>2</v>
      </c>
      <c r="AQ26" s="22">
        <v>0</v>
      </c>
      <c r="AR26" s="36"/>
    </row>
    <row r="27" spans="1:44" ht="15.95" customHeight="1" thickBot="1" x14ac:dyDescent="0.3">
      <c r="A27" s="41"/>
      <c r="B27" s="42" t="s">
        <v>147</v>
      </c>
      <c r="C27" s="6" t="s">
        <v>178</v>
      </c>
      <c r="F27" s="21"/>
      <c r="G27" s="5">
        <v>5</v>
      </c>
      <c r="H27" s="22">
        <v>1</v>
      </c>
      <c r="I27" s="21" t="s">
        <v>85</v>
      </c>
      <c r="J27" s="21"/>
      <c r="K27" s="21"/>
      <c r="L27" s="21" t="s">
        <v>453</v>
      </c>
      <c r="M27" s="21"/>
      <c r="N27" s="21"/>
      <c r="O27" s="21"/>
      <c r="P27" s="21"/>
      <c r="Q27" s="41"/>
      <c r="R27" s="41"/>
      <c r="S27" s="17" t="s">
        <v>132</v>
      </c>
      <c r="T27" s="17"/>
      <c r="U27" s="17"/>
      <c r="V27" s="17"/>
      <c r="W27" s="17"/>
      <c r="X27" s="17"/>
      <c r="Y27" s="17"/>
      <c r="Z27" s="23">
        <f>SUM(Z15:Z26)</f>
        <v>121</v>
      </c>
      <c r="AA27" s="23">
        <f>SUM(AA15:AA26)</f>
        <v>36</v>
      </c>
      <c r="AB27" s="23">
        <f>SUM(AB15:AB26)</f>
        <v>57</v>
      </c>
      <c r="AC27" s="23">
        <f>+AB27+AA27</f>
        <v>93</v>
      </c>
      <c r="AD27" s="23">
        <f>SUM(AD15:AD26)</f>
        <v>16</v>
      </c>
      <c r="AE27" s="45"/>
      <c r="AF27" s="17" t="s">
        <v>172</v>
      </c>
      <c r="AG27" s="17"/>
      <c r="AH27" s="17"/>
      <c r="AI27" s="17"/>
      <c r="AJ27" s="17"/>
      <c r="AK27" s="17"/>
      <c r="AL27" s="17"/>
      <c r="AM27" s="23">
        <f>SUM(AM15:AM26)</f>
        <v>121</v>
      </c>
      <c r="AN27" s="23">
        <f>SUM(AN15:AN26)</f>
        <v>41</v>
      </c>
      <c r="AO27" s="23">
        <f>SUM(AO15:AO26)</f>
        <v>63</v>
      </c>
      <c r="AP27" s="23">
        <f>+AO27+AN27</f>
        <v>104</v>
      </c>
      <c r="AQ27" s="23">
        <f>SUM(AQ15:AQ26)</f>
        <v>14</v>
      </c>
      <c r="AR27" s="36"/>
    </row>
    <row r="28" spans="1:44" ht="15.95" customHeight="1" x14ac:dyDescent="0.25">
      <c r="A28" s="41"/>
      <c r="B28" s="22" t="s">
        <v>27</v>
      </c>
      <c r="D28" s="21" t="s">
        <v>100</v>
      </c>
      <c r="E28" s="21"/>
      <c r="F28" s="21"/>
      <c r="G28" s="5"/>
      <c r="H28" s="22">
        <v>1</v>
      </c>
      <c r="I28" s="21" t="s">
        <v>282</v>
      </c>
      <c r="J28" s="21"/>
      <c r="K28" s="21"/>
      <c r="L28" s="21" t="s">
        <v>221</v>
      </c>
      <c r="M28" s="21"/>
      <c r="N28" s="21"/>
      <c r="O28" s="21"/>
      <c r="P28" s="21"/>
      <c r="Q28" s="41"/>
      <c r="R28" s="41"/>
      <c r="S28" s="19" t="s">
        <v>18</v>
      </c>
      <c r="T28" s="19"/>
      <c r="U28" s="19"/>
      <c r="V28" s="19"/>
      <c r="W28" s="19"/>
      <c r="X28" s="16" t="s">
        <v>41</v>
      </c>
      <c r="Z28" s="22">
        <v>12</v>
      </c>
      <c r="AA28" s="22">
        <v>5</v>
      </c>
      <c r="AB28" s="22">
        <v>3</v>
      </c>
      <c r="AC28" s="22">
        <f t="shared" ref="AC28:AC39" si="7">+AA28+AB28</f>
        <v>8</v>
      </c>
      <c r="AD28" s="22">
        <v>0</v>
      </c>
      <c r="AE28" s="45"/>
      <c r="AF28" s="19" t="s">
        <v>17</v>
      </c>
      <c r="AG28" s="19"/>
      <c r="AH28" s="19"/>
      <c r="AI28" s="19"/>
      <c r="AJ28" s="19"/>
      <c r="AK28" s="16" t="s">
        <v>51</v>
      </c>
      <c r="AM28" s="22">
        <v>5</v>
      </c>
      <c r="AN28" s="22">
        <v>2</v>
      </c>
      <c r="AO28" s="22">
        <v>0</v>
      </c>
      <c r="AP28" s="22">
        <f t="shared" ref="AP28:AP39" si="8">+AN28+AO28</f>
        <v>2</v>
      </c>
      <c r="AQ28" s="22">
        <v>0</v>
      </c>
      <c r="AR28" s="36"/>
    </row>
    <row r="29" spans="1:44" ht="15.95" customHeight="1" x14ac:dyDescent="0.25">
      <c r="A29" s="41"/>
      <c r="H29" s="22">
        <v>1</v>
      </c>
      <c r="I29" s="21" t="s">
        <v>85</v>
      </c>
      <c r="J29" s="21"/>
      <c r="K29" s="21"/>
      <c r="L29" s="21" t="s">
        <v>452</v>
      </c>
      <c r="M29" s="21"/>
      <c r="N29" s="21"/>
      <c r="O29" s="21"/>
      <c r="P29" s="21"/>
      <c r="Q29" s="41"/>
      <c r="R29" s="41"/>
      <c r="S29" s="27">
        <v>7.5</v>
      </c>
      <c r="T29" s="21" t="s">
        <v>78</v>
      </c>
      <c r="X29" s="22">
        <v>35</v>
      </c>
      <c r="Y29" s="21" t="s">
        <v>108</v>
      </c>
      <c r="Z29" s="22">
        <v>11</v>
      </c>
      <c r="AA29" s="22">
        <v>0</v>
      </c>
      <c r="AB29" s="22">
        <v>0</v>
      </c>
      <c r="AC29" s="22">
        <f t="shared" si="7"/>
        <v>0</v>
      </c>
      <c r="AD29" s="22">
        <v>2</v>
      </c>
      <c r="AE29" s="45"/>
      <c r="AF29" s="27">
        <v>7</v>
      </c>
      <c r="AG29" s="21" t="s">
        <v>162</v>
      </c>
      <c r="AH29" s="21"/>
      <c r="AI29" s="21"/>
      <c r="AJ29" s="21"/>
      <c r="AK29" s="22">
        <v>30</v>
      </c>
      <c r="AL29" s="21" t="s">
        <v>17</v>
      </c>
      <c r="AM29" s="22">
        <v>10</v>
      </c>
      <c r="AN29" s="22">
        <v>0</v>
      </c>
      <c r="AO29" s="22">
        <v>0</v>
      </c>
      <c r="AP29" s="22">
        <f t="shared" si="8"/>
        <v>0</v>
      </c>
      <c r="AQ29" s="22">
        <v>0</v>
      </c>
      <c r="AR29" s="36"/>
    </row>
    <row r="30" spans="1:44" ht="15.95" customHeight="1" x14ac:dyDescent="0.25">
      <c r="A30" s="41"/>
      <c r="H30" s="22">
        <v>2</v>
      </c>
      <c r="I30" s="21" t="s">
        <v>85</v>
      </c>
      <c r="J30" s="21"/>
      <c r="K30" s="21"/>
      <c r="L30" s="21" t="s">
        <v>452</v>
      </c>
      <c r="M30" s="21"/>
      <c r="N30" s="21"/>
      <c r="O30" s="21"/>
      <c r="P30" s="21"/>
      <c r="Q30" s="41"/>
      <c r="R30" s="41"/>
      <c r="S30" s="27">
        <v>9.5</v>
      </c>
      <c r="T30" s="21" t="s">
        <v>53</v>
      </c>
      <c r="U30" s="21"/>
      <c r="V30" s="21"/>
      <c r="W30" s="27"/>
      <c r="X30" s="22">
        <v>14</v>
      </c>
      <c r="Y30" s="21" t="s">
        <v>108</v>
      </c>
      <c r="Z30" s="22">
        <v>9</v>
      </c>
      <c r="AA30" s="22">
        <v>16</v>
      </c>
      <c r="AB30" s="22">
        <v>7</v>
      </c>
      <c r="AC30" s="22">
        <f t="shared" si="7"/>
        <v>23</v>
      </c>
      <c r="AD30" s="22">
        <v>2</v>
      </c>
      <c r="AE30" s="45"/>
      <c r="AF30" s="27">
        <v>9.5</v>
      </c>
      <c r="AG30" s="21" t="s">
        <v>129</v>
      </c>
      <c r="AH30" s="21"/>
      <c r="AI30" s="21"/>
      <c r="AJ30" s="21"/>
      <c r="AK30" s="22">
        <v>24</v>
      </c>
      <c r="AL30" s="21" t="s">
        <v>17</v>
      </c>
      <c r="AM30" s="22">
        <v>11</v>
      </c>
      <c r="AN30" s="22">
        <v>13</v>
      </c>
      <c r="AO30" s="22">
        <v>13</v>
      </c>
      <c r="AP30" s="22">
        <f t="shared" si="8"/>
        <v>26</v>
      </c>
      <c r="AQ30" s="22">
        <v>2</v>
      </c>
      <c r="AR30" s="36"/>
    </row>
    <row r="31" spans="1:44" ht="15.95" customHeight="1" x14ac:dyDescent="0.25">
      <c r="A31" s="41"/>
      <c r="E31" s="21"/>
      <c r="F31" s="21"/>
      <c r="G31" s="5"/>
      <c r="H31" s="22">
        <v>2</v>
      </c>
      <c r="I31" s="21" t="s">
        <v>323</v>
      </c>
      <c r="J31" s="21"/>
      <c r="K31" s="21"/>
      <c r="L31" s="21"/>
      <c r="M31" s="21" t="s">
        <v>122</v>
      </c>
      <c r="N31" s="21"/>
      <c r="O31" s="21"/>
      <c r="P31" s="21"/>
      <c r="Q31" s="41"/>
      <c r="R31" s="41"/>
      <c r="S31" s="27">
        <v>8.5</v>
      </c>
      <c r="T31" s="21" t="s">
        <v>87</v>
      </c>
      <c r="U31" s="21"/>
      <c r="V31" s="21"/>
      <c r="W31" s="27"/>
      <c r="X31" s="22">
        <v>16</v>
      </c>
      <c r="Y31" s="21" t="s">
        <v>108</v>
      </c>
      <c r="Z31" s="22">
        <v>10</v>
      </c>
      <c r="AA31" s="22">
        <v>3</v>
      </c>
      <c r="AB31" s="22">
        <v>8</v>
      </c>
      <c r="AC31" s="22">
        <f t="shared" si="7"/>
        <v>11</v>
      </c>
      <c r="AD31" s="22">
        <v>0</v>
      </c>
      <c r="AE31" s="45"/>
      <c r="AF31" s="27">
        <v>8.5</v>
      </c>
      <c r="AG31" s="21" t="s">
        <v>161</v>
      </c>
      <c r="AH31" s="21"/>
      <c r="AI31" s="21"/>
      <c r="AJ31" s="21"/>
      <c r="AK31" s="22">
        <v>7</v>
      </c>
      <c r="AL31" s="21" t="s">
        <v>17</v>
      </c>
      <c r="AM31" s="22">
        <v>11</v>
      </c>
      <c r="AN31" s="22">
        <v>11</v>
      </c>
      <c r="AO31" s="22">
        <v>13</v>
      </c>
      <c r="AP31" s="22">
        <f t="shared" si="8"/>
        <v>24</v>
      </c>
      <c r="AQ31" s="22">
        <v>0</v>
      </c>
      <c r="AR31" s="36"/>
    </row>
    <row r="32" spans="1:44" ht="15.95" customHeight="1" x14ac:dyDescent="0.25">
      <c r="A32" s="41"/>
      <c r="Q32" s="41"/>
      <c r="R32" s="41"/>
      <c r="S32" s="27">
        <v>8.5</v>
      </c>
      <c r="T32" s="21" t="s">
        <v>140</v>
      </c>
      <c r="U32" s="21"/>
      <c r="V32" s="21"/>
      <c r="W32" s="27"/>
      <c r="X32" s="22">
        <v>11</v>
      </c>
      <c r="Y32" s="21" t="s">
        <v>108</v>
      </c>
      <c r="Z32" s="22">
        <v>11</v>
      </c>
      <c r="AA32" s="22">
        <v>5</v>
      </c>
      <c r="AB32" s="22">
        <v>9</v>
      </c>
      <c r="AC32" s="22">
        <f t="shared" si="7"/>
        <v>14</v>
      </c>
      <c r="AD32" s="22">
        <v>0</v>
      </c>
      <c r="AE32" s="45"/>
      <c r="AF32" s="27">
        <v>8.5</v>
      </c>
      <c r="AG32" s="21" t="s">
        <v>120</v>
      </c>
      <c r="AH32" s="21"/>
      <c r="AI32" s="21"/>
      <c r="AJ32" s="21"/>
      <c r="AK32" s="22">
        <v>22</v>
      </c>
      <c r="AL32" s="16" t="s">
        <v>17</v>
      </c>
      <c r="AM32" s="22">
        <v>11</v>
      </c>
      <c r="AN32" s="22">
        <v>3</v>
      </c>
      <c r="AO32" s="22">
        <v>4</v>
      </c>
      <c r="AP32" s="22">
        <f t="shared" si="8"/>
        <v>7</v>
      </c>
      <c r="AQ32" s="22">
        <v>0</v>
      </c>
      <c r="AR32" s="36"/>
    </row>
    <row r="33" spans="1:44" ht="15.95" customHeight="1" x14ac:dyDescent="0.25">
      <c r="A33" s="41"/>
      <c r="C33" s="6" t="s">
        <v>182</v>
      </c>
      <c r="G33" s="5">
        <v>0</v>
      </c>
      <c r="Q33" s="41"/>
      <c r="R33" s="41"/>
      <c r="S33" s="27">
        <v>7.5</v>
      </c>
      <c r="T33" s="21" t="s">
        <v>45</v>
      </c>
      <c r="X33" s="22">
        <v>72</v>
      </c>
      <c r="Y33" s="21" t="s">
        <v>108</v>
      </c>
      <c r="Z33" s="22">
        <v>6</v>
      </c>
      <c r="AA33" s="22">
        <v>0</v>
      </c>
      <c r="AB33" s="22">
        <v>1</v>
      </c>
      <c r="AC33" s="22">
        <f t="shared" si="7"/>
        <v>1</v>
      </c>
      <c r="AD33" s="22">
        <v>2</v>
      </c>
      <c r="AE33" s="45"/>
      <c r="AF33" s="27">
        <v>7.5</v>
      </c>
      <c r="AG33" s="21" t="s">
        <v>31</v>
      </c>
      <c r="AK33" s="22">
        <v>2</v>
      </c>
      <c r="AL33" s="21" t="s">
        <v>17</v>
      </c>
      <c r="AM33" s="22">
        <v>11</v>
      </c>
      <c r="AN33" s="22">
        <v>0</v>
      </c>
      <c r="AO33" s="22">
        <v>3</v>
      </c>
      <c r="AP33" s="22">
        <f t="shared" si="8"/>
        <v>3</v>
      </c>
      <c r="AQ33" s="22">
        <v>0</v>
      </c>
      <c r="AR33" s="36"/>
    </row>
    <row r="34" spans="1:44" ht="15.95" customHeight="1" x14ac:dyDescent="0.25">
      <c r="A34" s="41"/>
      <c r="B34" s="22" t="s">
        <v>27</v>
      </c>
      <c r="C34" s="21" t="s">
        <v>451</v>
      </c>
      <c r="D34" s="21"/>
      <c r="E34" s="21"/>
      <c r="F34" s="21"/>
      <c r="G34" s="21"/>
      <c r="H34" s="22"/>
      <c r="I34" s="21"/>
      <c r="J34" s="21"/>
      <c r="K34" s="21"/>
      <c r="L34" s="21"/>
      <c r="M34" s="21"/>
      <c r="N34" s="21"/>
      <c r="O34" s="21"/>
      <c r="P34" s="21"/>
      <c r="Q34" s="41"/>
      <c r="R34" s="41"/>
      <c r="S34" s="27">
        <v>7.5</v>
      </c>
      <c r="T34" s="21" t="s">
        <v>104</v>
      </c>
      <c r="U34" s="21"/>
      <c r="V34" s="21"/>
      <c r="W34" s="27"/>
      <c r="X34" s="22">
        <v>4</v>
      </c>
      <c r="Y34" s="21" t="s">
        <v>108</v>
      </c>
      <c r="Z34" s="22">
        <v>10</v>
      </c>
      <c r="AA34" s="22">
        <v>3</v>
      </c>
      <c r="AB34" s="22">
        <v>6</v>
      </c>
      <c r="AC34" s="22">
        <f t="shared" si="7"/>
        <v>9</v>
      </c>
      <c r="AD34" s="22">
        <v>2</v>
      </c>
      <c r="AE34" s="45"/>
      <c r="AF34" s="27">
        <v>7.5</v>
      </c>
      <c r="AG34" s="21" t="s">
        <v>54</v>
      </c>
      <c r="AJ34" s="21"/>
      <c r="AK34" s="22">
        <v>19</v>
      </c>
      <c r="AL34" s="21" t="s">
        <v>17</v>
      </c>
      <c r="AM34" s="22">
        <v>10</v>
      </c>
      <c r="AN34" s="22">
        <v>0</v>
      </c>
      <c r="AO34" s="22">
        <v>2</v>
      </c>
      <c r="AP34" s="22">
        <f t="shared" si="8"/>
        <v>2</v>
      </c>
      <c r="AQ34" s="22">
        <v>2</v>
      </c>
      <c r="AR34" s="36"/>
    </row>
    <row r="35" spans="1:44" ht="15.95" customHeight="1" x14ac:dyDescent="0.25">
      <c r="A35" s="41" t="s">
        <v>43</v>
      </c>
      <c r="B35" s="36"/>
      <c r="C35" s="46"/>
      <c r="D35" s="46"/>
      <c r="E35" s="46"/>
      <c r="F35" s="46"/>
      <c r="G35" s="42"/>
      <c r="H35" s="45"/>
      <c r="I35" s="46"/>
      <c r="J35" s="46"/>
      <c r="K35" s="45"/>
      <c r="L35" s="45"/>
      <c r="M35" s="45"/>
      <c r="N35" s="45"/>
      <c r="O35" s="45"/>
      <c r="P35" s="45"/>
      <c r="Q35" s="41"/>
      <c r="R35" s="41"/>
      <c r="S35" s="27">
        <v>6.5</v>
      </c>
      <c r="T35" s="21" t="s">
        <v>46</v>
      </c>
      <c r="U35" s="21"/>
      <c r="V35" s="21"/>
      <c r="W35" s="27"/>
      <c r="X35" s="22">
        <v>24</v>
      </c>
      <c r="Y35" s="21" t="s">
        <v>108</v>
      </c>
      <c r="Z35" s="22">
        <v>10</v>
      </c>
      <c r="AA35" s="22">
        <v>0</v>
      </c>
      <c r="AB35" s="22">
        <v>9</v>
      </c>
      <c r="AC35" s="22">
        <f t="shared" si="7"/>
        <v>9</v>
      </c>
      <c r="AD35" s="22">
        <v>0</v>
      </c>
      <c r="AE35" s="45"/>
      <c r="AF35" s="27">
        <v>7.5</v>
      </c>
      <c r="AG35" s="21" t="s">
        <v>84</v>
      </c>
      <c r="AK35" s="22">
        <v>33</v>
      </c>
      <c r="AL35" s="21" t="s">
        <v>17</v>
      </c>
      <c r="AM35" s="22">
        <v>11</v>
      </c>
      <c r="AN35" s="22">
        <v>0</v>
      </c>
      <c r="AO35" s="22">
        <v>0</v>
      </c>
      <c r="AP35" s="22">
        <f t="shared" si="8"/>
        <v>0</v>
      </c>
      <c r="AQ35" s="22">
        <v>2</v>
      </c>
      <c r="AR35" s="36"/>
    </row>
    <row r="36" spans="1:44" ht="15.95" customHeight="1" x14ac:dyDescent="0.25">
      <c r="A36" s="41"/>
      <c r="B36" s="42" t="s">
        <v>148</v>
      </c>
      <c r="C36" s="6" t="s">
        <v>180</v>
      </c>
      <c r="F36" s="20"/>
      <c r="G36" s="5">
        <v>3</v>
      </c>
      <c r="H36" s="22">
        <v>1</v>
      </c>
      <c r="I36" s="21" t="s">
        <v>192</v>
      </c>
      <c r="J36" s="21"/>
      <c r="K36" s="21"/>
      <c r="L36" s="21" t="s">
        <v>444</v>
      </c>
      <c r="M36" s="21"/>
      <c r="N36" s="21"/>
      <c r="O36" s="21"/>
      <c r="P36" s="21"/>
      <c r="Q36" s="41"/>
      <c r="R36" s="41"/>
      <c r="S36" s="27">
        <v>7</v>
      </c>
      <c r="T36" s="21" t="s">
        <v>34</v>
      </c>
      <c r="U36" s="21"/>
      <c r="V36" s="21"/>
      <c r="W36" s="27"/>
      <c r="X36" s="22">
        <v>44</v>
      </c>
      <c r="Y36" s="21" t="s">
        <v>108</v>
      </c>
      <c r="Z36" s="22">
        <v>11</v>
      </c>
      <c r="AA36" s="22">
        <v>0</v>
      </c>
      <c r="AB36" s="22">
        <v>0</v>
      </c>
      <c r="AC36" s="22">
        <f t="shared" si="7"/>
        <v>0</v>
      </c>
      <c r="AD36" s="22">
        <v>0</v>
      </c>
      <c r="AE36" s="45"/>
      <c r="AF36" s="27">
        <v>7</v>
      </c>
      <c r="AG36" s="21" t="s">
        <v>64</v>
      </c>
      <c r="AH36" s="21"/>
      <c r="AI36" s="21"/>
      <c r="AJ36" s="21"/>
      <c r="AK36" s="22">
        <v>11</v>
      </c>
      <c r="AL36" s="21" t="s">
        <v>17</v>
      </c>
      <c r="AM36" s="22">
        <v>11</v>
      </c>
      <c r="AN36" s="22">
        <v>0</v>
      </c>
      <c r="AO36" s="22">
        <v>5</v>
      </c>
      <c r="AP36" s="22">
        <f t="shared" si="8"/>
        <v>5</v>
      </c>
      <c r="AQ36" s="22">
        <v>0</v>
      </c>
      <c r="AR36" s="36"/>
    </row>
    <row r="37" spans="1:44" ht="15.95" customHeight="1" x14ac:dyDescent="0.25">
      <c r="A37" s="41"/>
      <c r="B37" s="22" t="s">
        <v>27</v>
      </c>
      <c r="C37" s="16" t="s">
        <v>302</v>
      </c>
      <c r="D37" s="21"/>
      <c r="E37" s="21"/>
      <c r="H37" s="22">
        <v>1</v>
      </c>
      <c r="I37" s="21" t="s">
        <v>192</v>
      </c>
      <c r="J37" s="21"/>
      <c r="K37" s="21"/>
      <c r="L37" s="21" t="s">
        <v>454</v>
      </c>
      <c r="M37" s="21"/>
      <c r="N37" s="21"/>
      <c r="O37" s="21"/>
      <c r="P37" s="21"/>
      <c r="Q37" s="41"/>
      <c r="R37" s="41"/>
      <c r="S37" s="27">
        <v>6.5</v>
      </c>
      <c r="T37" s="21" t="s">
        <v>186</v>
      </c>
      <c r="X37" s="22">
        <v>23</v>
      </c>
      <c r="Y37" s="21" t="s">
        <v>108</v>
      </c>
      <c r="Z37" s="22">
        <v>11</v>
      </c>
      <c r="AA37" s="22">
        <v>2</v>
      </c>
      <c r="AB37" s="22">
        <v>4</v>
      </c>
      <c r="AC37" s="22">
        <f t="shared" si="7"/>
        <v>6</v>
      </c>
      <c r="AD37" s="22">
        <v>2</v>
      </c>
      <c r="AE37" s="45"/>
      <c r="AF37" s="27">
        <v>7</v>
      </c>
      <c r="AG37" s="21" t="s">
        <v>55</v>
      </c>
      <c r="AH37" s="21"/>
      <c r="AI37" s="21"/>
      <c r="AJ37" s="21"/>
      <c r="AK37" s="22">
        <v>13</v>
      </c>
      <c r="AL37" s="21" t="s">
        <v>17</v>
      </c>
      <c r="AM37" s="22">
        <v>9</v>
      </c>
      <c r="AN37" s="22">
        <v>0</v>
      </c>
      <c r="AO37" s="22">
        <v>3</v>
      </c>
      <c r="AP37" s="22">
        <f t="shared" si="8"/>
        <v>3</v>
      </c>
      <c r="AQ37" s="22">
        <v>0</v>
      </c>
      <c r="AR37" s="36"/>
    </row>
    <row r="38" spans="1:44" ht="15.95" customHeight="1" x14ac:dyDescent="0.25">
      <c r="A38" s="41"/>
      <c r="H38" s="22">
        <v>1</v>
      </c>
      <c r="I38" s="21" t="s">
        <v>444</v>
      </c>
      <c r="J38" s="21"/>
      <c r="K38" s="21"/>
      <c r="L38" s="21" t="s">
        <v>268</v>
      </c>
      <c r="M38" s="21"/>
      <c r="N38" s="21"/>
      <c r="O38" s="21"/>
      <c r="P38" s="21"/>
      <c r="Q38" s="41"/>
      <c r="R38" s="41"/>
      <c r="S38" s="27">
        <v>6.5</v>
      </c>
      <c r="T38" s="21" t="s">
        <v>121</v>
      </c>
      <c r="X38" s="22">
        <v>30</v>
      </c>
      <c r="Y38" s="21" t="s">
        <v>108</v>
      </c>
      <c r="Z38" s="22">
        <v>10</v>
      </c>
      <c r="AA38" s="22">
        <v>1</v>
      </c>
      <c r="AB38" s="22">
        <v>2</v>
      </c>
      <c r="AC38" s="22">
        <f t="shared" si="7"/>
        <v>3</v>
      </c>
      <c r="AD38" s="22">
        <v>0</v>
      </c>
      <c r="AE38" s="45"/>
      <c r="AF38" s="27">
        <v>6.5</v>
      </c>
      <c r="AG38" s="21" t="s">
        <v>40</v>
      </c>
      <c r="AH38" s="21"/>
      <c r="AI38" s="21"/>
      <c r="AJ38" s="21"/>
      <c r="AK38" s="22">
        <v>4</v>
      </c>
      <c r="AL38" s="21" t="s">
        <v>17</v>
      </c>
      <c r="AM38" s="22">
        <v>10</v>
      </c>
      <c r="AN38" s="22">
        <v>0</v>
      </c>
      <c r="AO38" s="22">
        <v>3</v>
      </c>
      <c r="AP38" s="22">
        <f t="shared" si="8"/>
        <v>3</v>
      </c>
      <c r="AQ38" s="22">
        <v>0</v>
      </c>
      <c r="AR38" s="36"/>
    </row>
    <row r="39" spans="1:44" ht="15.95" customHeight="1" x14ac:dyDescent="0.25">
      <c r="A39" s="41"/>
      <c r="H39" s="22"/>
      <c r="I39" s="21"/>
      <c r="J39" s="21"/>
      <c r="K39" s="21"/>
      <c r="L39" s="21"/>
      <c r="M39" s="21"/>
      <c r="N39" s="21"/>
      <c r="O39" s="21"/>
      <c r="P39" s="21"/>
      <c r="Q39" s="41"/>
      <c r="R39" s="41"/>
      <c r="S39" s="27">
        <v>6.5</v>
      </c>
      <c r="T39" s="21" t="s">
        <v>165</v>
      </c>
      <c r="U39" s="21"/>
      <c r="V39" s="21"/>
      <c r="W39" s="27"/>
      <c r="X39" s="22">
        <v>10</v>
      </c>
      <c r="Y39" s="21" t="s">
        <v>108</v>
      </c>
      <c r="Z39" s="22">
        <v>10</v>
      </c>
      <c r="AA39" s="22">
        <v>1</v>
      </c>
      <c r="AB39" s="22">
        <v>1</v>
      </c>
      <c r="AC39" s="22">
        <f t="shared" si="7"/>
        <v>2</v>
      </c>
      <c r="AD39" s="22">
        <v>0</v>
      </c>
      <c r="AE39" s="45"/>
      <c r="AF39" s="27">
        <v>6</v>
      </c>
      <c r="AG39" s="21" t="s">
        <v>103</v>
      </c>
      <c r="AK39" s="22">
        <v>44</v>
      </c>
      <c r="AL39" s="21" t="s">
        <v>17</v>
      </c>
      <c r="AM39" s="22">
        <v>11</v>
      </c>
      <c r="AN39" s="22">
        <v>3</v>
      </c>
      <c r="AO39" s="22">
        <v>4</v>
      </c>
      <c r="AP39" s="22">
        <f t="shared" si="8"/>
        <v>7</v>
      </c>
      <c r="AQ39" s="22">
        <v>0</v>
      </c>
      <c r="AR39" s="36"/>
    </row>
    <row r="40" spans="1:44" ht="15.95" customHeight="1" thickBot="1" x14ac:dyDescent="0.3">
      <c r="A40" s="41"/>
      <c r="C40" s="6" t="s">
        <v>181</v>
      </c>
      <c r="D40" s="1"/>
      <c r="E40" s="21"/>
      <c r="F40" s="21"/>
      <c r="G40" s="5">
        <v>0</v>
      </c>
      <c r="H40" s="22"/>
      <c r="I40" s="21"/>
      <c r="J40" s="21"/>
      <c r="K40" s="21"/>
      <c r="L40" s="21"/>
      <c r="M40" s="21"/>
      <c r="N40" s="21"/>
      <c r="O40" s="21"/>
      <c r="P40" s="21"/>
      <c r="Q40" s="41"/>
      <c r="R40" s="41"/>
      <c r="S40" s="17" t="s">
        <v>50</v>
      </c>
      <c r="T40" s="17"/>
      <c r="U40" s="17"/>
      <c r="V40" s="17"/>
      <c r="W40" s="17"/>
      <c r="X40" s="17"/>
      <c r="Y40" s="17"/>
      <c r="Z40" s="23">
        <f>SUM(Z28:Z39)</f>
        <v>121</v>
      </c>
      <c r="AA40" s="23">
        <f>SUM(AA28:AA39)</f>
        <v>36</v>
      </c>
      <c r="AB40" s="23">
        <f>SUM(AB28:AB39)</f>
        <v>50</v>
      </c>
      <c r="AC40" s="23">
        <f>+AB40+AA40</f>
        <v>86</v>
      </c>
      <c r="AD40" s="23">
        <f>SUM(AD28:AD39)</f>
        <v>10</v>
      </c>
      <c r="AE40" s="45"/>
      <c r="AF40" s="17" t="s">
        <v>57</v>
      </c>
      <c r="AG40" s="17"/>
      <c r="AH40" s="17"/>
      <c r="AI40" s="17"/>
      <c r="AJ40" s="17"/>
      <c r="AK40" s="17"/>
      <c r="AL40" s="17"/>
      <c r="AM40" s="23">
        <f>SUM(AM28:AM39)</f>
        <v>121</v>
      </c>
      <c r="AN40" s="23">
        <f>SUM(AN28:AN39)</f>
        <v>32</v>
      </c>
      <c r="AO40" s="23">
        <f>SUM(AO28:AO39)</f>
        <v>50</v>
      </c>
      <c r="AP40" s="23">
        <f>+AO40+AN40</f>
        <v>82</v>
      </c>
      <c r="AQ40" s="23">
        <f>SUM(AQ28:AQ39)</f>
        <v>6</v>
      </c>
      <c r="AR40" s="36"/>
    </row>
    <row r="41" spans="1:44" ht="15.95" customHeight="1" x14ac:dyDescent="0.25">
      <c r="A41" s="41"/>
      <c r="B41" s="22" t="s">
        <v>27</v>
      </c>
      <c r="C41" s="21" t="s">
        <v>443</v>
      </c>
      <c r="D41" s="16"/>
      <c r="H41" s="22"/>
      <c r="I41" s="21"/>
      <c r="J41" s="21"/>
      <c r="K41" s="21"/>
      <c r="L41" s="21"/>
      <c r="M41" s="21"/>
      <c r="N41" s="21"/>
      <c r="O41" s="21"/>
      <c r="P41" s="21"/>
      <c r="Q41" s="41"/>
      <c r="R41" s="41"/>
      <c r="S41" s="12" t="s">
        <v>93</v>
      </c>
      <c r="T41" s="12"/>
      <c r="U41" s="12"/>
      <c r="V41" s="12"/>
      <c r="W41" s="13"/>
      <c r="X41" s="14" t="s">
        <v>152</v>
      </c>
      <c r="Z41" s="22">
        <v>28.7</v>
      </c>
      <c r="AA41" s="22">
        <v>3</v>
      </c>
      <c r="AB41" s="22">
        <v>8</v>
      </c>
      <c r="AC41" s="22">
        <f t="shared" ref="AC41:AC52" si="9">+AA41+AB41</f>
        <v>11</v>
      </c>
      <c r="AD41" s="22">
        <v>2</v>
      </c>
      <c r="AE41" s="45"/>
      <c r="AF41" s="12" t="s">
        <v>92</v>
      </c>
      <c r="AG41" s="12"/>
      <c r="AH41" s="12"/>
      <c r="AI41" s="12"/>
      <c r="AJ41" s="13"/>
      <c r="AK41" s="14" t="s">
        <v>96</v>
      </c>
      <c r="AM41" s="22">
        <v>17</v>
      </c>
      <c r="AN41" s="22">
        <v>11</v>
      </c>
      <c r="AO41" s="22">
        <v>2</v>
      </c>
      <c r="AP41" s="22">
        <f t="shared" ref="AP41:AP52" si="10">+AN41+AO41</f>
        <v>13</v>
      </c>
      <c r="AQ41" s="22">
        <v>0</v>
      </c>
      <c r="AR41" s="36"/>
    </row>
    <row r="42" spans="1:44" ht="15.95" customHeight="1" x14ac:dyDescent="0.25">
      <c r="A42" s="41"/>
      <c r="B42" s="36"/>
      <c r="C42" s="46"/>
      <c r="D42" s="46"/>
      <c r="E42" s="46"/>
      <c r="F42" s="46"/>
      <c r="G42" s="42"/>
      <c r="H42" s="45"/>
      <c r="I42" s="46"/>
      <c r="J42" s="46"/>
      <c r="K42" s="45"/>
      <c r="L42" s="45"/>
      <c r="M42" s="45"/>
      <c r="N42" s="45"/>
      <c r="O42" s="45"/>
      <c r="P42" s="45"/>
      <c r="Q42" s="41"/>
      <c r="R42" s="41"/>
      <c r="S42" s="27">
        <v>7</v>
      </c>
      <c r="T42" s="21" t="s">
        <v>145</v>
      </c>
      <c r="U42" s="21"/>
      <c r="V42" s="21"/>
      <c r="W42" s="27"/>
      <c r="X42" s="22">
        <v>1</v>
      </c>
      <c r="Y42" s="16" t="s">
        <v>98</v>
      </c>
      <c r="Z42" s="22">
        <v>0</v>
      </c>
      <c r="AA42" s="22">
        <v>0</v>
      </c>
      <c r="AB42" s="22">
        <v>0</v>
      </c>
      <c r="AC42" s="22">
        <f t="shared" si="9"/>
        <v>0</v>
      </c>
      <c r="AD42" s="22">
        <v>0</v>
      </c>
      <c r="AE42" s="45"/>
      <c r="AF42" s="27">
        <v>7</v>
      </c>
      <c r="AG42" s="21" t="s">
        <v>183</v>
      </c>
      <c r="AH42" s="21"/>
      <c r="AI42" s="21"/>
      <c r="AJ42" s="27"/>
      <c r="AK42" s="22">
        <v>1</v>
      </c>
      <c r="AL42" s="21" t="s">
        <v>97</v>
      </c>
      <c r="AM42" s="22">
        <v>9</v>
      </c>
      <c r="AN42" s="22">
        <v>0</v>
      </c>
      <c r="AO42" s="22">
        <v>0</v>
      </c>
      <c r="AP42" s="22">
        <f t="shared" si="10"/>
        <v>0</v>
      </c>
      <c r="AQ42" s="22">
        <v>0</v>
      </c>
      <c r="AR42" s="36"/>
    </row>
    <row r="43" spans="1:44" ht="15.95" customHeight="1" x14ac:dyDescent="0.25">
      <c r="A43" s="41"/>
      <c r="B43" s="42" t="s">
        <v>149</v>
      </c>
      <c r="C43" s="6" t="s">
        <v>175</v>
      </c>
      <c r="E43" s="11"/>
      <c r="F43" s="11"/>
      <c r="G43" s="5">
        <v>2</v>
      </c>
      <c r="H43" s="22">
        <v>1</v>
      </c>
      <c r="I43" s="21" t="s">
        <v>114</v>
      </c>
      <c r="J43" s="21"/>
      <c r="K43" s="21"/>
      <c r="L43" s="21" t="s">
        <v>449</v>
      </c>
      <c r="M43" s="21"/>
      <c r="N43" s="21"/>
      <c r="O43" s="21"/>
      <c r="P43" s="21"/>
      <c r="Q43" s="41"/>
      <c r="R43" s="41"/>
      <c r="S43" s="27">
        <v>9.5</v>
      </c>
      <c r="T43" s="21" t="s">
        <v>126</v>
      </c>
      <c r="U43" s="21"/>
      <c r="V43" s="21"/>
      <c r="W43" s="27"/>
      <c r="X43" s="22">
        <v>6</v>
      </c>
      <c r="Y43" s="16" t="s">
        <v>98</v>
      </c>
      <c r="Z43" s="22">
        <v>10.3</v>
      </c>
      <c r="AA43" s="22">
        <v>2</v>
      </c>
      <c r="AB43" s="22">
        <v>3</v>
      </c>
      <c r="AC43" s="22">
        <f t="shared" si="9"/>
        <v>5</v>
      </c>
      <c r="AD43" s="22">
        <v>2</v>
      </c>
      <c r="AE43" s="45"/>
      <c r="AF43" s="27">
        <v>9.5</v>
      </c>
      <c r="AG43" s="21" t="s">
        <v>150</v>
      </c>
      <c r="AH43" s="21"/>
      <c r="AI43" s="21"/>
      <c r="AJ43" s="27"/>
      <c r="AK43" s="22">
        <v>5</v>
      </c>
      <c r="AL43" s="21" t="s">
        <v>97</v>
      </c>
      <c r="AM43" s="22">
        <v>10</v>
      </c>
      <c r="AN43" s="22">
        <v>10</v>
      </c>
      <c r="AO43" s="22">
        <v>11</v>
      </c>
      <c r="AP43" s="22">
        <f t="shared" si="10"/>
        <v>21</v>
      </c>
      <c r="AQ43" s="22">
        <v>0</v>
      </c>
      <c r="AR43" s="36"/>
    </row>
    <row r="44" spans="1:44" ht="15.95" customHeight="1" x14ac:dyDescent="0.25">
      <c r="A44" s="41"/>
      <c r="B44" s="22" t="s">
        <v>27</v>
      </c>
      <c r="C44" s="16" t="s">
        <v>447</v>
      </c>
      <c r="D44" s="16"/>
      <c r="E44" s="16"/>
      <c r="H44" s="22">
        <v>1</v>
      </c>
      <c r="I44" s="21" t="s">
        <v>114</v>
      </c>
      <c r="J44" s="21"/>
      <c r="K44" s="21"/>
      <c r="L44" s="21" t="s">
        <v>28</v>
      </c>
      <c r="M44" s="21"/>
      <c r="N44" s="21"/>
      <c r="O44" s="21"/>
      <c r="P44" s="21"/>
      <c r="Q44" s="41"/>
      <c r="R44" s="41"/>
      <c r="S44" s="27">
        <v>8.5</v>
      </c>
      <c r="T44" s="21" t="s">
        <v>82</v>
      </c>
      <c r="U44" s="21"/>
      <c r="V44" s="21"/>
      <c r="W44" s="27"/>
      <c r="X44" s="22">
        <v>9</v>
      </c>
      <c r="Y44" s="16" t="s">
        <v>98</v>
      </c>
      <c r="Z44" s="22">
        <v>11</v>
      </c>
      <c r="AA44" s="22">
        <v>0</v>
      </c>
      <c r="AB44" s="22">
        <v>3</v>
      </c>
      <c r="AC44" s="22">
        <f t="shared" si="9"/>
        <v>3</v>
      </c>
      <c r="AD44" s="22">
        <v>2</v>
      </c>
      <c r="AE44" s="45"/>
      <c r="AF44" s="27">
        <v>8.5</v>
      </c>
      <c r="AG44" s="21" t="s">
        <v>154</v>
      </c>
      <c r="AH44" s="21"/>
      <c r="AI44" s="21"/>
      <c r="AJ44" s="27"/>
      <c r="AK44" s="22">
        <v>19</v>
      </c>
      <c r="AL44" s="21" t="s">
        <v>97</v>
      </c>
      <c r="AM44" s="22">
        <v>7</v>
      </c>
      <c r="AN44" s="22">
        <v>2</v>
      </c>
      <c r="AO44" s="22">
        <v>4</v>
      </c>
      <c r="AP44" s="22">
        <f t="shared" si="10"/>
        <v>6</v>
      </c>
      <c r="AQ44" s="22">
        <v>0</v>
      </c>
      <c r="AR44" s="36"/>
    </row>
    <row r="45" spans="1:44" ht="15.95" customHeight="1" x14ac:dyDescent="0.25">
      <c r="A45" s="41"/>
      <c r="L45" s="21"/>
      <c r="M45" s="21"/>
      <c r="N45" s="21"/>
      <c r="O45" s="21"/>
      <c r="P45" s="21"/>
      <c r="Q45" s="41"/>
      <c r="R45" s="41"/>
      <c r="S45" s="27">
        <v>8</v>
      </c>
      <c r="T45" s="21" t="s">
        <v>187</v>
      </c>
      <c r="U45" s="21"/>
      <c r="V45" s="21"/>
      <c r="W45" s="27"/>
      <c r="X45" s="22">
        <v>10</v>
      </c>
      <c r="Y45" s="16" t="s">
        <v>98</v>
      </c>
      <c r="Z45" s="22">
        <v>10</v>
      </c>
      <c r="AA45" s="22">
        <v>3</v>
      </c>
      <c r="AB45" s="22">
        <v>6</v>
      </c>
      <c r="AC45" s="22">
        <f t="shared" si="9"/>
        <v>9</v>
      </c>
      <c r="AD45" s="22">
        <v>2</v>
      </c>
      <c r="AE45" s="45"/>
      <c r="AF45" s="27">
        <v>8</v>
      </c>
      <c r="AG45" s="21" t="s">
        <v>131</v>
      </c>
      <c r="AH45" s="21"/>
      <c r="AI45" s="21"/>
      <c r="AJ45" s="27"/>
      <c r="AK45" s="22">
        <v>7</v>
      </c>
      <c r="AL45" s="21" t="s">
        <v>97</v>
      </c>
      <c r="AM45" s="22">
        <v>10</v>
      </c>
      <c r="AN45" s="22">
        <v>1</v>
      </c>
      <c r="AO45" s="22">
        <v>3</v>
      </c>
      <c r="AP45" s="22">
        <f t="shared" si="10"/>
        <v>4</v>
      </c>
      <c r="AQ45" s="22">
        <v>0</v>
      </c>
      <c r="AR45" s="36"/>
    </row>
    <row r="46" spans="1:44" ht="15.95" customHeight="1" x14ac:dyDescent="0.25">
      <c r="A46" s="41"/>
      <c r="C46" s="6" t="s">
        <v>179</v>
      </c>
      <c r="G46" s="5">
        <v>2</v>
      </c>
      <c r="H46" s="22">
        <v>1</v>
      </c>
      <c r="I46" s="21" t="s">
        <v>161</v>
      </c>
      <c r="J46" s="21"/>
      <c r="K46" s="21"/>
      <c r="L46" s="21" t="s">
        <v>129</v>
      </c>
      <c r="M46" s="21"/>
      <c r="N46" s="21"/>
      <c r="O46" s="21"/>
      <c r="P46" s="21"/>
      <c r="Q46" s="41"/>
      <c r="R46" s="41"/>
      <c r="S46" s="27">
        <v>7.5</v>
      </c>
      <c r="T46" s="21" t="s">
        <v>62</v>
      </c>
      <c r="U46" s="21"/>
      <c r="V46" s="21"/>
      <c r="W46" s="27"/>
      <c r="X46" s="22">
        <v>4</v>
      </c>
      <c r="Y46" s="16" t="s">
        <v>98</v>
      </c>
      <c r="Z46" s="22">
        <v>5</v>
      </c>
      <c r="AA46" s="22">
        <v>2</v>
      </c>
      <c r="AB46" s="22">
        <v>2</v>
      </c>
      <c r="AC46" s="22">
        <f t="shared" si="9"/>
        <v>4</v>
      </c>
      <c r="AD46" s="22">
        <v>0</v>
      </c>
      <c r="AE46" s="45"/>
      <c r="AF46" s="27">
        <v>8</v>
      </c>
      <c r="AG46" s="21" t="s">
        <v>193</v>
      </c>
      <c r="AH46" s="21"/>
      <c r="AI46" s="21"/>
      <c r="AJ46" s="27"/>
      <c r="AK46" s="22">
        <v>9</v>
      </c>
      <c r="AL46" s="21" t="s">
        <v>97</v>
      </c>
      <c r="AM46" s="22">
        <v>8</v>
      </c>
      <c r="AN46" s="22">
        <v>0</v>
      </c>
      <c r="AO46" s="22">
        <v>2</v>
      </c>
      <c r="AP46" s="22">
        <f t="shared" si="10"/>
        <v>2</v>
      </c>
      <c r="AQ46" s="22">
        <v>4</v>
      </c>
      <c r="AR46" s="36"/>
    </row>
    <row r="47" spans="1:44" ht="15.95" customHeight="1" x14ac:dyDescent="0.25">
      <c r="A47" s="41"/>
      <c r="B47" s="22" t="s">
        <v>27</v>
      </c>
      <c r="C47" s="16" t="s">
        <v>448</v>
      </c>
      <c r="D47" s="16"/>
      <c r="E47" s="16"/>
      <c r="F47" s="21"/>
      <c r="G47" s="21"/>
      <c r="H47" s="22">
        <v>2</v>
      </c>
      <c r="I47" s="21" t="s">
        <v>103</v>
      </c>
      <c r="J47" s="21"/>
      <c r="K47" s="21"/>
      <c r="L47" s="21" t="s">
        <v>286</v>
      </c>
      <c r="M47" s="21"/>
      <c r="N47" s="21"/>
      <c r="O47" s="21"/>
      <c r="P47" s="21"/>
      <c r="Q47" s="41"/>
      <c r="R47" s="41"/>
      <c r="S47" s="27">
        <v>7.5</v>
      </c>
      <c r="T47" s="21" t="s">
        <v>158</v>
      </c>
      <c r="U47" s="21"/>
      <c r="V47" s="21"/>
      <c r="W47" s="27"/>
      <c r="X47" s="22">
        <v>11</v>
      </c>
      <c r="Y47" s="16" t="s">
        <v>98</v>
      </c>
      <c r="Z47" s="22">
        <v>11</v>
      </c>
      <c r="AA47" s="22">
        <v>5</v>
      </c>
      <c r="AB47" s="22">
        <v>6</v>
      </c>
      <c r="AC47" s="22">
        <f t="shared" si="9"/>
        <v>11</v>
      </c>
      <c r="AD47" s="22">
        <v>2</v>
      </c>
      <c r="AE47" s="45"/>
      <c r="AF47" s="27">
        <v>7.5</v>
      </c>
      <c r="AG47" s="21" t="s">
        <v>32</v>
      </c>
      <c r="AH47" s="21"/>
      <c r="AI47" s="21"/>
      <c r="AJ47" s="27"/>
      <c r="AK47" s="22">
        <v>10</v>
      </c>
      <c r="AL47" s="21" t="s">
        <v>97</v>
      </c>
      <c r="AM47" s="22">
        <v>11</v>
      </c>
      <c r="AN47" s="22">
        <v>5</v>
      </c>
      <c r="AO47" s="22">
        <v>6</v>
      </c>
      <c r="AP47" s="22">
        <f t="shared" si="10"/>
        <v>11</v>
      </c>
      <c r="AQ47" s="22">
        <v>0</v>
      </c>
      <c r="AR47" s="36"/>
    </row>
    <row r="48" spans="1:44" ht="15.95" customHeight="1" x14ac:dyDescent="0.25">
      <c r="A48" s="41"/>
      <c r="B48" s="36"/>
      <c r="C48" s="46"/>
      <c r="D48" s="46"/>
      <c r="E48" s="46"/>
      <c r="F48" s="46"/>
      <c r="G48" s="42"/>
      <c r="H48" s="45"/>
      <c r="I48" s="46"/>
      <c r="J48" s="46"/>
      <c r="K48" s="45"/>
      <c r="L48" s="45"/>
      <c r="M48" s="45"/>
      <c r="N48" s="45"/>
      <c r="O48" s="45"/>
      <c r="P48" s="59"/>
      <c r="Q48" s="41"/>
      <c r="R48" s="41"/>
      <c r="S48" s="27">
        <v>7.5</v>
      </c>
      <c r="T48" s="21" t="s">
        <v>239</v>
      </c>
      <c r="U48" s="21"/>
      <c r="V48" s="21"/>
      <c r="W48" s="27"/>
      <c r="X48" s="22">
        <v>12</v>
      </c>
      <c r="Y48" s="16" t="s">
        <v>98</v>
      </c>
      <c r="Z48" s="22">
        <v>11</v>
      </c>
      <c r="AA48" s="22">
        <v>6</v>
      </c>
      <c r="AB48" s="22">
        <v>1</v>
      </c>
      <c r="AC48" s="22">
        <f t="shared" si="9"/>
        <v>7</v>
      </c>
      <c r="AD48" s="22">
        <v>0</v>
      </c>
      <c r="AE48" s="45"/>
      <c r="AF48" s="27">
        <v>7.5</v>
      </c>
      <c r="AG48" s="21" t="s">
        <v>143</v>
      </c>
      <c r="AH48" s="21"/>
      <c r="AI48" s="21"/>
      <c r="AJ48" s="27"/>
      <c r="AK48" s="22">
        <v>2</v>
      </c>
      <c r="AL48" s="21" t="s">
        <v>97</v>
      </c>
      <c r="AM48" s="22">
        <v>9</v>
      </c>
      <c r="AN48" s="22">
        <v>0</v>
      </c>
      <c r="AO48" s="22">
        <v>5</v>
      </c>
      <c r="AP48" s="22">
        <f t="shared" si="10"/>
        <v>5</v>
      </c>
      <c r="AQ48" s="22">
        <v>4</v>
      </c>
      <c r="AR48" s="36"/>
    </row>
    <row r="49" spans="1:44" ht="15.95" customHeight="1" x14ac:dyDescent="0.25">
      <c r="A49" s="41"/>
      <c r="B49" s="11"/>
      <c r="C49" s="11"/>
      <c r="D49" s="11"/>
      <c r="E49" s="21" t="s">
        <v>102</v>
      </c>
      <c r="F49" s="21"/>
      <c r="G49" s="5">
        <f>SUM(G14:G48)</f>
        <v>22</v>
      </c>
      <c r="H49" s="5"/>
      <c r="I49" s="20"/>
      <c r="J49" s="21" t="s">
        <v>56</v>
      </c>
      <c r="K49" s="20"/>
      <c r="L49" s="5">
        <f>COUNTA(C14:C48)-8</f>
        <v>5</v>
      </c>
      <c r="N49" s="21" t="s">
        <v>73</v>
      </c>
      <c r="O49" s="5">
        <f>+L49*2</f>
        <v>10</v>
      </c>
      <c r="P49" s="11"/>
      <c r="Q49" s="41"/>
      <c r="R49" s="41"/>
      <c r="S49" s="27">
        <v>7</v>
      </c>
      <c r="T49" s="21" t="s">
        <v>52</v>
      </c>
      <c r="U49" s="21"/>
      <c r="V49" s="21"/>
      <c r="W49" s="27"/>
      <c r="X49" s="22">
        <v>15</v>
      </c>
      <c r="Y49" s="16" t="s">
        <v>98</v>
      </c>
      <c r="Z49" s="22">
        <v>10</v>
      </c>
      <c r="AA49" s="22">
        <v>2</v>
      </c>
      <c r="AB49" s="22">
        <v>6</v>
      </c>
      <c r="AC49" s="22">
        <f t="shared" si="9"/>
        <v>8</v>
      </c>
      <c r="AD49" s="22">
        <v>0</v>
      </c>
      <c r="AE49" s="45"/>
      <c r="AF49" s="27">
        <v>7</v>
      </c>
      <c r="AG49" s="21" t="s">
        <v>141</v>
      </c>
      <c r="AH49" s="21"/>
      <c r="AI49" s="21"/>
      <c r="AJ49" s="27"/>
      <c r="AK49" s="22">
        <v>13</v>
      </c>
      <c r="AL49" s="21" t="s">
        <v>97</v>
      </c>
      <c r="AM49" s="22">
        <v>11</v>
      </c>
      <c r="AN49" s="22">
        <v>0</v>
      </c>
      <c r="AO49" s="22">
        <v>5</v>
      </c>
      <c r="AP49" s="22">
        <f t="shared" si="10"/>
        <v>5</v>
      </c>
      <c r="AQ49" s="22">
        <v>4</v>
      </c>
      <c r="AR49" s="36"/>
    </row>
    <row r="50" spans="1:44" ht="15.95" customHeight="1" x14ac:dyDescent="0.25">
      <c r="A50" s="41"/>
      <c r="E50" s="21" t="s">
        <v>101</v>
      </c>
      <c r="F50" s="21"/>
      <c r="G50" s="5">
        <f>COUNTA(L15:L48)+COUNTIF(L15:L48,"*&amp;*")</f>
        <v>36</v>
      </c>
      <c r="O50" t="s">
        <v>144</v>
      </c>
      <c r="Q50" s="41"/>
      <c r="R50" s="41"/>
      <c r="S50" s="27">
        <v>6.5</v>
      </c>
      <c r="T50" s="21" t="s">
        <v>63</v>
      </c>
      <c r="U50" s="21"/>
      <c r="V50" s="21"/>
      <c r="W50" s="27"/>
      <c r="X50" s="22">
        <v>14</v>
      </c>
      <c r="Y50" s="16" t="s">
        <v>98</v>
      </c>
      <c r="Z50" s="22">
        <v>11</v>
      </c>
      <c r="AA50" s="22">
        <v>0</v>
      </c>
      <c r="AB50" s="22">
        <v>4</v>
      </c>
      <c r="AC50" s="22">
        <f t="shared" si="9"/>
        <v>4</v>
      </c>
      <c r="AD50" s="22">
        <v>0</v>
      </c>
      <c r="AE50" s="45"/>
      <c r="AF50" s="27">
        <v>7</v>
      </c>
      <c r="AG50" s="21" t="s">
        <v>39</v>
      </c>
      <c r="AH50" s="21"/>
      <c r="AI50" s="21"/>
      <c r="AJ50" s="27"/>
      <c r="AK50" s="22">
        <v>27</v>
      </c>
      <c r="AL50" s="21" t="s">
        <v>97</v>
      </c>
      <c r="AM50" s="22">
        <v>11</v>
      </c>
      <c r="AN50" s="22">
        <v>1</v>
      </c>
      <c r="AO50" s="22">
        <v>5</v>
      </c>
      <c r="AP50" s="22">
        <f t="shared" si="10"/>
        <v>6</v>
      </c>
      <c r="AQ50" s="22">
        <v>0</v>
      </c>
      <c r="AR50" s="36"/>
    </row>
    <row r="51" spans="1:44" ht="15.95" customHeight="1" x14ac:dyDescent="0.25">
      <c r="A51" s="41"/>
      <c r="Q51" s="41"/>
      <c r="R51" s="41"/>
      <c r="S51" s="27">
        <v>6</v>
      </c>
      <c r="T51" s="21" t="s">
        <v>47</v>
      </c>
      <c r="X51" s="22">
        <v>3</v>
      </c>
      <c r="Y51" s="16" t="s">
        <v>98</v>
      </c>
      <c r="Z51" s="22">
        <v>11</v>
      </c>
      <c r="AA51" s="22">
        <v>0</v>
      </c>
      <c r="AB51" s="22">
        <v>0</v>
      </c>
      <c r="AC51" s="22">
        <f t="shared" si="9"/>
        <v>0</v>
      </c>
      <c r="AD51" s="22">
        <v>0</v>
      </c>
      <c r="AE51" s="45"/>
      <c r="AF51" s="27">
        <v>6.5</v>
      </c>
      <c r="AG51" s="21" t="s">
        <v>48</v>
      </c>
      <c r="AK51" s="22">
        <v>3</v>
      </c>
      <c r="AL51" s="21" t="s">
        <v>97</v>
      </c>
      <c r="AM51" s="22">
        <v>11</v>
      </c>
      <c r="AN51" s="22">
        <v>0</v>
      </c>
      <c r="AO51" s="22">
        <v>2</v>
      </c>
      <c r="AP51" s="22">
        <f t="shared" si="10"/>
        <v>2</v>
      </c>
      <c r="AQ51" s="22">
        <v>4</v>
      </c>
      <c r="AR51" s="36"/>
    </row>
    <row r="52" spans="1:44" ht="15.95" customHeight="1" x14ac:dyDescent="0.25">
      <c r="A52" s="41"/>
      <c r="Q52" s="41"/>
      <c r="R52" s="41"/>
      <c r="S52" s="27">
        <v>6</v>
      </c>
      <c r="T52" s="21" t="s">
        <v>49</v>
      </c>
      <c r="U52" s="21"/>
      <c r="V52" s="21"/>
      <c r="W52" s="27"/>
      <c r="X52" s="22">
        <v>8</v>
      </c>
      <c r="Y52" s="16" t="s">
        <v>98</v>
      </c>
      <c r="Z52" s="22">
        <v>2</v>
      </c>
      <c r="AA52" s="22">
        <v>0</v>
      </c>
      <c r="AB52" s="22">
        <v>0</v>
      </c>
      <c r="AC52" s="22">
        <f t="shared" si="9"/>
        <v>0</v>
      </c>
      <c r="AD52" s="22">
        <v>0</v>
      </c>
      <c r="AE52" s="45"/>
      <c r="AF52" s="27">
        <v>6</v>
      </c>
      <c r="AG52" s="21" t="s">
        <v>113</v>
      </c>
      <c r="AH52" s="21"/>
      <c r="AI52" s="21"/>
      <c r="AJ52" s="27"/>
      <c r="AK52" s="22">
        <v>6</v>
      </c>
      <c r="AL52" s="21" t="s">
        <v>97</v>
      </c>
      <c r="AM52" s="22">
        <v>7</v>
      </c>
      <c r="AN52" s="22">
        <v>1</v>
      </c>
      <c r="AO52" s="22">
        <v>0</v>
      </c>
      <c r="AP52" s="22">
        <f t="shared" si="10"/>
        <v>1</v>
      </c>
      <c r="AQ52" s="22">
        <v>2</v>
      </c>
      <c r="AR52" s="36"/>
    </row>
    <row r="53" spans="1:44" ht="15.95" customHeight="1" thickBot="1" x14ac:dyDescent="0.3">
      <c r="A53" s="41"/>
      <c r="B53" s="6" t="s">
        <v>83</v>
      </c>
      <c r="C53" s="6"/>
      <c r="N53" s="6"/>
      <c r="O53" s="6"/>
      <c r="Q53" s="41"/>
      <c r="R53" s="41"/>
      <c r="S53" s="17" t="s">
        <v>95</v>
      </c>
      <c r="T53" s="17"/>
      <c r="U53" s="17"/>
      <c r="V53" s="17"/>
      <c r="W53" s="17"/>
      <c r="X53" s="17"/>
      <c r="Y53" s="17"/>
      <c r="Z53" s="23">
        <f>SUM(Z41:Z52)</f>
        <v>121</v>
      </c>
      <c r="AA53" s="23">
        <f>SUM(AA41:AA52)</f>
        <v>23</v>
      </c>
      <c r="AB53" s="23">
        <f>SUM(AB41:AB52)</f>
        <v>39</v>
      </c>
      <c r="AC53" s="23">
        <f>+AB53+AA53</f>
        <v>62</v>
      </c>
      <c r="AD53" s="23">
        <f>SUM(AD41:AD52)</f>
        <v>10</v>
      </c>
      <c r="AE53" s="45"/>
      <c r="AF53" s="17" t="s">
        <v>94</v>
      </c>
      <c r="AG53" s="17"/>
      <c r="AH53" s="17"/>
      <c r="AI53" s="17"/>
      <c r="AJ53" s="17"/>
      <c r="AK53" s="17"/>
      <c r="AL53" s="17"/>
      <c r="AM53" s="23">
        <f>SUM(AM41:AM52)</f>
        <v>121</v>
      </c>
      <c r="AN53" s="23">
        <f>SUM(AN41:AN52)</f>
        <v>31</v>
      </c>
      <c r="AO53" s="23">
        <f>SUM(AO41:AO52)</f>
        <v>45</v>
      </c>
      <c r="AP53" s="23">
        <f>+AO53+AN53</f>
        <v>76</v>
      </c>
      <c r="AQ53" s="23">
        <f>SUM(AQ41:AQ52)</f>
        <v>18</v>
      </c>
      <c r="AR53" s="36"/>
    </row>
    <row r="54" spans="1:44" ht="15.95" customHeight="1" x14ac:dyDescent="0.25">
      <c r="A54" s="41"/>
      <c r="Q54" s="41"/>
      <c r="R54" s="41"/>
      <c r="S54" s="12" t="s">
        <v>115</v>
      </c>
      <c r="T54" s="12"/>
      <c r="U54" s="12"/>
      <c r="V54" s="12"/>
      <c r="W54" s="12"/>
      <c r="X54" s="14" t="s">
        <v>36</v>
      </c>
      <c r="Z54" s="22">
        <v>7</v>
      </c>
      <c r="AA54" s="22">
        <v>2</v>
      </c>
      <c r="AB54" s="22">
        <v>1</v>
      </c>
      <c r="AC54" s="22">
        <f t="shared" ref="AC54:AC65" si="11">+AA54+AB54</f>
        <v>3</v>
      </c>
      <c r="AD54" s="22">
        <v>0</v>
      </c>
      <c r="AE54" s="45"/>
      <c r="AF54" s="19" t="s">
        <v>14</v>
      </c>
      <c r="AG54" s="19"/>
      <c r="AH54" s="19"/>
      <c r="AI54" s="19"/>
      <c r="AJ54" s="19"/>
      <c r="AK54" s="16" t="s">
        <v>26</v>
      </c>
      <c r="AM54" s="22">
        <v>21</v>
      </c>
      <c r="AN54" s="22">
        <v>6</v>
      </c>
      <c r="AO54" s="22">
        <v>12</v>
      </c>
      <c r="AP54" s="22">
        <f t="shared" ref="AP54:AP65" si="12">+AN54+AO54</f>
        <v>18</v>
      </c>
      <c r="AQ54" s="22">
        <v>4</v>
      </c>
      <c r="AR54" s="36"/>
    </row>
    <row r="55" spans="1:44" ht="15.95" customHeight="1" x14ac:dyDescent="0.25">
      <c r="A55" s="41"/>
      <c r="C55" s="6" t="s">
        <v>58</v>
      </c>
      <c r="H55" s="6" t="s">
        <v>65</v>
      </c>
      <c r="M55" s="6" t="s">
        <v>66</v>
      </c>
      <c r="Q55" s="41"/>
      <c r="R55" s="41"/>
      <c r="S55" s="27">
        <v>7.5</v>
      </c>
      <c r="T55" s="21" t="s">
        <v>69</v>
      </c>
      <c r="U55" s="21"/>
      <c r="V55" s="21"/>
      <c r="W55" s="21"/>
      <c r="X55" s="22">
        <v>68</v>
      </c>
      <c r="Y55" s="21" t="s">
        <v>106</v>
      </c>
      <c r="Z55" s="22">
        <v>11</v>
      </c>
      <c r="AA55" s="22">
        <v>0</v>
      </c>
      <c r="AB55" s="22">
        <v>0</v>
      </c>
      <c r="AC55" s="22">
        <f t="shared" si="11"/>
        <v>0</v>
      </c>
      <c r="AD55" s="22">
        <v>0</v>
      </c>
      <c r="AE55" s="45"/>
      <c r="AF55" s="27">
        <v>8</v>
      </c>
      <c r="AG55" s="21" t="s">
        <v>142</v>
      </c>
      <c r="AK55" s="22">
        <v>1</v>
      </c>
      <c r="AL55" s="21" t="s">
        <v>107</v>
      </c>
      <c r="AM55" s="22">
        <v>11</v>
      </c>
      <c r="AN55" s="22">
        <v>0</v>
      </c>
      <c r="AO55" s="22">
        <v>0</v>
      </c>
      <c r="AP55" s="22">
        <f t="shared" si="12"/>
        <v>0</v>
      </c>
      <c r="AQ55" s="22">
        <v>0</v>
      </c>
      <c r="AR55" s="36"/>
    </row>
    <row r="56" spans="1:44" ht="15.95" customHeight="1" x14ac:dyDescent="0.25">
      <c r="A56" s="41"/>
      <c r="C56" s="21" t="s">
        <v>458</v>
      </c>
      <c r="H56" s="21" t="s">
        <v>258</v>
      </c>
      <c r="I56" s="21"/>
      <c r="J56" s="21"/>
      <c r="K56" s="21"/>
      <c r="L56" s="21"/>
      <c r="M56" s="21" t="s">
        <v>459</v>
      </c>
      <c r="N56" s="21"/>
      <c r="O56" s="21"/>
      <c r="P56" s="21"/>
      <c r="Q56" s="41"/>
      <c r="R56" s="41"/>
      <c r="S56" s="27">
        <v>9.5</v>
      </c>
      <c r="T56" s="21" t="s">
        <v>85</v>
      </c>
      <c r="U56" s="21"/>
      <c r="V56" s="21"/>
      <c r="W56" s="21"/>
      <c r="X56" s="22">
        <v>9</v>
      </c>
      <c r="Y56" s="21" t="s">
        <v>106</v>
      </c>
      <c r="Z56" s="22">
        <v>10</v>
      </c>
      <c r="AA56" s="22">
        <v>12</v>
      </c>
      <c r="AB56" s="22">
        <v>10</v>
      </c>
      <c r="AC56" s="22">
        <f t="shared" si="11"/>
        <v>22</v>
      </c>
      <c r="AD56" s="22">
        <v>2</v>
      </c>
      <c r="AE56" s="45"/>
      <c r="AF56" s="27">
        <v>9</v>
      </c>
      <c r="AG56" s="21" t="s">
        <v>167</v>
      </c>
      <c r="AH56" s="21"/>
      <c r="AI56" s="21"/>
      <c r="AJ56" s="21"/>
      <c r="AK56" s="22">
        <v>71</v>
      </c>
      <c r="AL56" s="21" t="s">
        <v>107</v>
      </c>
      <c r="AM56" s="22">
        <v>11</v>
      </c>
      <c r="AN56" s="22">
        <v>6</v>
      </c>
      <c r="AO56" s="22">
        <v>3</v>
      </c>
      <c r="AP56" s="22">
        <f t="shared" si="12"/>
        <v>9</v>
      </c>
      <c r="AQ56" s="22">
        <v>0</v>
      </c>
      <c r="AR56" s="36"/>
    </row>
    <row r="57" spans="1:44" ht="15.95" customHeight="1" x14ac:dyDescent="0.25">
      <c r="A57" s="41"/>
      <c r="C57" s="21" t="s">
        <v>441</v>
      </c>
      <c r="H57" s="21"/>
      <c r="I57" s="21"/>
      <c r="J57" s="21"/>
      <c r="K57" s="21"/>
      <c r="L57" s="21"/>
      <c r="M57" s="21"/>
      <c r="N57" s="21"/>
      <c r="Q57" s="41"/>
      <c r="R57" s="41"/>
      <c r="S57" s="27">
        <v>8.5</v>
      </c>
      <c r="T57" s="21" t="s">
        <v>282</v>
      </c>
      <c r="U57" s="21"/>
      <c r="V57" s="21"/>
      <c r="W57" s="21"/>
      <c r="X57" s="22">
        <v>14</v>
      </c>
      <c r="Y57" s="21" t="s">
        <v>106</v>
      </c>
      <c r="Z57" s="22">
        <v>11</v>
      </c>
      <c r="AA57" s="22">
        <v>6</v>
      </c>
      <c r="AB57" s="22">
        <v>10</v>
      </c>
      <c r="AC57" s="22">
        <f t="shared" si="11"/>
        <v>16</v>
      </c>
      <c r="AD57" s="22">
        <v>0</v>
      </c>
      <c r="AE57" s="45"/>
      <c r="AF57" s="27">
        <v>8.5</v>
      </c>
      <c r="AG57" s="21" t="s">
        <v>42</v>
      </c>
      <c r="AH57" s="21"/>
      <c r="AI57" s="21"/>
      <c r="AJ57" s="21"/>
      <c r="AK57" s="22">
        <v>2</v>
      </c>
      <c r="AL57" s="21" t="s">
        <v>107</v>
      </c>
      <c r="AM57" s="22">
        <v>8</v>
      </c>
      <c r="AN57" s="22">
        <v>4</v>
      </c>
      <c r="AO57" s="22">
        <v>6</v>
      </c>
      <c r="AP57" s="22">
        <f t="shared" si="12"/>
        <v>10</v>
      </c>
      <c r="AQ57" s="22">
        <v>4</v>
      </c>
      <c r="AR57" s="36"/>
    </row>
    <row r="58" spans="1:44" ht="15.95" customHeight="1" x14ac:dyDescent="0.25">
      <c r="A58" s="41"/>
      <c r="H58" s="21"/>
      <c r="I58" s="21"/>
      <c r="J58" s="21"/>
      <c r="K58" s="21"/>
      <c r="L58" s="21"/>
      <c r="M58" s="21"/>
      <c r="N58" s="21"/>
      <c r="Q58" s="41"/>
      <c r="R58" s="41"/>
      <c r="S58" s="27">
        <v>8</v>
      </c>
      <c r="T58" s="21" t="s">
        <v>190</v>
      </c>
      <c r="U58" s="21"/>
      <c r="V58" s="21"/>
      <c r="W58" s="21"/>
      <c r="X58" s="22">
        <v>11</v>
      </c>
      <c r="Y58" s="21" t="s">
        <v>106</v>
      </c>
      <c r="Z58" s="22">
        <v>9</v>
      </c>
      <c r="AA58" s="22">
        <v>0</v>
      </c>
      <c r="AB58" s="22">
        <v>0</v>
      </c>
      <c r="AC58" s="22">
        <f t="shared" si="11"/>
        <v>0</v>
      </c>
      <c r="AD58" s="22">
        <v>0</v>
      </c>
      <c r="AE58" s="45"/>
      <c r="AF58" s="27">
        <v>8</v>
      </c>
      <c r="AG58" s="21" t="s">
        <v>74</v>
      </c>
      <c r="AH58" s="21"/>
      <c r="AI58" s="21"/>
      <c r="AJ58" s="21"/>
      <c r="AK58" s="22">
        <v>91</v>
      </c>
      <c r="AL58" s="21" t="s">
        <v>107</v>
      </c>
      <c r="AM58" s="22">
        <v>10</v>
      </c>
      <c r="AN58" s="22">
        <v>6</v>
      </c>
      <c r="AO58" s="22">
        <v>2</v>
      </c>
      <c r="AP58" s="22">
        <f t="shared" si="12"/>
        <v>8</v>
      </c>
      <c r="AQ58" s="22">
        <v>2</v>
      </c>
      <c r="AR58" s="36"/>
    </row>
    <row r="59" spans="1:44" ht="15.95" customHeight="1" x14ac:dyDescent="0.25">
      <c r="A59" s="41"/>
      <c r="H59" s="21"/>
      <c r="I59" s="21"/>
      <c r="J59" s="21"/>
      <c r="K59" s="21"/>
      <c r="L59" s="21"/>
      <c r="M59" s="21"/>
      <c r="N59" s="21"/>
      <c r="Q59" s="41"/>
      <c r="R59" s="41"/>
      <c r="S59" s="27">
        <v>7.5</v>
      </c>
      <c r="T59" s="21" t="s">
        <v>139</v>
      </c>
      <c r="U59" s="21"/>
      <c r="V59" s="21"/>
      <c r="W59" s="21"/>
      <c r="X59" s="22">
        <v>6</v>
      </c>
      <c r="Y59" s="21" t="s">
        <v>106</v>
      </c>
      <c r="Z59" s="22">
        <v>11</v>
      </c>
      <c r="AA59" s="22">
        <v>5</v>
      </c>
      <c r="AB59" s="22">
        <v>5</v>
      </c>
      <c r="AC59" s="22">
        <f t="shared" si="11"/>
        <v>10</v>
      </c>
      <c r="AD59" s="22">
        <v>0</v>
      </c>
      <c r="AE59" s="45"/>
      <c r="AF59" s="27">
        <v>8</v>
      </c>
      <c r="AG59" s="21" t="s">
        <v>195</v>
      </c>
      <c r="AH59" s="21"/>
      <c r="AI59" s="21"/>
      <c r="AJ59" s="21"/>
      <c r="AK59" s="22">
        <v>5</v>
      </c>
      <c r="AL59" s="21" t="s">
        <v>107</v>
      </c>
      <c r="AM59" s="22">
        <v>11</v>
      </c>
      <c r="AN59" s="22">
        <v>3</v>
      </c>
      <c r="AO59" s="22">
        <v>2</v>
      </c>
      <c r="AP59" s="22">
        <f t="shared" si="12"/>
        <v>5</v>
      </c>
      <c r="AQ59" s="22">
        <v>2</v>
      </c>
      <c r="AR59" s="36"/>
    </row>
    <row r="60" spans="1:44" ht="15.95" customHeight="1" x14ac:dyDescent="0.25">
      <c r="A60" s="41"/>
      <c r="Q60" s="41"/>
      <c r="R60" s="41"/>
      <c r="S60" s="27">
        <v>7.5</v>
      </c>
      <c r="T60" s="21" t="s">
        <v>118</v>
      </c>
      <c r="V60" s="21"/>
      <c r="W60" s="21"/>
      <c r="X60" s="22">
        <v>7</v>
      </c>
      <c r="Y60" s="21" t="s">
        <v>106</v>
      </c>
      <c r="Z60" s="22">
        <v>10</v>
      </c>
      <c r="AA60" s="22">
        <v>5</v>
      </c>
      <c r="AB60" s="22">
        <v>8</v>
      </c>
      <c r="AC60" s="22">
        <f t="shared" si="11"/>
        <v>13</v>
      </c>
      <c r="AD60" s="22">
        <v>6</v>
      </c>
      <c r="AE60" s="45"/>
      <c r="AF60" s="27">
        <v>7.5</v>
      </c>
      <c r="AG60" s="21" t="s">
        <v>450</v>
      </c>
      <c r="AH60" s="21"/>
      <c r="AI60" s="21"/>
      <c r="AJ60" s="21"/>
      <c r="AK60" s="22">
        <v>97</v>
      </c>
      <c r="AL60" s="21" t="s">
        <v>107</v>
      </c>
      <c r="AM60" s="22">
        <v>9</v>
      </c>
      <c r="AN60" s="22">
        <v>0</v>
      </c>
      <c r="AO60" s="22">
        <v>1</v>
      </c>
      <c r="AP60" s="22">
        <f t="shared" si="12"/>
        <v>1</v>
      </c>
      <c r="AQ60" s="22">
        <v>2</v>
      </c>
      <c r="AR60" s="36"/>
    </row>
    <row r="61" spans="1:44" ht="15.95" customHeight="1" x14ac:dyDescent="0.25">
      <c r="A61" s="41"/>
      <c r="Q61" s="36"/>
      <c r="R61" s="41"/>
      <c r="S61" s="27">
        <v>7.5</v>
      </c>
      <c r="T61" s="21" t="s">
        <v>128</v>
      </c>
      <c r="U61" s="21"/>
      <c r="V61" s="21"/>
      <c r="W61" s="21"/>
      <c r="X61" s="22">
        <v>10</v>
      </c>
      <c r="Y61" s="21" t="s">
        <v>106</v>
      </c>
      <c r="Z61" s="22">
        <v>10</v>
      </c>
      <c r="AA61" s="22">
        <v>5</v>
      </c>
      <c r="AB61" s="22">
        <v>6</v>
      </c>
      <c r="AC61" s="22">
        <f t="shared" si="11"/>
        <v>11</v>
      </c>
      <c r="AD61" s="22">
        <v>0</v>
      </c>
      <c r="AE61" s="45"/>
      <c r="AF61" s="27">
        <v>7.5</v>
      </c>
      <c r="AG61" s="21" t="s">
        <v>60</v>
      </c>
      <c r="AH61" s="21"/>
      <c r="AI61" s="21"/>
      <c r="AJ61" s="21"/>
      <c r="AK61" s="22">
        <v>23</v>
      </c>
      <c r="AL61" s="21" t="s">
        <v>107</v>
      </c>
      <c r="AM61" s="22">
        <v>9</v>
      </c>
      <c r="AN61" s="22">
        <v>2</v>
      </c>
      <c r="AO61" s="22">
        <v>8</v>
      </c>
      <c r="AP61" s="22">
        <f t="shared" si="12"/>
        <v>10</v>
      </c>
      <c r="AQ61" s="22">
        <v>0</v>
      </c>
      <c r="AR61" s="36"/>
    </row>
    <row r="62" spans="1:44" ht="15.95" customHeight="1" x14ac:dyDescent="0.25">
      <c r="A62" s="41"/>
      <c r="Q62" s="41"/>
      <c r="R62" s="41"/>
      <c r="S62" s="27">
        <v>7</v>
      </c>
      <c r="T62" s="21" t="s">
        <v>191</v>
      </c>
      <c r="U62" s="21"/>
      <c r="V62" s="21"/>
      <c r="W62" s="21"/>
      <c r="X62" s="22">
        <v>5</v>
      </c>
      <c r="Y62" s="21" t="s">
        <v>106</v>
      </c>
      <c r="Z62" s="22">
        <v>10</v>
      </c>
      <c r="AA62" s="22">
        <v>1</v>
      </c>
      <c r="AB62" s="22">
        <v>2</v>
      </c>
      <c r="AC62" s="22">
        <f t="shared" si="11"/>
        <v>3</v>
      </c>
      <c r="AD62" s="22">
        <v>2</v>
      </c>
      <c r="AE62" s="45"/>
      <c r="AF62" s="27">
        <v>7</v>
      </c>
      <c r="AG62" s="21" t="s">
        <v>61</v>
      </c>
      <c r="AH62" s="21"/>
      <c r="AI62" s="21"/>
      <c r="AJ62" s="21"/>
      <c r="AK62" s="22">
        <v>7</v>
      </c>
      <c r="AL62" s="21" t="s">
        <v>107</v>
      </c>
      <c r="AM62" s="22">
        <v>10</v>
      </c>
      <c r="AN62" s="22">
        <v>1</v>
      </c>
      <c r="AO62" s="22">
        <v>0</v>
      </c>
      <c r="AP62" s="22">
        <f t="shared" si="12"/>
        <v>1</v>
      </c>
      <c r="AQ62" s="22">
        <v>0</v>
      </c>
      <c r="AR62" s="36"/>
    </row>
    <row r="63" spans="1:44" ht="15.95" customHeight="1" x14ac:dyDescent="0.25">
      <c r="A63" s="36"/>
      <c r="Q63" s="36"/>
      <c r="R63" s="41"/>
      <c r="S63" s="27">
        <v>6.5</v>
      </c>
      <c r="T63" s="21" t="s">
        <v>30</v>
      </c>
      <c r="U63" s="21"/>
      <c r="V63" s="21"/>
      <c r="W63" s="21"/>
      <c r="X63" s="22">
        <v>3</v>
      </c>
      <c r="Y63" s="21" t="s">
        <v>106</v>
      </c>
      <c r="Z63" s="22">
        <v>11</v>
      </c>
      <c r="AA63" s="22">
        <v>0</v>
      </c>
      <c r="AB63" s="22">
        <v>3</v>
      </c>
      <c r="AC63" s="22">
        <f t="shared" si="11"/>
        <v>3</v>
      </c>
      <c r="AD63" s="22">
        <v>2</v>
      </c>
      <c r="AE63" s="45"/>
      <c r="AF63" s="27">
        <v>7</v>
      </c>
      <c r="AG63" s="21" t="s">
        <v>197</v>
      </c>
      <c r="AH63" s="21"/>
      <c r="AI63" s="21"/>
      <c r="AJ63" s="21"/>
      <c r="AK63" s="22">
        <v>10</v>
      </c>
      <c r="AL63" s="21" t="s">
        <v>107</v>
      </c>
      <c r="AM63" s="22">
        <v>8</v>
      </c>
      <c r="AN63" s="22">
        <v>0</v>
      </c>
      <c r="AO63" s="22">
        <v>2</v>
      </c>
      <c r="AP63" s="22">
        <f t="shared" si="12"/>
        <v>2</v>
      </c>
      <c r="AQ63" s="22">
        <v>2</v>
      </c>
      <c r="AR63" s="36"/>
    </row>
    <row r="64" spans="1:44" ht="15.95" customHeight="1" x14ac:dyDescent="0.25">
      <c r="A64" s="41"/>
      <c r="Q64" s="41"/>
      <c r="R64" s="41"/>
      <c r="S64" s="27">
        <v>6</v>
      </c>
      <c r="T64" s="21" t="s">
        <v>105</v>
      </c>
      <c r="U64" s="21"/>
      <c r="V64" s="21"/>
      <c r="W64" s="21"/>
      <c r="X64" s="22">
        <v>4</v>
      </c>
      <c r="Y64" s="21" t="s">
        <v>106</v>
      </c>
      <c r="Z64" s="22">
        <v>11</v>
      </c>
      <c r="AA64" s="22">
        <v>0</v>
      </c>
      <c r="AB64" s="22">
        <v>4</v>
      </c>
      <c r="AC64" s="22">
        <f t="shared" si="11"/>
        <v>4</v>
      </c>
      <c r="AD64" s="22">
        <v>0</v>
      </c>
      <c r="AE64" s="45"/>
      <c r="AF64" s="27">
        <v>6.5</v>
      </c>
      <c r="AG64" s="21" t="s">
        <v>33</v>
      </c>
      <c r="AH64" s="21"/>
      <c r="AI64" s="21"/>
      <c r="AJ64" s="21"/>
      <c r="AK64" s="22">
        <v>66</v>
      </c>
      <c r="AL64" s="21" t="s">
        <v>107</v>
      </c>
      <c r="AM64" s="22">
        <v>6</v>
      </c>
      <c r="AN64" s="22">
        <v>0</v>
      </c>
      <c r="AO64" s="22">
        <v>1</v>
      </c>
      <c r="AP64" s="22">
        <f t="shared" si="12"/>
        <v>1</v>
      </c>
      <c r="AQ64" s="22">
        <v>0</v>
      </c>
      <c r="AR64" s="36"/>
    </row>
    <row r="65" spans="1:44" ht="15.95" customHeight="1" x14ac:dyDescent="0.25">
      <c r="A65" s="36"/>
      <c r="Q65" s="36"/>
      <c r="R65" s="41"/>
      <c r="S65" s="27">
        <v>6.5</v>
      </c>
      <c r="T65" s="21" t="s">
        <v>133</v>
      </c>
      <c r="U65" s="21"/>
      <c r="V65" s="21"/>
      <c r="W65" s="21"/>
      <c r="X65" s="22">
        <v>2</v>
      </c>
      <c r="Y65" s="21" t="s">
        <v>106</v>
      </c>
      <c r="Z65" s="22">
        <v>10</v>
      </c>
      <c r="AA65" s="22">
        <v>0</v>
      </c>
      <c r="AB65" s="22">
        <v>4</v>
      </c>
      <c r="AC65" s="22">
        <f t="shared" si="11"/>
        <v>4</v>
      </c>
      <c r="AD65" s="22">
        <v>0</v>
      </c>
      <c r="AE65" s="45"/>
      <c r="AF65" s="27">
        <v>6</v>
      </c>
      <c r="AG65" s="21" t="s">
        <v>59</v>
      </c>
      <c r="AH65" s="21"/>
      <c r="AI65" s="21"/>
      <c r="AJ65" s="21"/>
      <c r="AK65" s="22">
        <v>75</v>
      </c>
      <c r="AL65" s="21" t="s">
        <v>107</v>
      </c>
      <c r="AM65" s="22">
        <v>7</v>
      </c>
      <c r="AN65" s="22">
        <v>0</v>
      </c>
      <c r="AO65" s="22">
        <v>0</v>
      </c>
      <c r="AP65" s="22">
        <f t="shared" si="12"/>
        <v>0</v>
      </c>
      <c r="AQ65" s="22">
        <v>0</v>
      </c>
      <c r="AR65" s="36"/>
    </row>
    <row r="66" spans="1:44" ht="15.95" customHeight="1" thickBot="1" x14ac:dyDescent="0.3">
      <c r="A66" s="41"/>
      <c r="Q66" s="36"/>
      <c r="R66" s="41"/>
      <c r="S66" s="17" t="s">
        <v>116</v>
      </c>
      <c r="T66" s="17"/>
      <c r="U66" s="17"/>
      <c r="V66" s="17"/>
      <c r="W66" s="17"/>
      <c r="X66" s="17"/>
      <c r="Y66" s="17"/>
      <c r="Z66" s="23">
        <f>SUM(Z54:Z65)</f>
        <v>121</v>
      </c>
      <c r="AA66" s="23">
        <f>SUM(AA54:AA65)</f>
        <v>36</v>
      </c>
      <c r="AB66" s="23">
        <f>SUM(AB54:AB65)</f>
        <v>53</v>
      </c>
      <c r="AC66" s="23">
        <f>+AB66+AA66</f>
        <v>89</v>
      </c>
      <c r="AD66" s="23">
        <f>SUM(AD54:AD65)</f>
        <v>12</v>
      </c>
      <c r="AE66" s="45"/>
      <c r="AF66" s="17" t="s">
        <v>35</v>
      </c>
      <c r="AG66" s="17"/>
      <c r="AH66" s="17"/>
      <c r="AI66" s="17"/>
      <c r="AJ66" s="17"/>
      <c r="AK66" s="17"/>
      <c r="AL66" s="17"/>
      <c r="AM66" s="23">
        <f>SUM(AM54:AM65)</f>
        <v>121</v>
      </c>
      <c r="AN66" s="23">
        <f>SUM(AN54:AN65)</f>
        <v>28</v>
      </c>
      <c r="AO66" s="23">
        <f>SUM(AO54:AO65)</f>
        <v>37</v>
      </c>
      <c r="AP66" s="23">
        <f>+AO66+AN66</f>
        <v>65</v>
      </c>
      <c r="AQ66" s="23">
        <f>SUM(AQ54:AQ65)</f>
        <v>16</v>
      </c>
      <c r="AR66" s="36"/>
    </row>
    <row r="67" spans="1:44" ht="15.95" customHeight="1" x14ac:dyDescent="0.25">
      <c r="A67" s="41"/>
      <c r="Q67" s="36"/>
      <c r="R67" s="36"/>
      <c r="AF67" s="21" t="s">
        <v>124</v>
      </c>
      <c r="AG67" s="11"/>
      <c r="AH67" s="11"/>
      <c r="AI67" s="11"/>
      <c r="AJ67" s="21"/>
      <c r="AK67" s="21"/>
      <c r="AL67" s="11"/>
      <c r="AM67" s="15">
        <f>+Z27+Z40+AM27+AM66+AM53+AM40+Z66+Z53</f>
        <v>968</v>
      </c>
      <c r="AN67" s="15">
        <f>+AA27+AA40+AN27+AN66+AN53+AN40+AA66+AA53</f>
        <v>263</v>
      </c>
      <c r="AO67" s="15">
        <f>+AB27+AB40+AO27+AO66+AO53+AO40+AB66+AB53</f>
        <v>394</v>
      </c>
      <c r="AP67" s="15">
        <f>+AC27+AC40+AP27+AP66+AP53+AP40+AC66+AC53</f>
        <v>657</v>
      </c>
      <c r="AQ67" s="15">
        <f>+AD27+AD40+AQ27+AQ66+AQ53+AQ40+AD66+AD53</f>
        <v>102</v>
      </c>
      <c r="AR67" s="36"/>
    </row>
    <row r="68" spans="1:44" ht="15.95" customHeight="1" x14ac:dyDescent="0.25">
      <c r="A68" s="41"/>
      <c r="Q68" s="36"/>
      <c r="R68" s="36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J68" s="21"/>
      <c r="AK68" s="21"/>
      <c r="AL68" s="11"/>
      <c r="AM68" s="22"/>
      <c r="AN68" s="22"/>
      <c r="AO68" s="22"/>
      <c r="AP68" s="22"/>
      <c r="AQ68" s="22"/>
      <c r="AR68" s="36"/>
    </row>
    <row r="69" spans="1:44" ht="15.95" customHeight="1" x14ac:dyDescent="0.25">
      <c r="A69" s="41"/>
      <c r="Q69" s="36"/>
      <c r="R69" s="36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21"/>
      <c r="AG69" s="11"/>
      <c r="AH69" s="11"/>
      <c r="AI69" s="11"/>
      <c r="AJ69" s="21"/>
      <c r="AK69" s="21"/>
      <c r="AL69" s="11"/>
      <c r="AM69" s="22"/>
      <c r="AN69" s="22"/>
      <c r="AO69" s="22"/>
      <c r="AP69" s="22"/>
      <c r="AQ69" s="22"/>
      <c r="AR69" s="36"/>
    </row>
    <row r="70" spans="1:44" ht="15.95" customHeight="1" x14ac:dyDescent="0.25">
      <c r="A70" s="41"/>
      <c r="Q70" s="36"/>
      <c r="R70" s="36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21"/>
      <c r="AG70" s="11"/>
      <c r="AH70" s="11"/>
      <c r="AI70" s="11"/>
      <c r="AJ70" s="21"/>
      <c r="AK70" s="21"/>
      <c r="AL70" s="11"/>
      <c r="AM70" s="22"/>
      <c r="AN70" s="22"/>
      <c r="AO70" s="22"/>
      <c r="AP70" s="34"/>
      <c r="AQ70" s="22"/>
      <c r="AR70" s="36"/>
    </row>
    <row r="71" spans="1:44" ht="15.95" customHeight="1" x14ac:dyDescent="0.25">
      <c r="A71" s="41"/>
      <c r="Q71" s="36"/>
      <c r="R71" s="36"/>
      <c r="S71" s="11"/>
      <c r="T71" s="11"/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1"/>
      <c r="AF71" s="21"/>
      <c r="AG71" s="11"/>
      <c r="AH71" s="11"/>
      <c r="AI71" s="11"/>
      <c r="AJ71" s="21"/>
      <c r="AK71" s="21"/>
      <c r="AL71" s="11"/>
      <c r="AM71" s="22"/>
      <c r="AN71" s="22"/>
      <c r="AO71" s="22"/>
      <c r="AP71" s="34"/>
      <c r="AQ71" s="22"/>
      <c r="AR71" s="36"/>
    </row>
    <row r="72" spans="1:44" ht="15.95" customHeight="1" x14ac:dyDescent="0.25">
      <c r="A72" s="41"/>
      <c r="Q72" s="36"/>
      <c r="R72" s="39"/>
      <c r="AR72" s="43"/>
    </row>
    <row r="73" spans="1:44" ht="15" customHeight="1" x14ac:dyDescent="0.2">
      <c r="A73" s="39"/>
      <c r="B73" s="39"/>
      <c r="C73" s="39"/>
      <c r="D73" s="39"/>
      <c r="E73" s="39"/>
      <c r="F73" s="39"/>
      <c r="G73" s="39"/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39"/>
      <c r="U73" s="39"/>
      <c r="V73" s="39"/>
      <c r="W73" s="39"/>
      <c r="X73" s="39"/>
      <c r="Y73" s="39"/>
      <c r="Z73" s="39"/>
      <c r="AA73" s="43"/>
      <c r="AB73" s="39"/>
      <c r="AC73" s="39"/>
      <c r="AD73" s="39"/>
      <c r="AE73" s="39"/>
      <c r="AF73" s="39"/>
      <c r="AG73" s="39"/>
      <c r="AH73" s="39"/>
      <c r="AI73" s="39"/>
      <c r="AJ73" s="39"/>
      <c r="AK73" s="39"/>
      <c r="AL73" s="39"/>
      <c r="AM73" s="39"/>
      <c r="AN73" s="39"/>
      <c r="AO73" s="39"/>
      <c r="AP73" s="39"/>
      <c r="AQ73" s="39"/>
      <c r="AR73" s="43"/>
    </row>
    <row r="74" spans="1:44" ht="24" customHeight="1" x14ac:dyDescent="0.3">
      <c r="A74" s="39"/>
      <c r="B74" s="85" t="s">
        <v>127</v>
      </c>
      <c r="C74" s="85"/>
      <c r="D74" s="85"/>
      <c r="E74" s="85"/>
      <c r="F74" s="85"/>
      <c r="G74" s="85"/>
      <c r="H74" s="85"/>
      <c r="I74" s="85"/>
      <c r="J74" s="85"/>
      <c r="K74" s="85"/>
      <c r="L74" s="85"/>
      <c r="M74" s="85"/>
      <c r="N74" s="85"/>
      <c r="O74" s="85"/>
      <c r="P74" s="85"/>
      <c r="Q74" s="39"/>
      <c r="R74" s="39"/>
      <c r="S74" s="85" t="s">
        <v>127</v>
      </c>
      <c r="T74" s="85"/>
      <c r="U74" s="85"/>
      <c r="V74" s="85"/>
      <c r="W74" s="85"/>
      <c r="X74" s="85"/>
      <c r="Y74" s="85"/>
      <c r="Z74" s="85"/>
      <c r="AA74" s="85"/>
      <c r="AB74" s="85"/>
      <c r="AC74" s="85"/>
      <c r="AD74" s="85"/>
      <c r="AE74" s="85"/>
      <c r="AF74" s="85"/>
      <c r="AG74" s="85"/>
      <c r="AH74" s="85"/>
      <c r="AI74" s="85"/>
      <c r="AJ74" s="85"/>
      <c r="AK74" s="85"/>
      <c r="AL74" s="85"/>
      <c r="AM74" s="85"/>
      <c r="AN74" s="85"/>
      <c r="AO74" s="85"/>
      <c r="AP74" s="85"/>
      <c r="AQ74" s="85"/>
      <c r="AR74" s="43"/>
    </row>
    <row r="75" spans="1:44" ht="20.25" x14ac:dyDescent="0.3">
      <c r="A75" s="39"/>
      <c r="B75" s="26" t="s">
        <v>76</v>
      </c>
      <c r="C75" s="26">
        <f>+C2</f>
        <v>11</v>
      </c>
      <c r="D75" s="25"/>
      <c r="E75" s="25"/>
      <c r="F75" s="25"/>
      <c r="G75" s="86" t="str">
        <f>+G2</f>
        <v>2025/2026 REGULAR SEASON</v>
      </c>
      <c r="H75" s="86"/>
      <c r="I75" s="86"/>
      <c r="J75" s="86"/>
      <c r="K75" s="86"/>
      <c r="L75" s="86"/>
      <c r="M75" s="86"/>
      <c r="N75" s="25"/>
      <c r="O75" s="25"/>
      <c r="P75" s="25"/>
      <c r="Q75" s="39"/>
      <c r="R75" s="39"/>
      <c r="S75" s="86" t="s">
        <v>88</v>
      </c>
      <c r="T75" s="86"/>
      <c r="U75" s="86"/>
      <c r="V75" s="86"/>
      <c r="W75" s="86"/>
      <c r="X75" s="86"/>
      <c r="Y75" s="86"/>
      <c r="Z75" s="86"/>
      <c r="AA75" s="86"/>
      <c r="AB75" s="86"/>
      <c r="AC75" s="86"/>
      <c r="AD75" s="86"/>
      <c r="AE75" s="86"/>
      <c r="AF75" s="86"/>
      <c r="AG75" s="86"/>
      <c r="AH75" s="86"/>
      <c r="AI75" s="86"/>
      <c r="AJ75" s="86"/>
      <c r="AK75" s="86"/>
      <c r="AL75" s="86"/>
      <c r="AM75" s="86"/>
      <c r="AN75" s="86"/>
      <c r="AO75" s="86"/>
      <c r="AP75" s="86"/>
      <c r="AQ75" s="86"/>
      <c r="AR75" s="39"/>
    </row>
    <row r="76" spans="1:44" ht="18.600000000000001" customHeight="1" x14ac:dyDescent="0.3">
      <c r="A76" s="36"/>
      <c r="N76" s="25"/>
      <c r="O76" s="25"/>
      <c r="P76" s="25"/>
      <c r="Q76" s="36"/>
      <c r="R76" s="36"/>
      <c r="T76" s="16"/>
      <c r="U76" s="16"/>
      <c r="V76" s="16"/>
      <c r="W76" s="16"/>
      <c r="X76" s="16"/>
      <c r="Y76" s="16"/>
      <c r="Z76" s="16"/>
      <c r="AA76" s="29"/>
      <c r="AB76" s="29"/>
      <c r="AC76" s="29"/>
      <c r="AD76" s="29"/>
      <c r="AE76" s="30"/>
      <c r="AF76" s="29"/>
      <c r="AG76" s="29"/>
      <c r="AH76" s="29"/>
      <c r="AI76" s="29"/>
      <c r="AJ76" s="29"/>
      <c r="AK76" s="29"/>
      <c r="AL76" s="29"/>
      <c r="AM76" s="21"/>
      <c r="AN76" s="11"/>
      <c r="AO76" s="11"/>
      <c r="AP76" s="22"/>
      <c r="AQ76" s="22"/>
      <c r="AR76" s="36"/>
    </row>
    <row r="77" spans="1:44" ht="16.5" thickBot="1" x14ac:dyDescent="0.3">
      <c r="A77" s="36"/>
      <c r="Q77" s="39"/>
      <c r="R77" s="39"/>
      <c r="S77" s="28" t="s">
        <v>109</v>
      </c>
      <c r="T77" s="28" t="s">
        <v>111</v>
      </c>
      <c r="U77" s="28"/>
      <c r="V77" s="38"/>
      <c r="W77" s="38"/>
      <c r="X77" s="38"/>
      <c r="Y77" s="38"/>
      <c r="Z77" s="38" t="s">
        <v>3</v>
      </c>
      <c r="AA77" s="38" t="s">
        <v>22</v>
      </c>
      <c r="AB77" s="38" t="s">
        <v>23</v>
      </c>
      <c r="AC77" s="38" t="s">
        <v>24</v>
      </c>
      <c r="AD77" s="38" t="s">
        <v>2</v>
      </c>
      <c r="AE77" s="22"/>
      <c r="AF77" s="28" t="s">
        <v>109</v>
      </c>
      <c r="AG77" s="28" t="s">
        <v>111</v>
      </c>
      <c r="AH77" s="28"/>
      <c r="AI77" s="38"/>
      <c r="AJ77" s="38"/>
      <c r="AK77" s="38"/>
      <c r="AL77" s="38"/>
      <c r="AM77" s="38" t="s">
        <v>3</v>
      </c>
      <c r="AN77" s="38" t="s">
        <v>22</v>
      </c>
      <c r="AO77" s="38" t="s">
        <v>23</v>
      </c>
      <c r="AP77" s="38" t="s">
        <v>24</v>
      </c>
      <c r="AQ77" s="38" t="s">
        <v>2</v>
      </c>
      <c r="AR77" s="39"/>
    </row>
    <row r="78" spans="1:44" ht="15.75" customHeight="1" x14ac:dyDescent="0.25">
      <c r="A78" s="36"/>
      <c r="Q78" s="39"/>
      <c r="R78" s="39"/>
      <c r="S78" s="27">
        <v>8.5</v>
      </c>
      <c r="T78" s="21" t="s">
        <v>276</v>
      </c>
      <c r="Z78" s="22">
        <v>2</v>
      </c>
      <c r="AA78" s="22">
        <v>5</v>
      </c>
      <c r="AB78" s="22">
        <v>1</v>
      </c>
      <c r="AC78" s="22">
        <f t="shared" ref="AC78:AC93" si="13">+AA78+AB78</f>
        <v>6</v>
      </c>
      <c r="AD78" s="22">
        <v>0</v>
      </c>
      <c r="AF78" s="27">
        <v>7</v>
      </c>
      <c r="AG78" s="21" t="s">
        <v>393</v>
      </c>
      <c r="AM78" s="22">
        <v>3</v>
      </c>
      <c r="AN78" s="22">
        <v>2</v>
      </c>
      <c r="AO78" s="22">
        <v>0</v>
      </c>
      <c r="AP78" s="22">
        <f t="shared" ref="AP78:AP92" si="14">+AN78+AO78</f>
        <v>2</v>
      </c>
      <c r="AQ78" s="22">
        <v>0</v>
      </c>
      <c r="AR78" s="39"/>
    </row>
    <row r="79" spans="1:44" ht="15.75" customHeight="1" thickBot="1" x14ac:dyDescent="0.3">
      <c r="A79" s="36"/>
      <c r="E79" s="2" t="s">
        <v>67</v>
      </c>
      <c r="F79" s="2"/>
      <c r="G79" s="2"/>
      <c r="H79" s="4" t="s">
        <v>1</v>
      </c>
      <c r="I79" s="4"/>
      <c r="J79" s="4" t="s">
        <v>3</v>
      </c>
      <c r="K79" s="4" t="s">
        <v>22</v>
      </c>
      <c r="L79" s="4" t="s">
        <v>23</v>
      </c>
      <c r="M79" s="50" t="s">
        <v>24</v>
      </c>
      <c r="Q79" s="36"/>
      <c r="R79" s="36"/>
      <c r="S79" s="27">
        <v>8.5</v>
      </c>
      <c r="T79" s="21" t="s">
        <v>394</v>
      </c>
      <c r="Z79" s="22">
        <v>2.7</v>
      </c>
      <c r="AA79" s="22">
        <v>1</v>
      </c>
      <c r="AB79" s="22">
        <v>6</v>
      </c>
      <c r="AC79" s="22">
        <f t="shared" si="13"/>
        <v>7</v>
      </c>
      <c r="AD79" s="22">
        <v>0</v>
      </c>
      <c r="AF79" s="27">
        <v>7.5</v>
      </c>
      <c r="AG79" s="21" t="s">
        <v>297</v>
      </c>
      <c r="AM79" s="22">
        <v>2</v>
      </c>
      <c r="AN79" s="22">
        <v>0</v>
      </c>
      <c r="AO79" s="22">
        <v>1</v>
      </c>
      <c r="AP79" s="22">
        <f t="shared" si="14"/>
        <v>1</v>
      </c>
      <c r="AQ79" s="22">
        <v>0</v>
      </c>
      <c r="AR79" s="36"/>
    </row>
    <row r="80" spans="1:44" ht="15.75" customHeight="1" x14ac:dyDescent="0.25">
      <c r="A80" s="36"/>
      <c r="E80" s="21" t="s">
        <v>129</v>
      </c>
      <c r="F80" s="21"/>
      <c r="G80" s="21"/>
      <c r="H80" s="21" t="s">
        <v>17</v>
      </c>
      <c r="I80" s="22"/>
      <c r="J80" s="22">
        <v>11</v>
      </c>
      <c r="K80" s="22">
        <v>13</v>
      </c>
      <c r="L80" s="22">
        <v>13</v>
      </c>
      <c r="M80" s="49">
        <f t="shared" ref="M80:M115" si="15">+K80+L80</f>
        <v>26</v>
      </c>
      <c r="Q80" s="36"/>
      <c r="R80" s="36"/>
      <c r="S80" s="27">
        <v>8</v>
      </c>
      <c r="T80" s="21" t="s">
        <v>298</v>
      </c>
      <c r="Z80" s="22">
        <v>2</v>
      </c>
      <c r="AA80" s="22">
        <v>0</v>
      </c>
      <c r="AB80" s="22">
        <v>2</v>
      </c>
      <c r="AC80" s="22">
        <f t="shared" si="13"/>
        <v>2</v>
      </c>
      <c r="AD80" s="22">
        <v>0</v>
      </c>
      <c r="AF80" s="27">
        <v>9</v>
      </c>
      <c r="AG80" s="21" t="s">
        <v>372</v>
      </c>
      <c r="AM80" s="22">
        <v>2</v>
      </c>
      <c r="AN80" s="22">
        <v>5</v>
      </c>
      <c r="AO80" s="22">
        <v>0</v>
      </c>
      <c r="AP80" s="22">
        <f t="shared" si="14"/>
        <v>5</v>
      </c>
      <c r="AQ80" s="22">
        <v>0</v>
      </c>
      <c r="AR80" s="36"/>
    </row>
    <row r="81" spans="1:44" ht="15.75" customHeight="1" x14ac:dyDescent="0.25">
      <c r="A81" s="36"/>
      <c r="E81" s="21" t="s">
        <v>161</v>
      </c>
      <c r="F81" s="21"/>
      <c r="G81" s="21"/>
      <c r="H81" s="21" t="s">
        <v>17</v>
      </c>
      <c r="I81" s="22"/>
      <c r="J81" s="22">
        <v>11</v>
      </c>
      <c r="K81" s="22">
        <v>11</v>
      </c>
      <c r="L81" s="22">
        <v>13</v>
      </c>
      <c r="M81" s="49">
        <f t="shared" si="15"/>
        <v>24</v>
      </c>
      <c r="Q81" s="36"/>
      <c r="R81" s="36"/>
      <c r="S81" s="27">
        <v>7.5</v>
      </c>
      <c r="T81" s="21" t="s">
        <v>371</v>
      </c>
      <c r="Z81" s="22">
        <v>2</v>
      </c>
      <c r="AA81" s="22">
        <v>0</v>
      </c>
      <c r="AB81" s="22">
        <v>0</v>
      </c>
      <c r="AC81" s="22">
        <f t="shared" si="13"/>
        <v>0</v>
      </c>
      <c r="AD81" s="22">
        <v>0</v>
      </c>
      <c r="AF81" s="27">
        <v>6.5</v>
      </c>
      <c r="AG81" s="21" t="s">
        <v>392</v>
      </c>
      <c r="AM81" s="22">
        <v>1</v>
      </c>
      <c r="AN81" s="22">
        <v>0</v>
      </c>
      <c r="AO81" s="22">
        <v>2</v>
      </c>
      <c r="AP81" s="22">
        <f t="shared" si="14"/>
        <v>2</v>
      </c>
      <c r="AQ81" s="22">
        <v>0</v>
      </c>
      <c r="AR81" s="36"/>
    </row>
    <row r="82" spans="1:44" ht="15.75" customHeight="1" x14ac:dyDescent="0.25">
      <c r="A82" s="36"/>
      <c r="E82" s="21" t="s">
        <v>53</v>
      </c>
      <c r="F82" s="21"/>
      <c r="G82" s="21"/>
      <c r="H82" s="21" t="s">
        <v>108</v>
      </c>
      <c r="I82" s="22"/>
      <c r="J82" s="22">
        <v>9</v>
      </c>
      <c r="K82" s="22">
        <v>16</v>
      </c>
      <c r="L82" s="22">
        <v>7</v>
      </c>
      <c r="M82" s="49">
        <f t="shared" si="15"/>
        <v>23</v>
      </c>
      <c r="Q82" s="36"/>
      <c r="R82" s="36"/>
      <c r="S82" s="27">
        <v>7.5</v>
      </c>
      <c r="T82" s="21" t="s">
        <v>420</v>
      </c>
      <c r="Z82" s="22">
        <v>1</v>
      </c>
      <c r="AA82" s="22">
        <v>0</v>
      </c>
      <c r="AB82" s="22">
        <v>0</v>
      </c>
      <c r="AC82" s="22">
        <f t="shared" si="13"/>
        <v>0</v>
      </c>
      <c r="AD82" s="22">
        <v>0</v>
      </c>
      <c r="AF82" s="27">
        <v>8.5</v>
      </c>
      <c r="AG82" s="21" t="s">
        <v>254</v>
      </c>
      <c r="AM82" s="22">
        <v>2</v>
      </c>
      <c r="AN82" s="22">
        <v>0</v>
      </c>
      <c r="AO82" s="22">
        <v>0</v>
      </c>
      <c r="AP82" s="22">
        <f t="shared" si="14"/>
        <v>0</v>
      </c>
      <c r="AQ82" s="22">
        <v>2</v>
      </c>
      <c r="AR82" s="36"/>
    </row>
    <row r="83" spans="1:44" ht="15.75" customHeight="1" x14ac:dyDescent="0.25">
      <c r="A83" s="36"/>
      <c r="E83" s="21" t="s">
        <v>192</v>
      </c>
      <c r="F83" s="21"/>
      <c r="G83" s="21"/>
      <c r="H83" s="21" t="s">
        <v>173</v>
      </c>
      <c r="I83" s="22"/>
      <c r="J83" s="22">
        <v>11</v>
      </c>
      <c r="K83" s="22">
        <v>9</v>
      </c>
      <c r="L83" s="22">
        <v>14</v>
      </c>
      <c r="M83" s="49">
        <f t="shared" si="15"/>
        <v>23</v>
      </c>
      <c r="Q83" s="36"/>
      <c r="R83" s="36"/>
      <c r="S83" s="27">
        <v>7</v>
      </c>
      <c r="T83" s="21" t="s">
        <v>416</v>
      </c>
      <c r="Z83" s="22">
        <v>1</v>
      </c>
      <c r="AA83" s="22">
        <v>2</v>
      </c>
      <c r="AB83" s="22">
        <v>0</v>
      </c>
      <c r="AC83" s="22">
        <f t="shared" si="13"/>
        <v>2</v>
      </c>
      <c r="AD83" s="22">
        <v>0</v>
      </c>
      <c r="AF83" s="27">
        <v>6</v>
      </c>
      <c r="AG83" s="21" t="s">
        <v>156</v>
      </c>
      <c r="AM83" s="22">
        <v>6</v>
      </c>
      <c r="AN83" s="22">
        <v>0</v>
      </c>
      <c r="AO83" s="22">
        <v>0</v>
      </c>
      <c r="AP83" s="22">
        <f t="shared" si="14"/>
        <v>0</v>
      </c>
      <c r="AQ83" s="22">
        <v>2</v>
      </c>
      <c r="AR83" s="36"/>
    </row>
    <row r="84" spans="1:44" ht="15.75" customHeight="1" x14ac:dyDescent="0.25">
      <c r="A84" s="36"/>
      <c r="E84" s="21" t="s">
        <v>85</v>
      </c>
      <c r="F84" s="21"/>
      <c r="G84" s="21"/>
      <c r="H84" s="21" t="s">
        <v>106</v>
      </c>
      <c r="I84" s="22"/>
      <c r="J84" s="22">
        <v>10</v>
      </c>
      <c r="K84" s="22">
        <v>12</v>
      </c>
      <c r="L84" s="22">
        <v>10</v>
      </c>
      <c r="M84" s="49">
        <f t="shared" si="15"/>
        <v>22</v>
      </c>
      <c r="Q84" s="36"/>
      <c r="R84" s="36"/>
      <c r="S84" s="27">
        <v>7</v>
      </c>
      <c r="T84" s="21" t="s">
        <v>219</v>
      </c>
      <c r="Z84" s="22">
        <v>11</v>
      </c>
      <c r="AA84" s="22">
        <v>1</v>
      </c>
      <c r="AB84" s="22">
        <v>1</v>
      </c>
      <c r="AC84" s="22">
        <f t="shared" si="13"/>
        <v>2</v>
      </c>
      <c r="AD84" s="22">
        <v>0</v>
      </c>
      <c r="AF84" s="27">
        <v>9.5</v>
      </c>
      <c r="AG84" s="21" t="s">
        <v>419</v>
      </c>
      <c r="AM84" s="22">
        <v>1</v>
      </c>
      <c r="AN84" s="22">
        <v>4</v>
      </c>
      <c r="AO84" s="22">
        <v>0</v>
      </c>
      <c r="AP84" s="22">
        <f t="shared" si="14"/>
        <v>4</v>
      </c>
      <c r="AQ84" s="22">
        <v>0</v>
      </c>
      <c r="AR84" s="36"/>
    </row>
    <row r="85" spans="1:44" ht="15.75" customHeight="1" x14ac:dyDescent="0.25">
      <c r="A85" s="36"/>
      <c r="E85" s="21" t="s">
        <v>150</v>
      </c>
      <c r="F85" s="21"/>
      <c r="G85" s="21"/>
      <c r="H85" s="21" t="s">
        <v>97</v>
      </c>
      <c r="I85" s="22"/>
      <c r="J85" s="22">
        <v>10</v>
      </c>
      <c r="K85" s="22">
        <v>10</v>
      </c>
      <c r="L85" s="22">
        <v>11</v>
      </c>
      <c r="M85" s="49">
        <f t="shared" si="15"/>
        <v>21</v>
      </c>
      <c r="Q85" s="36"/>
      <c r="R85" s="36"/>
      <c r="S85" s="27">
        <v>7</v>
      </c>
      <c r="T85" s="21" t="s">
        <v>391</v>
      </c>
      <c r="Z85" s="22">
        <v>2</v>
      </c>
      <c r="AA85" s="22">
        <v>0</v>
      </c>
      <c r="AB85" s="22">
        <v>1</v>
      </c>
      <c r="AC85" s="22">
        <f t="shared" si="13"/>
        <v>1</v>
      </c>
      <c r="AD85" s="22">
        <v>0</v>
      </c>
      <c r="AF85" s="27">
        <v>8.5</v>
      </c>
      <c r="AG85" s="21" t="s">
        <v>348</v>
      </c>
      <c r="AM85" s="22">
        <v>2</v>
      </c>
      <c r="AN85" s="22">
        <v>0</v>
      </c>
      <c r="AO85" s="22">
        <v>1</v>
      </c>
      <c r="AP85" s="22">
        <f t="shared" si="14"/>
        <v>1</v>
      </c>
      <c r="AQ85" s="22">
        <v>0</v>
      </c>
      <c r="AR85" s="36"/>
    </row>
    <row r="86" spans="1:44" ht="15.75" customHeight="1" x14ac:dyDescent="0.25">
      <c r="A86" s="36"/>
      <c r="E86" s="21" t="s">
        <v>138</v>
      </c>
      <c r="F86" s="21"/>
      <c r="G86" s="21"/>
      <c r="H86" s="21" t="s">
        <v>173</v>
      </c>
      <c r="I86" s="22"/>
      <c r="J86" s="22">
        <v>8</v>
      </c>
      <c r="K86" s="22">
        <v>11</v>
      </c>
      <c r="L86" s="22">
        <v>8</v>
      </c>
      <c r="M86" s="49">
        <f t="shared" si="15"/>
        <v>19</v>
      </c>
      <c r="Q86" s="36"/>
      <c r="R86" s="36"/>
      <c r="S86" s="27">
        <v>7.5</v>
      </c>
      <c r="T86" s="21" t="s">
        <v>370</v>
      </c>
      <c r="Z86" s="22">
        <v>5</v>
      </c>
      <c r="AA86" s="22">
        <v>0</v>
      </c>
      <c r="AB86" s="22">
        <v>2</v>
      </c>
      <c r="AC86" s="22">
        <f t="shared" si="13"/>
        <v>2</v>
      </c>
      <c r="AD86" s="22">
        <v>2</v>
      </c>
      <c r="AF86" s="27">
        <v>7.5</v>
      </c>
      <c r="AG86" s="21" t="s">
        <v>279</v>
      </c>
      <c r="AM86" s="22">
        <v>7</v>
      </c>
      <c r="AN86" s="22">
        <v>5</v>
      </c>
      <c r="AO86" s="22">
        <v>7</v>
      </c>
      <c r="AP86" s="22">
        <f t="shared" si="14"/>
        <v>12</v>
      </c>
      <c r="AQ86" s="22">
        <v>0</v>
      </c>
      <c r="AR86" s="40"/>
    </row>
    <row r="87" spans="1:44" ht="15.75" customHeight="1" x14ac:dyDescent="0.25">
      <c r="A87" s="36"/>
      <c r="E87" s="21" t="s">
        <v>79</v>
      </c>
      <c r="F87" s="21"/>
      <c r="G87" s="21"/>
      <c r="H87" s="21" t="s">
        <v>173</v>
      </c>
      <c r="I87" s="22"/>
      <c r="J87" s="22">
        <v>11</v>
      </c>
      <c r="K87" s="22">
        <v>4</v>
      </c>
      <c r="L87" s="22">
        <v>13</v>
      </c>
      <c r="M87" s="49">
        <f t="shared" si="15"/>
        <v>17</v>
      </c>
      <c r="Q87" s="40"/>
      <c r="R87" s="40"/>
      <c r="S87" s="27">
        <v>8</v>
      </c>
      <c r="T87" s="21" t="s">
        <v>417</v>
      </c>
      <c r="Z87" s="22">
        <v>1</v>
      </c>
      <c r="AA87" s="22">
        <v>0</v>
      </c>
      <c r="AB87" s="22">
        <v>2</v>
      </c>
      <c r="AC87" s="22">
        <f t="shared" si="13"/>
        <v>2</v>
      </c>
      <c r="AD87" s="22">
        <v>0</v>
      </c>
      <c r="AF87" s="27">
        <v>8.5</v>
      </c>
      <c r="AG87" s="21" t="s">
        <v>418</v>
      </c>
      <c r="AM87" s="22">
        <v>1</v>
      </c>
      <c r="AN87" s="22">
        <v>0</v>
      </c>
      <c r="AO87" s="22">
        <v>2</v>
      </c>
      <c r="AP87" s="22">
        <f t="shared" si="14"/>
        <v>2</v>
      </c>
      <c r="AQ87" s="22">
        <v>0</v>
      </c>
      <c r="AR87" s="40"/>
    </row>
    <row r="88" spans="1:44" ht="15.75" customHeight="1" x14ac:dyDescent="0.25">
      <c r="A88" s="36"/>
      <c r="E88" s="21" t="s">
        <v>185</v>
      </c>
      <c r="F88" s="21"/>
      <c r="G88" s="21"/>
      <c r="H88" s="21" t="s">
        <v>134</v>
      </c>
      <c r="I88" s="22"/>
      <c r="J88" s="22">
        <v>11</v>
      </c>
      <c r="K88" s="22">
        <v>13</v>
      </c>
      <c r="L88" s="22">
        <v>3</v>
      </c>
      <c r="M88" s="49">
        <f t="shared" si="15"/>
        <v>16</v>
      </c>
      <c r="Q88" s="40"/>
      <c r="R88" s="40"/>
      <c r="S88" s="27">
        <v>8</v>
      </c>
      <c r="T88" s="21" t="s">
        <v>137</v>
      </c>
      <c r="Z88" s="22">
        <v>7</v>
      </c>
      <c r="AA88" s="22">
        <v>6</v>
      </c>
      <c r="AB88" s="22">
        <v>1</v>
      </c>
      <c r="AC88" s="22">
        <f t="shared" si="13"/>
        <v>7</v>
      </c>
      <c r="AD88" s="22">
        <v>0</v>
      </c>
      <c r="AF88" s="27">
        <v>7.5</v>
      </c>
      <c r="AG88" s="21" t="s">
        <v>345</v>
      </c>
      <c r="AM88" s="22">
        <v>1</v>
      </c>
      <c r="AN88" s="22">
        <v>0</v>
      </c>
      <c r="AO88" s="22">
        <v>0</v>
      </c>
      <c r="AP88" s="22">
        <f t="shared" si="14"/>
        <v>0</v>
      </c>
      <c r="AQ88" s="22">
        <v>0</v>
      </c>
      <c r="AR88" s="40"/>
    </row>
    <row r="89" spans="1:44" ht="15.75" customHeight="1" x14ac:dyDescent="0.25">
      <c r="A89" s="36"/>
      <c r="E89" s="21" t="s">
        <v>282</v>
      </c>
      <c r="F89" s="21"/>
      <c r="G89" s="21"/>
      <c r="H89" s="21" t="s">
        <v>106</v>
      </c>
      <c r="I89" s="22"/>
      <c r="J89" s="22">
        <v>11</v>
      </c>
      <c r="K89" s="22">
        <v>6</v>
      </c>
      <c r="L89" s="22">
        <v>10</v>
      </c>
      <c r="M89" s="49">
        <f t="shared" si="15"/>
        <v>16</v>
      </c>
      <c r="Q89" s="40"/>
      <c r="R89" s="40"/>
      <c r="S89" s="27">
        <v>6.5</v>
      </c>
      <c r="T89" s="21" t="s">
        <v>277</v>
      </c>
      <c r="Z89" s="22">
        <v>4</v>
      </c>
      <c r="AA89" s="22">
        <v>2</v>
      </c>
      <c r="AB89" s="22">
        <v>1</v>
      </c>
      <c r="AC89" s="22">
        <f t="shared" si="13"/>
        <v>3</v>
      </c>
      <c r="AD89" s="22">
        <v>0</v>
      </c>
      <c r="AF89" s="27">
        <v>7</v>
      </c>
      <c r="AG89" s="21" t="s">
        <v>346</v>
      </c>
      <c r="AM89" s="22">
        <v>1</v>
      </c>
      <c r="AN89" s="22">
        <v>0</v>
      </c>
      <c r="AO89" s="22">
        <v>0</v>
      </c>
      <c r="AP89" s="22">
        <f t="shared" si="14"/>
        <v>0</v>
      </c>
      <c r="AQ89" s="22">
        <v>0</v>
      </c>
      <c r="AR89" s="41"/>
    </row>
    <row r="90" spans="1:44" ht="15.75" customHeight="1" x14ac:dyDescent="0.25">
      <c r="A90" s="36"/>
      <c r="E90" s="21" t="s">
        <v>155</v>
      </c>
      <c r="H90" s="21" t="s">
        <v>134</v>
      </c>
      <c r="I90" s="22"/>
      <c r="J90" s="22">
        <v>10</v>
      </c>
      <c r="K90" s="22">
        <v>6</v>
      </c>
      <c r="L90" s="22">
        <v>8</v>
      </c>
      <c r="M90" s="49">
        <f t="shared" si="15"/>
        <v>14</v>
      </c>
      <c r="Q90" s="41"/>
      <c r="R90" s="41"/>
      <c r="S90" s="27">
        <v>7.5</v>
      </c>
      <c r="T90" s="21" t="s">
        <v>160</v>
      </c>
      <c r="Z90" s="22">
        <v>4</v>
      </c>
      <c r="AA90" s="22">
        <v>0</v>
      </c>
      <c r="AB90" s="22">
        <v>1</v>
      </c>
      <c r="AC90" s="22">
        <f t="shared" si="13"/>
        <v>1</v>
      </c>
      <c r="AD90" s="22">
        <v>0</v>
      </c>
      <c r="AF90" s="27">
        <v>6</v>
      </c>
      <c r="AG90" s="21" t="s">
        <v>223</v>
      </c>
      <c r="AM90" s="22">
        <v>3</v>
      </c>
      <c r="AN90" s="22">
        <v>1</v>
      </c>
      <c r="AO90" s="22">
        <v>2</v>
      </c>
      <c r="AP90" s="22">
        <f t="shared" si="14"/>
        <v>3</v>
      </c>
      <c r="AQ90" s="22">
        <v>0</v>
      </c>
      <c r="AR90" s="41"/>
    </row>
    <row r="91" spans="1:44" ht="15.75" customHeight="1" x14ac:dyDescent="0.25">
      <c r="A91" s="36"/>
      <c r="E91" s="21" t="s">
        <v>140</v>
      </c>
      <c r="F91" s="21"/>
      <c r="G91" s="21"/>
      <c r="H91" s="21" t="s">
        <v>108</v>
      </c>
      <c r="I91" s="22"/>
      <c r="J91" s="22">
        <v>11</v>
      </c>
      <c r="K91" s="22">
        <v>5</v>
      </c>
      <c r="L91" s="22">
        <v>9</v>
      </c>
      <c r="M91" s="49">
        <f t="shared" si="15"/>
        <v>14</v>
      </c>
      <c r="Q91" s="41"/>
      <c r="R91" s="41"/>
      <c r="S91" s="27">
        <v>7.5</v>
      </c>
      <c r="T91" s="21" t="s">
        <v>278</v>
      </c>
      <c r="Z91" s="22">
        <v>1</v>
      </c>
      <c r="AA91" s="22">
        <v>0</v>
      </c>
      <c r="AB91" s="22">
        <v>0</v>
      </c>
      <c r="AC91" s="22">
        <f t="shared" si="13"/>
        <v>0</v>
      </c>
      <c r="AD91" s="22">
        <v>0</v>
      </c>
      <c r="AF91" s="27">
        <v>9</v>
      </c>
      <c r="AG91" s="21" t="s">
        <v>421</v>
      </c>
      <c r="AM91" s="22">
        <v>1</v>
      </c>
      <c r="AN91" s="22">
        <v>0</v>
      </c>
      <c r="AO91" s="22">
        <v>1</v>
      </c>
      <c r="AP91" s="22">
        <f t="shared" si="14"/>
        <v>1</v>
      </c>
      <c r="AQ91" s="22">
        <v>0</v>
      </c>
      <c r="AR91" s="41"/>
    </row>
    <row r="92" spans="1:44" ht="15.75" customHeight="1" thickBot="1" x14ac:dyDescent="0.3">
      <c r="A92" s="36"/>
      <c r="E92" s="21" t="s">
        <v>118</v>
      </c>
      <c r="G92" s="21"/>
      <c r="H92" s="21" t="s">
        <v>106</v>
      </c>
      <c r="I92" s="22"/>
      <c r="J92" s="22">
        <v>10</v>
      </c>
      <c r="K92" s="22">
        <v>5</v>
      </c>
      <c r="L92" s="22">
        <v>8</v>
      </c>
      <c r="M92" s="49">
        <f t="shared" si="15"/>
        <v>13</v>
      </c>
      <c r="Q92" s="41"/>
      <c r="R92" s="41"/>
      <c r="S92" s="27">
        <v>8</v>
      </c>
      <c r="T92" s="21" t="s">
        <v>438</v>
      </c>
      <c r="Z92" s="22">
        <v>1</v>
      </c>
      <c r="AA92" s="22">
        <v>0</v>
      </c>
      <c r="AB92" s="22">
        <v>0</v>
      </c>
      <c r="AC92" s="22">
        <f t="shared" si="13"/>
        <v>0</v>
      </c>
      <c r="AD92" s="22">
        <v>0</v>
      </c>
      <c r="AF92" s="27">
        <v>6.5</v>
      </c>
      <c r="AG92" s="21" t="s">
        <v>316</v>
      </c>
      <c r="AM92" s="22">
        <v>7</v>
      </c>
      <c r="AN92" s="22">
        <v>0</v>
      </c>
      <c r="AO92" s="22">
        <v>4</v>
      </c>
      <c r="AP92" s="22">
        <f t="shared" si="14"/>
        <v>4</v>
      </c>
      <c r="AQ92" s="22">
        <v>0</v>
      </c>
      <c r="AR92" s="41"/>
    </row>
    <row r="93" spans="1:44" ht="15.75" customHeight="1" thickBot="1" x14ac:dyDescent="0.3">
      <c r="A93" s="36"/>
      <c r="E93" s="21" t="s">
        <v>158</v>
      </c>
      <c r="F93" s="21"/>
      <c r="G93" s="21"/>
      <c r="H93" s="16" t="s">
        <v>98</v>
      </c>
      <c r="I93" s="22"/>
      <c r="J93" s="22">
        <v>11</v>
      </c>
      <c r="K93" s="22">
        <v>5</v>
      </c>
      <c r="L93" s="22">
        <v>6</v>
      </c>
      <c r="M93" s="49">
        <f t="shared" si="15"/>
        <v>11</v>
      </c>
      <c r="Q93" s="41"/>
      <c r="R93" s="41"/>
      <c r="S93" s="27">
        <v>8</v>
      </c>
      <c r="T93" s="21" t="s">
        <v>437</v>
      </c>
      <c r="Z93" s="22">
        <v>2</v>
      </c>
      <c r="AA93" s="22">
        <v>0</v>
      </c>
      <c r="AB93" s="22">
        <v>0</v>
      </c>
      <c r="AC93" s="22">
        <f t="shared" si="13"/>
        <v>0</v>
      </c>
      <c r="AD93" s="22">
        <v>0</v>
      </c>
      <c r="AF93" s="8"/>
      <c r="AG93" s="31" t="s">
        <v>86</v>
      </c>
      <c r="AH93" s="8"/>
      <c r="AI93" s="8"/>
      <c r="AJ93" s="8"/>
      <c r="AK93" s="8"/>
      <c r="AL93" s="8"/>
      <c r="AM93" s="15">
        <f>SUM(Z77:Z93)+SUM(AM77:AM92)</f>
        <v>88.7</v>
      </c>
      <c r="AN93" s="15">
        <f>SUM(AA77:AA93)+SUM(AN77:AN92)</f>
        <v>34</v>
      </c>
      <c r="AO93" s="15">
        <f>SUM(AB77:AB93)+SUM(AO77:AO92)</f>
        <v>38</v>
      </c>
      <c r="AP93" s="15">
        <f>SUM(AC77:AC93)+SUM(AP77:AP92)</f>
        <v>72</v>
      </c>
      <c r="AQ93" s="15">
        <f>SUM(AD77:AD93)+SUM(AQ77:AQ92)</f>
        <v>6</v>
      </c>
      <c r="AR93" s="41"/>
    </row>
    <row r="94" spans="1:44" ht="15.75" customHeight="1" x14ac:dyDescent="0.25">
      <c r="A94" s="36"/>
      <c r="E94" s="21" t="s">
        <v>128</v>
      </c>
      <c r="F94" s="21"/>
      <c r="G94" s="21"/>
      <c r="H94" s="21" t="s">
        <v>106</v>
      </c>
      <c r="I94" s="22"/>
      <c r="J94" s="22">
        <v>10</v>
      </c>
      <c r="K94" s="22">
        <v>5</v>
      </c>
      <c r="L94" s="22">
        <v>6</v>
      </c>
      <c r="M94" s="49">
        <f t="shared" si="15"/>
        <v>11</v>
      </c>
      <c r="Q94" s="41"/>
      <c r="R94" s="41"/>
      <c r="S94" s="8"/>
      <c r="T94" s="8"/>
      <c r="U94" s="8"/>
      <c r="V94" s="8"/>
      <c r="W94" s="8"/>
      <c r="X94" s="8"/>
      <c r="Y94" s="8"/>
      <c r="Z94" s="8"/>
      <c r="AA94" s="8"/>
      <c r="AB94" s="8"/>
      <c r="AC94" s="8"/>
      <c r="AD94" s="8"/>
      <c r="AR94" s="41"/>
    </row>
    <row r="95" spans="1:44" ht="15.75" customHeight="1" thickBot="1" x14ac:dyDescent="0.3">
      <c r="A95" s="36"/>
      <c r="E95" s="21" t="s">
        <v>32</v>
      </c>
      <c r="F95" s="21"/>
      <c r="G95" s="21"/>
      <c r="H95" s="21" t="s">
        <v>97</v>
      </c>
      <c r="I95" s="22"/>
      <c r="J95" s="22">
        <v>11</v>
      </c>
      <c r="K95" s="22">
        <v>5</v>
      </c>
      <c r="L95" s="22">
        <v>6</v>
      </c>
      <c r="M95" s="49">
        <f t="shared" si="15"/>
        <v>11</v>
      </c>
      <c r="Q95" s="41"/>
      <c r="R95" s="41"/>
      <c r="AF95" s="28" t="s">
        <v>109</v>
      </c>
      <c r="AG95" s="28" t="s">
        <v>112</v>
      </c>
      <c r="AH95" s="28"/>
      <c r="AI95" s="38"/>
      <c r="AJ95" s="38"/>
      <c r="AK95" s="38"/>
      <c r="AL95" s="38"/>
      <c r="AM95" s="38" t="s">
        <v>3</v>
      </c>
      <c r="AN95" s="38" t="s">
        <v>22</v>
      </c>
      <c r="AO95" s="38" t="s">
        <v>23</v>
      </c>
      <c r="AP95" s="38" t="s">
        <v>24</v>
      </c>
      <c r="AQ95" s="38" t="s">
        <v>2</v>
      </c>
      <c r="AR95" s="41"/>
    </row>
    <row r="96" spans="1:44" ht="15.75" customHeight="1" thickBot="1" x14ac:dyDescent="0.3">
      <c r="A96" s="36"/>
      <c r="E96" s="21" t="s">
        <v>87</v>
      </c>
      <c r="F96" s="21"/>
      <c r="G96" s="21"/>
      <c r="H96" s="21" t="s">
        <v>108</v>
      </c>
      <c r="I96" s="22"/>
      <c r="J96" s="22">
        <v>10</v>
      </c>
      <c r="K96" s="22">
        <v>3</v>
      </c>
      <c r="L96" s="22">
        <v>8</v>
      </c>
      <c r="M96" s="49">
        <f t="shared" si="15"/>
        <v>11</v>
      </c>
      <c r="Q96" s="41"/>
      <c r="R96" s="41"/>
      <c r="S96" s="28" t="s">
        <v>109</v>
      </c>
      <c r="T96" s="28" t="s">
        <v>112</v>
      </c>
      <c r="U96" s="28"/>
      <c r="V96" s="38"/>
      <c r="W96" s="38"/>
      <c r="X96" s="38"/>
      <c r="Y96" s="38"/>
      <c r="Z96" s="38" t="s">
        <v>3</v>
      </c>
      <c r="AA96" s="38" t="s">
        <v>22</v>
      </c>
      <c r="AB96" s="38" t="s">
        <v>23</v>
      </c>
      <c r="AC96" s="38" t="s">
        <v>24</v>
      </c>
      <c r="AD96" s="38" t="s">
        <v>2</v>
      </c>
      <c r="AF96" s="27">
        <v>7.5</v>
      </c>
      <c r="AG96" s="21" t="s">
        <v>196</v>
      </c>
      <c r="AH96" s="21"/>
      <c r="AM96" s="22">
        <v>1</v>
      </c>
      <c r="AN96" s="22">
        <v>0</v>
      </c>
      <c r="AO96" s="22">
        <v>0</v>
      </c>
      <c r="AP96" s="22">
        <f t="shared" ref="AP96:AP102" si="16">+AN96+AO96</f>
        <v>0</v>
      </c>
      <c r="AQ96" s="22">
        <v>0</v>
      </c>
      <c r="AR96" s="41"/>
    </row>
    <row r="97" spans="1:44" ht="15.75" customHeight="1" x14ac:dyDescent="0.25">
      <c r="A97" s="36"/>
      <c r="E97" s="21" t="s">
        <v>119</v>
      </c>
      <c r="F97" s="21"/>
      <c r="G97" s="21"/>
      <c r="H97" s="21" t="s">
        <v>173</v>
      </c>
      <c r="I97" s="22"/>
      <c r="J97" s="22">
        <v>11</v>
      </c>
      <c r="K97" s="22">
        <v>1</v>
      </c>
      <c r="L97" s="22">
        <v>10</v>
      </c>
      <c r="M97" s="49">
        <f t="shared" si="15"/>
        <v>11</v>
      </c>
      <c r="Q97" s="41"/>
      <c r="R97" s="41"/>
      <c r="S97" s="27">
        <v>7</v>
      </c>
      <c r="T97" s="21" t="s">
        <v>64</v>
      </c>
      <c r="Z97" s="22">
        <v>1</v>
      </c>
      <c r="AA97" s="22">
        <v>0</v>
      </c>
      <c r="AB97" s="22">
        <v>0</v>
      </c>
      <c r="AC97" s="22">
        <f t="shared" ref="AC97:AC102" si="17">+AA97+AB97</f>
        <v>0</v>
      </c>
      <c r="AD97" s="22">
        <v>0</v>
      </c>
      <c r="AF97" s="27">
        <v>6.5</v>
      </c>
      <c r="AG97" s="21" t="s">
        <v>30</v>
      </c>
      <c r="AH97" s="21"/>
      <c r="AM97" s="22">
        <v>1</v>
      </c>
      <c r="AN97" s="22">
        <v>0</v>
      </c>
      <c r="AO97" s="22">
        <v>1</v>
      </c>
      <c r="AP97" s="22">
        <f t="shared" si="16"/>
        <v>1</v>
      </c>
      <c r="AQ97" s="22">
        <v>0</v>
      </c>
      <c r="AR97" s="41"/>
    </row>
    <row r="98" spans="1:44" ht="15.75" customHeight="1" x14ac:dyDescent="0.25">
      <c r="A98" s="36"/>
      <c r="E98" s="21" t="s">
        <v>139</v>
      </c>
      <c r="F98" s="21"/>
      <c r="G98" s="21"/>
      <c r="H98" s="21" t="s">
        <v>106</v>
      </c>
      <c r="I98" s="22"/>
      <c r="J98" s="22">
        <v>11</v>
      </c>
      <c r="K98" s="22">
        <v>5</v>
      </c>
      <c r="L98" s="22">
        <v>5</v>
      </c>
      <c r="M98" s="49">
        <f t="shared" si="15"/>
        <v>10</v>
      </c>
      <c r="Q98" s="41"/>
      <c r="R98" s="41"/>
      <c r="S98" s="27">
        <v>7</v>
      </c>
      <c r="T98" s="21" t="s">
        <v>141</v>
      </c>
      <c r="Z98" s="22">
        <v>1</v>
      </c>
      <c r="AA98" s="22">
        <v>1</v>
      </c>
      <c r="AB98" s="22">
        <v>0</v>
      </c>
      <c r="AC98" s="22">
        <f t="shared" si="17"/>
        <v>1</v>
      </c>
      <c r="AD98" s="22">
        <v>0</v>
      </c>
      <c r="AF98" s="27">
        <v>8.5</v>
      </c>
      <c r="AG98" s="21" t="s">
        <v>28</v>
      </c>
      <c r="AM98" s="22">
        <v>1</v>
      </c>
      <c r="AN98" s="22">
        <v>0</v>
      </c>
      <c r="AO98" s="22">
        <v>1</v>
      </c>
      <c r="AP98" s="22">
        <f t="shared" si="16"/>
        <v>1</v>
      </c>
      <c r="AQ98" s="22">
        <v>0</v>
      </c>
      <c r="AR98" s="41"/>
    </row>
    <row r="99" spans="1:44" ht="15.75" customHeight="1" x14ac:dyDescent="0.25">
      <c r="A99" s="36"/>
      <c r="E99" s="21" t="s">
        <v>42</v>
      </c>
      <c r="F99" s="21"/>
      <c r="G99" s="21"/>
      <c r="H99" s="21" t="s">
        <v>107</v>
      </c>
      <c r="I99" s="22"/>
      <c r="J99" s="22">
        <v>8</v>
      </c>
      <c r="K99" s="22">
        <v>4</v>
      </c>
      <c r="L99" s="22">
        <v>6</v>
      </c>
      <c r="M99" s="49">
        <f t="shared" si="15"/>
        <v>10</v>
      </c>
      <c r="Q99" s="41"/>
      <c r="R99" s="41"/>
      <c r="S99" s="27">
        <v>7.5</v>
      </c>
      <c r="T99" s="21" t="s">
        <v>31</v>
      </c>
      <c r="Z99" s="22">
        <v>2</v>
      </c>
      <c r="AA99" s="22">
        <v>0</v>
      </c>
      <c r="AB99" s="22">
        <v>1</v>
      </c>
      <c r="AC99" s="22">
        <f t="shared" si="17"/>
        <v>1</v>
      </c>
      <c r="AD99" s="22">
        <v>0</v>
      </c>
      <c r="AF99" s="27">
        <v>7.5</v>
      </c>
      <c r="AG99" s="21" t="s">
        <v>104</v>
      </c>
      <c r="AM99" s="22">
        <v>1</v>
      </c>
      <c r="AN99" s="22">
        <v>0</v>
      </c>
      <c r="AO99" s="22">
        <v>1</v>
      </c>
      <c r="AP99" s="22">
        <f t="shared" si="16"/>
        <v>1</v>
      </c>
      <c r="AQ99" s="22">
        <v>0</v>
      </c>
      <c r="AR99" s="41"/>
    </row>
    <row r="100" spans="1:44" ht="15.75" customHeight="1" x14ac:dyDescent="0.25">
      <c r="A100" s="36"/>
      <c r="E100" s="21" t="s">
        <v>60</v>
      </c>
      <c r="F100" s="21"/>
      <c r="G100" s="21"/>
      <c r="H100" s="21" t="s">
        <v>107</v>
      </c>
      <c r="I100" s="22"/>
      <c r="J100" s="22">
        <v>9</v>
      </c>
      <c r="K100" s="22">
        <v>2</v>
      </c>
      <c r="L100" s="22">
        <v>8</v>
      </c>
      <c r="M100" s="49">
        <f t="shared" si="15"/>
        <v>10</v>
      </c>
      <c r="Q100" s="41"/>
      <c r="R100" s="41"/>
      <c r="S100" s="27">
        <v>7.5</v>
      </c>
      <c r="T100" s="21" t="s">
        <v>139</v>
      </c>
      <c r="Z100" s="22">
        <v>1</v>
      </c>
      <c r="AA100" s="22">
        <v>0</v>
      </c>
      <c r="AB100" s="22">
        <v>0</v>
      </c>
      <c r="AC100" s="22">
        <f t="shared" si="17"/>
        <v>0</v>
      </c>
      <c r="AD100" s="22">
        <v>0</v>
      </c>
      <c r="AF100" s="27">
        <v>7.5</v>
      </c>
      <c r="AG100" s="21" t="s">
        <v>164</v>
      </c>
      <c r="AH100" s="21"/>
      <c r="AM100" s="22">
        <v>1</v>
      </c>
      <c r="AN100" s="22">
        <v>0</v>
      </c>
      <c r="AO100" s="22">
        <v>0</v>
      </c>
      <c r="AP100" s="22">
        <f t="shared" si="16"/>
        <v>0</v>
      </c>
      <c r="AQ100" s="22">
        <v>0</v>
      </c>
      <c r="AR100" s="41"/>
    </row>
    <row r="101" spans="1:44" ht="15.75" customHeight="1" x14ac:dyDescent="0.25">
      <c r="A101" s="36"/>
      <c r="E101" s="21" t="s">
        <v>167</v>
      </c>
      <c r="F101" s="21"/>
      <c r="G101" s="21"/>
      <c r="H101" s="21" t="s">
        <v>107</v>
      </c>
      <c r="I101" s="22"/>
      <c r="J101" s="22">
        <v>11</v>
      </c>
      <c r="K101" s="22">
        <v>6</v>
      </c>
      <c r="L101" s="22">
        <v>3</v>
      </c>
      <c r="M101" s="49">
        <f t="shared" si="15"/>
        <v>9</v>
      </c>
      <c r="Q101" s="41"/>
      <c r="R101" s="41"/>
      <c r="S101" s="27">
        <v>6.5</v>
      </c>
      <c r="T101" s="21" t="s">
        <v>123</v>
      </c>
      <c r="Z101" s="22">
        <v>4</v>
      </c>
      <c r="AA101" s="22">
        <v>1</v>
      </c>
      <c r="AB101" s="22">
        <v>1</v>
      </c>
      <c r="AC101" s="22">
        <f t="shared" si="17"/>
        <v>2</v>
      </c>
      <c r="AD101" s="22">
        <v>0</v>
      </c>
      <c r="AF101" s="27">
        <v>8.5</v>
      </c>
      <c r="AG101" s="21" t="s">
        <v>140</v>
      </c>
      <c r="AM101" s="22">
        <v>1</v>
      </c>
      <c r="AN101" s="22">
        <v>3</v>
      </c>
      <c r="AO101" s="22">
        <v>0</v>
      </c>
      <c r="AP101" s="22">
        <f t="shared" si="16"/>
        <v>3</v>
      </c>
      <c r="AQ101" s="22">
        <v>0</v>
      </c>
      <c r="AR101" s="41"/>
    </row>
    <row r="102" spans="1:44" ht="15.75" customHeight="1" thickBot="1" x14ac:dyDescent="0.3">
      <c r="A102" s="36"/>
      <c r="E102" s="21" t="s">
        <v>37</v>
      </c>
      <c r="H102" s="21" t="s">
        <v>134</v>
      </c>
      <c r="I102" s="22"/>
      <c r="J102" s="22">
        <v>11</v>
      </c>
      <c r="K102" s="22">
        <v>4</v>
      </c>
      <c r="L102" s="22">
        <v>5</v>
      </c>
      <c r="M102" s="49">
        <f t="shared" si="15"/>
        <v>9</v>
      </c>
      <c r="O102" s="22"/>
      <c r="Q102" s="41"/>
      <c r="R102" s="41"/>
      <c r="S102" s="27">
        <v>6</v>
      </c>
      <c r="T102" s="21" t="s">
        <v>103</v>
      </c>
      <c r="Z102" s="22">
        <v>3</v>
      </c>
      <c r="AA102" s="22">
        <v>0</v>
      </c>
      <c r="AB102" s="22">
        <v>0</v>
      </c>
      <c r="AC102" s="22">
        <f t="shared" si="17"/>
        <v>0</v>
      </c>
      <c r="AD102" s="22">
        <v>0</v>
      </c>
      <c r="AF102" s="27">
        <v>7.5</v>
      </c>
      <c r="AG102" s="21" t="s">
        <v>44</v>
      </c>
      <c r="AM102" s="22">
        <v>2</v>
      </c>
      <c r="AN102" s="22">
        <v>0</v>
      </c>
      <c r="AO102" s="22">
        <v>2</v>
      </c>
      <c r="AP102" s="22">
        <f t="shared" si="16"/>
        <v>2</v>
      </c>
      <c r="AQ102" s="22">
        <v>0</v>
      </c>
      <c r="AR102" s="41"/>
    </row>
    <row r="103" spans="1:44" ht="15.75" customHeight="1" x14ac:dyDescent="0.25">
      <c r="A103" s="36"/>
      <c r="E103" s="21" t="s">
        <v>104</v>
      </c>
      <c r="F103" s="21"/>
      <c r="G103" s="21"/>
      <c r="H103" s="21" t="s">
        <v>108</v>
      </c>
      <c r="I103" s="22"/>
      <c r="J103" s="22">
        <v>10</v>
      </c>
      <c r="K103" s="22">
        <v>3</v>
      </c>
      <c r="L103" s="22">
        <v>6</v>
      </c>
      <c r="M103" s="49">
        <f t="shared" si="15"/>
        <v>9</v>
      </c>
      <c r="O103" s="22"/>
      <c r="Q103" s="41"/>
      <c r="R103" s="41"/>
      <c r="S103" s="8"/>
      <c r="T103" s="8"/>
      <c r="U103" s="8"/>
      <c r="V103" s="8"/>
      <c r="W103" s="8"/>
      <c r="X103" s="8"/>
      <c r="Y103" s="8"/>
      <c r="Z103" s="8"/>
      <c r="AA103" s="8"/>
      <c r="AB103" s="8"/>
      <c r="AC103" s="8"/>
      <c r="AD103" s="8"/>
      <c r="AF103" s="8"/>
      <c r="AG103" s="31" t="s">
        <v>157</v>
      </c>
      <c r="AH103" s="8"/>
      <c r="AI103" s="8"/>
      <c r="AJ103" s="8"/>
      <c r="AK103" s="8"/>
      <c r="AL103" s="8"/>
      <c r="AM103" s="53">
        <f>SUM(Z96:Z104)+SUM(AM95:AM102)</f>
        <v>20</v>
      </c>
      <c r="AN103" s="53">
        <f>SUM(AA96:AA104)+SUM(AN95:AN102)</f>
        <v>5</v>
      </c>
      <c r="AO103" s="53">
        <f>SUM(AB96:AB104)+SUM(AO95:AO102)</f>
        <v>7</v>
      </c>
      <c r="AP103" s="53">
        <f>SUM(AC96:AC104)+SUM(AP95:AP102)</f>
        <v>12</v>
      </c>
      <c r="AQ103" s="53">
        <f>SUM(AD96:AD104)+SUM(AQ95:AQ102)</f>
        <v>0</v>
      </c>
      <c r="AR103" s="41"/>
    </row>
    <row r="104" spans="1:44" ht="15.75" customHeight="1" x14ac:dyDescent="0.25">
      <c r="A104" s="36"/>
      <c r="E104" s="21" t="s">
        <v>187</v>
      </c>
      <c r="F104" s="21"/>
      <c r="G104" s="21"/>
      <c r="H104" s="16" t="s">
        <v>98</v>
      </c>
      <c r="I104" s="22"/>
      <c r="J104" s="22">
        <v>10</v>
      </c>
      <c r="K104" s="22">
        <v>3</v>
      </c>
      <c r="L104" s="22">
        <v>6</v>
      </c>
      <c r="M104" s="49">
        <f t="shared" si="15"/>
        <v>9</v>
      </c>
      <c r="O104" s="22"/>
      <c r="Q104" s="41"/>
      <c r="R104" s="41"/>
      <c r="AF104" s="27"/>
      <c r="AG104" s="21" t="s">
        <v>86</v>
      </c>
      <c r="AM104" s="54">
        <f>AM93+AC120+AM103</f>
        <v>125.7</v>
      </c>
      <c r="AN104" s="54">
        <f>AN103+AN93</f>
        <v>39</v>
      </c>
      <c r="AO104" s="54">
        <f>AO103+AO93</f>
        <v>45</v>
      </c>
      <c r="AP104" s="54">
        <f>AP103+AP93</f>
        <v>84</v>
      </c>
      <c r="AQ104" s="54">
        <f>AQ103+AQ93</f>
        <v>6</v>
      </c>
      <c r="AR104" s="41"/>
    </row>
    <row r="105" spans="1:44" ht="15.75" customHeight="1" x14ac:dyDescent="0.25">
      <c r="A105" s="36"/>
      <c r="E105" s="21" t="s">
        <v>46</v>
      </c>
      <c r="F105" s="21"/>
      <c r="G105" s="21"/>
      <c r="H105" s="21" t="s">
        <v>108</v>
      </c>
      <c r="I105" s="22"/>
      <c r="J105" s="22">
        <v>10</v>
      </c>
      <c r="K105" s="22">
        <v>0</v>
      </c>
      <c r="L105" s="22">
        <v>9</v>
      </c>
      <c r="M105" s="49">
        <f t="shared" si="15"/>
        <v>9</v>
      </c>
      <c r="O105" s="22"/>
      <c r="Q105" s="41"/>
      <c r="R105" s="41"/>
      <c r="AF105" s="27"/>
      <c r="AG105" s="21" t="s">
        <v>75</v>
      </c>
      <c r="AM105" s="22">
        <f>+AM41+AM28+Z54+Z41+AM54+AM15+Z28+Z15</f>
        <v>125.7</v>
      </c>
      <c r="AN105" s="22">
        <f>+AN41+AN28+AA54+AA41+AN54+AN15+AA28+AA15</f>
        <v>39</v>
      </c>
      <c r="AO105" s="22">
        <f>+AO41+AO28+AB54+AB41+AO54+AO15+AB28+AB15</f>
        <v>45</v>
      </c>
      <c r="AP105" s="22">
        <f>+AP41+AP28+AC54+AC41+AP54+AP15+AC28+AC15</f>
        <v>84</v>
      </c>
      <c r="AQ105" s="22">
        <f>+AQ41+AQ28+AD54+AD41+AQ54+AQ15+AD28+AD15</f>
        <v>6</v>
      </c>
      <c r="AR105" s="41"/>
    </row>
    <row r="106" spans="1:44" ht="15.75" customHeight="1" x14ac:dyDescent="0.25">
      <c r="A106" s="36"/>
      <c r="E106" s="21" t="s">
        <v>74</v>
      </c>
      <c r="F106" s="21"/>
      <c r="G106" s="21"/>
      <c r="H106" s="21" t="s">
        <v>107</v>
      </c>
      <c r="I106" s="22"/>
      <c r="J106" s="22">
        <v>10</v>
      </c>
      <c r="K106" s="22">
        <v>6</v>
      </c>
      <c r="L106" s="22">
        <v>2</v>
      </c>
      <c r="M106" s="49">
        <f t="shared" si="15"/>
        <v>8</v>
      </c>
      <c r="Q106" s="41"/>
      <c r="R106" s="41"/>
      <c r="AR106" s="41"/>
    </row>
    <row r="107" spans="1:44" ht="15.75" customHeight="1" x14ac:dyDescent="0.25">
      <c r="A107" s="36"/>
      <c r="E107" s="21" t="s">
        <v>52</v>
      </c>
      <c r="F107" s="21"/>
      <c r="G107" s="21"/>
      <c r="H107" s="16" t="s">
        <v>98</v>
      </c>
      <c r="I107" s="22"/>
      <c r="J107" s="22">
        <v>10</v>
      </c>
      <c r="K107" s="22">
        <v>2</v>
      </c>
      <c r="L107" s="22">
        <v>6</v>
      </c>
      <c r="M107" s="49">
        <f t="shared" si="15"/>
        <v>8</v>
      </c>
      <c r="O107" s="22"/>
      <c r="Q107" s="41"/>
      <c r="R107" s="41"/>
      <c r="AR107" s="41"/>
    </row>
    <row r="108" spans="1:44" ht="15.75" customHeight="1" x14ac:dyDescent="0.25">
      <c r="A108" s="36"/>
      <c r="E108" s="21" t="s">
        <v>44</v>
      </c>
      <c r="F108" s="21"/>
      <c r="G108" s="21"/>
      <c r="H108" s="21" t="s">
        <v>134</v>
      </c>
      <c r="I108" s="22"/>
      <c r="J108" s="22">
        <v>10</v>
      </c>
      <c r="K108" s="22">
        <v>0</v>
      </c>
      <c r="L108" s="22">
        <v>8</v>
      </c>
      <c r="M108" s="49">
        <f t="shared" si="15"/>
        <v>8</v>
      </c>
      <c r="O108" s="22"/>
      <c r="Q108" s="41"/>
      <c r="R108" s="41"/>
      <c r="AO108" s="22"/>
      <c r="AP108" s="22"/>
      <c r="AR108" s="41"/>
    </row>
    <row r="109" spans="1:44" ht="15.75" customHeight="1" x14ac:dyDescent="0.25">
      <c r="A109" s="36"/>
      <c r="E109" s="21" t="s">
        <v>239</v>
      </c>
      <c r="F109" s="21"/>
      <c r="G109" s="21"/>
      <c r="H109" s="16" t="s">
        <v>98</v>
      </c>
      <c r="I109" s="22"/>
      <c r="J109" s="22">
        <v>11</v>
      </c>
      <c r="K109" s="22">
        <v>6</v>
      </c>
      <c r="L109" s="22">
        <v>1</v>
      </c>
      <c r="M109" s="49">
        <f t="shared" si="15"/>
        <v>7</v>
      </c>
      <c r="O109" s="22"/>
      <c r="Q109" s="41"/>
      <c r="R109" s="41"/>
      <c r="AR109" s="41"/>
    </row>
    <row r="110" spans="1:44" ht="15.75" customHeight="1" x14ac:dyDescent="0.25">
      <c r="A110" s="36"/>
      <c r="E110" s="21" t="s">
        <v>164</v>
      </c>
      <c r="F110" s="21"/>
      <c r="G110" s="21"/>
      <c r="H110" s="21" t="s">
        <v>134</v>
      </c>
      <c r="I110" s="22"/>
      <c r="J110" s="22">
        <v>11</v>
      </c>
      <c r="K110" s="22">
        <v>3</v>
      </c>
      <c r="L110" s="22">
        <v>4</v>
      </c>
      <c r="M110" s="49">
        <f t="shared" si="15"/>
        <v>7</v>
      </c>
      <c r="O110" s="22"/>
      <c r="Q110" s="41"/>
      <c r="R110" s="41"/>
      <c r="AR110" s="41"/>
    </row>
    <row r="111" spans="1:44" ht="15.75" customHeight="1" x14ac:dyDescent="0.25">
      <c r="A111" s="36"/>
      <c r="E111" s="21" t="s">
        <v>169</v>
      </c>
      <c r="F111" s="21"/>
      <c r="G111" s="21"/>
      <c r="H111" s="21" t="s">
        <v>134</v>
      </c>
      <c r="I111" s="22"/>
      <c r="J111" s="22">
        <v>9</v>
      </c>
      <c r="K111" s="22">
        <v>3</v>
      </c>
      <c r="L111" s="22">
        <v>4</v>
      </c>
      <c r="M111" s="49">
        <f t="shared" si="15"/>
        <v>7</v>
      </c>
      <c r="Q111" s="41"/>
      <c r="R111" s="41"/>
      <c r="AR111" s="41"/>
    </row>
    <row r="112" spans="1:44" ht="15.75" customHeight="1" thickBot="1" x14ac:dyDescent="0.3">
      <c r="A112" s="36"/>
      <c r="E112" s="21" t="s">
        <v>153</v>
      </c>
      <c r="F112" s="21"/>
      <c r="G112" s="21"/>
      <c r="H112" s="21" t="s">
        <v>173</v>
      </c>
      <c r="I112" s="22"/>
      <c r="J112" s="22">
        <v>8</v>
      </c>
      <c r="K112" s="22">
        <v>3</v>
      </c>
      <c r="L112" s="22">
        <v>4</v>
      </c>
      <c r="M112" s="49">
        <f t="shared" si="15"/>
        <v>7</v>
      </c>
      <c r="Q112" s="41"/>
      <c r="R112" s="41"/>
      <c r="U112" s="37" t="s">
        <v>109</v>
      </c>
      <c r="V112" s="10" t="s">
        <v>117</v>
      </c>
      <c r="W112" s="10"/>
      <c r="X112" s="10"/>
      <c r="Y112" s="10"/>
      <c r="Z112" s="10"/>
      <c r="AA112" s="10"/>
      <c r="AB112" s="10"/>
      <c r="AC112" s="37" t="s">
        <v>3</v>
      </c>
      <c r="AD112" s="37" t="s">
        <v>7</v>
      </c>
      <c r="AE112" s="37" t="s">
        <v>8</v>
      </c>
      <c r="AF112" s="37" t="s">
        <v>9</v>
      </c>
      <c r="AG112" s="37" t="s">
        <v>71</v>
      </c>
      <c r="AH112" s="37"/>
      <c r="AI112" s="37" t="s">
        <v>4</v>
      </c>
      <c r="AJ112" s="37" t="s">
        <v>6</v>
      </c>
      <c r="AK112" s="37" t="s">
        <v>5</v>
      </c>
      <c r="AL112" s="37" t="s">
        <v>72</v>
      </c>
      <c r="AM112" s="37" t="s">
        <v>23</v>
      </c>
      <c r="AN112" s="37" t="s">
        <v>2</v>
      </c>
      <c r="AR112" s="41"/>
    </row>
    <row r="113" spans="1:44" ht="15.75" customHeight="1" x14ac:dyDescent="0.25">
      <c r="A113" s="36"/>
      <c r="E113" s="21" t="s">
        <v>120</v>
      </c>
      <c r="F113" s="21"/>
      <c r="G113" s="21"/>
      <c r="H113" s="16" t="s">
        <v>17</v>
      </c>
      <c r="I113" s="22"/>
      <c r="J113" s="22">
        <v>11</v>
      </c>
      <c r="K113" s="22">
        <v>3</v>
      </c>
      <c r="L113" s="22">
        <v>4</v>
      </c>
      <c r="M113" s="49">
        <f t="shared" si="15"/>
        <v>7</v>
      </c>
      <c r="Q113" s="41"/>
      <c r="R113" s="41"/>
      <c r="U113" s="58">
        <v>7</v>
      </c>
      <c r="V113" s="31" t="s">
        <v>347</v>
      </c>
      <c r="W113" s="8"/>
      <c r="X113" s="31"/>
      <c r="Y113" s="31"/>
      <c r="Z113" s="14"/>
      <c r="AA113" s="8"/>
      <c r="AB113" s="8"/>
      <c r="AC113" s="15">
        <f t="shared" ref="AC113:AC119" si="18">SUM(AD113:AF113)</f>
        <v>6</v>
      </c>
      <c r="AD113" s="15">
        <v>0</v>
      </c>
      <c r="AE113" s="15">
        <v>6</v>
      </c>
      <c r="AF113" s="15">
        <v>0</v>
      </c>
      <c r="AG113" s="98">
        <f t="shared" ref="AG113:AG120" si="19">+(AD113*2+AF113)/(2*AC113)</f>
        <v>0</v>
      </c>
      <c r="AH113" s="98"/>
      <c r="AI113" s="15">
        <v>31</v>
      </c>
      <c r="AJ113" s="15">
        <v>0</v>
      </c>
      <c r="AK113" s="15">
        <v>0</v>
      </c>
      <c r="AL113" s="52">
        <f t="shared" ref="AL113:AL120" si="20">+AI113/AC113</f>
        <v>5.166666666666667</v>
      </c>
      <c r="AM113" s="15">
        <v>0</v>
      </c>
      <c r="AN113" s="15">
        <v>0</v>
      </c>
      <c r="AR113" s="41"/>
    </row>
    <row r="114" spans="1:44" ht="15.75" customHeight="1" x14ac:dyDescent="0.25">
      <c r="A114" s="36"/>
      <c r="E114" s="21" t="s">
        <v>103</v>
      </c>
      <c r="H114" s="21" t="s">
        <v>17</v>
      </c>
      <c r="I114" s="22"/>
      <c r="J114" s="22">
        <v>11</v>
      </c>
      <c r="K114" s="22">
        <v>3</v>
      </c>
      <c r="L114" s="22">
        <v>4</v>
      </c>
      <c r="M114" s="49">
        <f t="shared" si="15"/>
        <v>7</v>
      </c>
      <c r="O114" s="22"/>
      <c r="Q114" s="41"/>
      <c r="R114" s="41"/>
      <c r="U114" s="27">
        <v>7</v>
      </c>
      <c r="V114" s="21" t="s">
        <v>162</v>
      </c>
      <c r="X114" s="21"/>
      <c r="Y114" s="21"/>
      <c r="Z114" s="16"/>
      <c r="AC114" s="22">
        <f t="shared" si="18"/>
        <v>2</v>
      </c>
      <c r="AD114" s="22">
        <v>2</v>
      </c>
      <c r="AE114" s="22">
        <v>0</v>
      </c>
      <c r="AF114" s="22">
        <v>0</v>
      </c>
      <c r="AG114" s="95">
        <f t="shared" si="19"/>
        <v>1</v>
      </c>
      <c r="AH114" s="95"/>
      <c r="AI114" s="22">
        <v>4</v>
      </c>
      <c r="AJ114" s="22">
        <v>0</v>
      </c>
      <c r="AK114" s="22">
        <v>0</v>
      </c>
      <c r="AL114" s="24">
        <f t="shared" si="20"/>
        <v>2</v>
      </c>
      <c r="AM114" s="22">
        <v>0</v>
      </c>
      <c r="AN114" s="22">
        <v>0</v>
      </c>
      <c r="AR114" s="41"/>
    </row>
    <row r="115" spans="1:44" ht="15.75" customHeight="1" x14ac:dyDescent="0.25">
      <c r="A115" s="36"/>
      <c r="E115" s="21" t="s">
        <v>28</v>
      </c>
      <c r="H115" s="21" t="s">
        <v>134</v>
      </c>
      <c r="I115" s="22"/>
      <c r="J115" s="22">
        <v>10</v>
      </c>
      <c r="K115" s="22">
        <v>2</v>
      </c>
      <c r="L115" s="22">
        <v>5</v>
      </c>
      <c r="M115" s="49">
        <f t="shared" si="15"/>
        <v>7</v>
      </c>
      <c r="O115" s="22"/>
      <c r="Q115" s="41"/>
      <c r="R115" s="41"/>
      <c r="U115" s="27">
        <v>7</v>
      </c>
      <c r="V115" s="21" t="s">
        <v>183</v>
      </c>
      <c r="X115" s="21"/>
      <c r="Y115" s="21"/>
      <c r="Z115" s="16"/>
      <c r="AC115" s="22">
        <f t="shared" si="18"/>
        <v>1</v>
      </c>
      <c r="AD115" s="22">
        <v>0</v>
      </c>
      <c r="AE115" s="22">
        <v>0</v>
      </c>
      <c r="AF115" s="22">
        <v>1</v>
      </c>
      <c r="AG115" s="95">
        <f t="shared" si="19"/>
        <v>0.5</v>
      </c>
      <c r="AH115" s="95"/>
      <c r="AI115" s="22">
        <v>1</v>
      </c>
      <c r="AJ115" s="22">
        <v>0</v>
      </c>
      <c r="AK115" s="22">
        <v>0</v>
      </c>
      <c r="AL115" s="24">
        <f t="shared" si="20"/>
        <v>1</v>
      </c>
      <c r="AM115" s="22">
        <v>0</v>
      </c>
      <c r="AN115" s="22">
        <v>0</v>
      </c>
      <c r="AR115" s="41"/>
    </row>
    <row r="116" spans="1:44" ht="15.75" customHeight="1" x14ac:dyDescent="0.25">
      <c r="A116" s="36"/>
      <c r="E116" s="21"/>
      <c r="F116" s="21"/>
      <c r="G116" s="21"/>
      <c r="H116" s="21"/>
      <c r="I116" s="22"/>
      <c r="J116" s="22"/>
      <c r="K116" s="22"/>
      <c r="L116" s="22"/>
      <c r="M116" s="22"/>
      <c r="O116" s="22"/>
      <c r="Q116" s="41"/>
      <c r="R116" s="41"/>
      <c r="U116" s="27">
        <v>7</v>
      </c>
      <c r="V116" s="21" t="s">
        <v>315</v>
      </c>
      <c r="X116" s="21"/>
      <c r="Y116" s="21"/>
      <c r="Z116" s="16"/>
      <c r="AC116" s="22">
        <f t="shared" si="18"/>
        <v>1</v>
      </c>
      <c r="AD116" s="22">
        <v>0</v>
      </c>
      <c r="AE116" s="22">
        <v>0</v>
      </c>
      <c r="AF116" s="22">
        <v>1</v>
      </c>
      <c r="AG116" s="95">
        <f t="shared" si="19"/>
        <v>0.5</v>
      </c>
      <c r="AH116" s="95"/>
      <c r="AI116" s="22">
        <v>1</v>
      </c>
      <c r="AJ116" s="22">
        <v>0</v>
      </c>
      <c r="AK116" s="22">
        <v>0</v>
      </c>
      <c r="AL116" s="24">
        <f t="shared" si="20"/>
        <v>1</v>
      </c>
      <c r="AM116" s="22">
        <v>0</v>
      </c>
      <c r="AN116" s="22">
        <v>0</v>
      </c>
      <c r="AR116" s="41"/>
    </row>
    <row r="117" spans="1:44" ht="15.75" customHeight="1" x14ac:dyDescent="0.25">
      <c r="A117" s="36"/>
      <c r="M117" s="22"/>
      <c r="N117" s="22"/>
      <c r="O117" s="22"/>
      <c r="Q117" s="41"/>
      <c r="R117" s="41"/>
      <c r="U117" s="27">
        <v>7.5</v>
      </c>
      <c r="V117" s="21" t="s">
        <v>168</v>
      </c>
      <c r="Z117" s="21" t="s">
        <v>136</v>
      </c>
      <c r="AB117" s="22"/>
      <c r="AC117" s="22">
        <f t="shared" si="18"/>
        <v>2</v>
      </c>
      <c r="AD117" s="22">
        <v>1</v>
      </c>
      <c r="AE117" s="22">
        <v>1</v>
      </c>
      <c r="AF117" s="22">
        <v>0</v>
      </c>
      <c r="AG117" s="95">
        <f t="shared" si="19"/>
        <v>0.5</v>
      </c>
      <c r="AH117" s="95"/>
      <c r="AI117" s="22">
        <v>2</v>
      </c>
      <c r="AJ117" s="22">
        <v>0</v>
      </c>
      <c r="AK117" s="22">
        <v>1</v>
      </c>
      <c r="AL117" s="24">
        <f t="shared" si="20"/>
        <v>1</v>
      </c>
      <c r="AM117" s="22">
        <v>0</v>
      </c>
      <c r="AN117" s="22">
        <v>0</v>
      </c>
      <c r="AR117" s="41"/>
    </row>
    <row r="118" spans="1:44" ht="15.75" customHeight="1" thickBot="1" x14ac:dyDescent="0.3">
      <c r="A118" s="36"/>
      <c r="F118" s="2" t="s">
        <v>77</v>
      </c>
      <c r="G118" s="2"/>
      <c r="H118" s="2"/>
      <c r="I118" s="4" t="s">
        <v>1</v>
      </c>
      <c r="J118" s="4"/>
      <c r="K118" s="4" t="s">
        <v>3</v>
      </c>
      <c r="L118" s="50" t="s">
        <v>2</v>
      </c>
      <c r="M118" s="22"/>
      <c r="N118" s="22"/>
      <c r="O118" s="22"/>
      <c r="Q118" s="41"/>
      <c r="R118" s="41"/>
      <c r="U118" s="27">
        <v>7</v>
      </c>
      <c r="V118" s="21" t="s">
        <v>274</v>
      </c>
      <c r="X118" s="21"/>
      <c r="Y118" s="21"/>
      <c r="Z118" s="16"/>
      <c r="AC118" s="22">
        <f t="shared" si="18"/>
        <v>3</v>
      </c>
      <c r="AD118" s="22">
        <v>0</v>
      </c>
      <c r="AE118" s="22">
        <v>2</v>
      </c>
      <c r="AF118" s="22">
        <v>1</v>
      </c>
      <c r="AG118" s="95">
        <f t="shared" si="19"/>
        <v>0.16666666666666666</v>
      </c>
      <c r="AH118" s="95"/>
      <c r="AI118" s="22">
        <v>8</v>
      </c>
      <c r="AJ118" s="22">
        <v>0</v>
      </c>
      <c r="AK118" s="22">
        <v>0</v>
      </c>
      <c r="AL118" s="24">
        <f t="shared" si="20"/>
        <v>2.6666666666666665</v>
      </c>
      <c r="AM118" s="22">
        <v>0</v>
      </c>
      <c r="AN118" s="22">
        <v>0</v>
      </c>
      <c r="AR118" s="41"/>
    </row>
    <row r="119" spans="1:44" ht="15.75" customHeight="1" thickBot="1" x14ac:dyDescent="0.3">
      <c r="A119" s="36"/>
      <c r="F119" s="21" t="s">
        <v>79</v>
      </c>
      <c r="G119" s="21"/>
      <c r="H119" s="21"/>
      <c r="I119" s="21" t="s">
        <v>173</v>
      </c>
      <c r="J119" s="22"/>
      <c r="K119" s="22">
        <v>11</v>
      </c>
      <c r="L119" s="49">
        <v>8</v>
      </c>
      <c r="M119" s="22"/>
      <c r="N119" s="22"/>
      <c r="O119" s="22"/>
      <c r="Q119" s="41"/>
      <c r="R119" s="41"/>
      <c r="U119" s="56">
        <v>7</v>
      </c>
      <c r="V119" s="28" t="s">
        <v>222</v>
      </c>
      <c r="W119" s="3"/>
      <c r="X119" s="28"/>
      <c r="Y119" s="28"/>
      <c r="Z119" s="10"/>
      <c r="AA119" s="3"/>
      <c r="AB119" s="3"/>
      <c r="AC119" s="38">
        <f t="shared" si="18"/>
        <v>2</v>
      </c>
      <c r="AD119" s="38">
        <v>0</v>
      </c>
      <c r="AE119" s="38">
        <v>1</v>
      </c>
      <c r="AF119" s="38">
        <v>1</v>
      </c>
      <c r="AG119" s="95">
        <f t="shared" si="19"/>
        <v>0.25</v>
      </c>
      <c r="AH119" s="95"/>
      <c r="AI119" s="38">
        <v>8</v>
      </c>
      <c r="AJ119" s="38">
        <v>0</v>
      </c>
      <c r="AK119" s="38">
        <v>0</v>
      </c>
      <c r="AL119" s="57">
        <f t="shared" si="20"/>
        <v>4</v>
      </c>
      <c r="AM119" s="38">
        <v>0</v>
      </c>
      <c r="AN119" s="38">
        <v>0</v>
      </c>
      <c r="AR119" s="41"/>
    </row>
    <row r="120" spans="1:44" ht="15.75" customHeight="1" x14ac:dyDescent="0.25">
      <c r="A120" s="36"/>
      <c r="F120" s="21" t="s">
        <v>155</v>
      </c>
      <c r="I120" s="21" t="s">
        <v>134</v>
      </c>
      <c r="J120" s="22"/>
      <c r="K120" s="22">
        <v>10</v>
      </c>
      <c r="L120" s="49">
        <v>6</v>
      </c>
      <c r="M120" s="22"/>
      <c r="N120" s="22"/>
      <c r="O120" s="22"/>
      <c r="Q120" s="41"/>
      <c r="R120" s="41"/>
      <c r="U120" s="8"/>
      <c r="V120" s="32"/>
      <c r="W120" s="31" t="s">
        <v>20</v>
      </c>
      <c r="X120" s="32"/>
      <c r="Y120" s="32"/>
      <c r="Z120" s="15"/>
      <c r="AA120" s="8"/>
      <c r="AB120" s="8"/>
      <c r="AC120" s="15">
        <f>SUM(AC113:AC119)</f>
        <v>17</v>
      </c>
      <c r="AD120" s="15">
        <f>SUM(AD113:AD119)</f>
        <v>3</v>
      </c>
      <c r="AE120" s="15">
        <f>SUM(AE113:AE119)</f>
        <v>10</v>
      </c>
      <c r="AF120" s="15">
        <f>SUM(AF113:AF119)</f>
        <v>4</v>
      </c>
      <c r="AG120" s="98">
        <f t="shared" si="19"/>
        <v>0.29411764705882354</v>
      </c>
      <c r="AH120" s="98"/>
      <c r="AI120" s="15">
        <f>SUM(AI113:AI119)</f>
        <v>55</v>
      </c>
      <c r="AJ120" s="15">
        <f>SUM(AJ113:AJ119)</f>
        <v>0</v>
      </c>
      <c r="AK120" s="15">
        <f>SUM(AK113:AK119)</f>
        <v>1</v>
      </c>
      <c r="AL120" s="52">
        <f t="shared" si="20"/>
        <v>3.2352941176470589</v>
      </c>
      <c r="AM120" s="15">
        <f>SUM(AM113:AM119)</f>
        <v>0</v>
      </c>
      <c r="AN120" s="15">
        <f>SUM(AN113:AN119)</f>
        <v>0</v>
      </c>
      <c r="AR120" s="41"/>
    </row>
    <row r="121" spans="1:44" ht="15.75" customHeight="1" x14ac:dyDescent="0.25">
      <c r="A121" s="36"/>
      <c r="F121" s="21" t="s">
        <v>118</v>
      </c>
      <c r="H121" s="21"/>
      <c r="I121" s="21" t="s">
        <v>106</v>
      </c>
      <c r="J121" s="22"/>
      <c r="K121" s="22">
        <v>10</v>
      </c>
      <c r="L121" s="49">
        <v>6</v>
      </c>
      <c r="M121" s="22"/>
      <c r="N121" s="22"/>
      <c r="O121" s="22"/>
      <c r="Q121" s="41"/>
      <c r="R121" s="41"/>
      <c r="AR121" s="41"/>
    </row>
    <row r="122" spans="1:44" ht="15.75" customHeight="1" x14ac:dyDescent="0.25">
      <c r="A122" s="36"/>
      <c r="F122" s="21" t="s">
        <v>192</v>
      </c>
      <c r="G122" s="21"/>
      <c r="H122" s="21"/>
      <c r="I122" s="21" t="s">
        <v>173</v>
      </c>
      <c r="J122" s="22"/>
      <c r="K122" s="22">
        <v>11</v>
      </c>
      <c r="L122" s="49">
        <v>6</v>
      </c>
      <c r="M122" s="22"/>
      <c r="N122" s="22"/>
      <c r="O122" s="22"/>
      <c r="Q122" s="41"/>
      <c r="R122" s="41"/>
      <c r="AR122" s="41"/>
    </row>
    <row r="123" spans="1:44" ht="15.75" customHeight="1" x14ac:dyDescent="0.25">
      <c r="A123" s="36"/>
      <c r="F123" s="21" t="s">
        <v>42</v>
      </c>
      <c r="G123" s="21"/>
      <c r="H123" s="21"/>
      <c r="I123" s="21" t="s">
        <v>107</v>
      </c>
      <c r="J123" s="22"/>
      <c r="K123" s="22">
        <v>8</v>
      </c>
      <c r="L123" s="49">
        <v>4</v>
      </c>
      <c r="M123" s="22"/>
      <c r="N123" s="22"/>
      <c r="O123" s="22"/>
      <c r="Q123" s="41"/>
      <c r="R123" s="41"/>
      <c r="AR123" s="41"/>
    </row>
    <row r="124" spans="1:44" ht="15.75" customHeight="1" x14ac:dyDescent="0.25">
      <c r="A124" s="36"/>
      <c r="D124" s="21"/>
      <c r="E124" s="21"/>
      <c r="F124" s="21" t="s">
        <v>193</v>
      </c>
      <c r="G124" s="21"/>
      <c r="H124" s="21"/>
      <c r="I124" s="21" t="s">
        <v>97</v>
      </c>
      <c r="J124" s="22"/>
      <c r="K124" s="22">
        <v>8</v>
      </c>
      <c r="L124" s="49">
        <v>4</v>
      </c>
      <c r="M124" s="22"/>
      <c r="N124" s="22"/>
      <c r="O124" s="22"/>
      <c r="Q124" s="41"/>
      <c r="R124" s="41"/>
      <c r="AR124" s="41"/>
    </row>
    <row r="125" spans="1:44" ht="15.75" customHeight="1" x14ac:dyDescent="0.25">
      <c r="A125" s="36"/>
      <c r="D125" s="21"/>
      <c r="E125" s="21"/>
      <c r="F125" s="21" t="s">
        <v>143</v>
      </c>
      <c r="G125" s="21"/>
      <c r="H125" s="21"/>
      <c r="I125" s="21" t="s">
        <v>97</v>
      </c>
      <c r="J125" s="22"/>
      <c r="K125" s="22">
        <v>9</v>
      </c>
      <c r="L125" s="49">
        <v>4</v>
      </c>
      <c r="M125" s="22"/>
      <c r="N125" s="22"/>
      <c r="O125" s="22"/>
      <c r="Q125" s="41"/>
      <c r="R125" s="41"/>
      <c r="AR125" s="41"/>
    </row>
    <row r="126" spans="1:44" ht="15.75" customHeight="1" x14ac:dyDescent="0.25">
      <c r="A126" s="36"/>
      <c r="F126" s="21" t="s">
        <v>37</v>
      </c>
      <c r="I126" s="21" t="s">
        <v>134</v>
      </c>
      <c r="J126" s="22"/>
      <c r="K126" s="22">
        <v>11</v>
      </c>
      <c r="L126" s="49">
        <v>4</v>
      </c>
      <c r="M126" s="22"/>
      <c r="N126" s="22"/>
      <c r="O126" s="22"/>
      <c r="Q126" s="41"/>
      <c r="R126" s="41"/>
      <c r="AR126" s="41"/>
    </row>
    <row r="127" spans="1:44" ht="15.75" customHeight="1" x14ac:dyDescent="0.25">
      <c r="A127" s="36"/>
      <c r="F127" s="21" t="s">
        <v>141</v>
      </c>
      <c r="G127" s="21"/>
      <c r="H127" s="21"/>
      <c r="I127" s="21" t="s">
        <v>97</v>
      </c>
      <c r="J127" s="22"/>
      <c r="K127" s="22">
        <v>11</v>
      </c>
      <c r="L127" s="49">
        <v>4</v>
      </c>
      <c r="M127" s="22"/>
      <c r="N127" s="22"/>
      <c r="O127" s="22"/>
      <c r="Q127" s="41"/>
      <c r="R127" s="41"/>
      <c r="AR127" s="41"/>
    </row>
    <row r="128" spans="1:44" ht="15.75" customHeight="1" x14ac:dyDescent="0.25">
      <c r="A128" s="36"/>
      <c r="F128" s="21" t="s">
        <v>48</v>
      </c>
      <c r="I128" s="21" t="s">
        <v>97</v>
      </c>
      <c r="J128" s="22"/>
      <c r="K128" s="22">
        <v>11</v>
      </c>
      <c r="L128" s="49">
        <v>4</v>
      </c>
      <c r="Q128" s="41"/>
      <c r="R128" s="41"/>
      <c r="AR128" s="41"/>
    </row>
    <row r="129" spans="1:44" ht="15.75" customHeight="1" x14ac:dyDescent="0.25">
      <c r="A129" s="36"/>
      <c r="Q129" s="41"/>
      <c r="R129" s="41"/>
      <c r="AR129" s="41"/>
    </row>
    <row r="130" spans="1:44" ht="15.75" customHeight="1" x14ac:dyDescent="0.25">
      <c r="A130" s="36"/>
      <c r="Q130" s="41"/>
      <c r="R130" s="41"/>
      <c r="AR130" s="41"/>
    </row>
    <row r="131" spans="1:44" ht="15.75" customHeight="1" x14ac:dyDescent="0.25">
      <c r="A131" s="36"/>
      <c r="Q131" s="41"/>
      <c r="R131" s="41"/>
      <c r="AR131" s="41"/>
    </row>
    <row r="132" spans="1:44" ht="15.75" customHeight="1" x14ac:dyDescent="0.25">
      <c r="A132" s="36"/>
      <c r="Q132" s="41"/>
      <c r="R132" s="41"/>
      <c r="AR132" s="41"/>
    </row>
    <row r="133" spans="1:44" ht="15.75" customHeight="1" x14ac:dyDescent="0.25">
      <c r="A133" s="36"/>
      <c r="Q133" s="41"/>
      <c r="R133" s="41"/>
      <c r="AR133" s="41"/>
    </row>
    <row r="134" spans="1:44" ht="15.75" customHeight="1" x14ac:dyDescent="0.25">
      <c r="A134" s="36"/>
      <c r="Q134" s="41"/>
      <c r="R134" s="41"/>
      <c r="U134" s="27"/>
      <c r="V134" s="21"/>
      <c r="W134" s="21"/>
      <c r="X134" s="21"/>
      <c r="Y134" s="21"/>
      <c r="Z134" s="22"/>
      <c r="AC134" s="22"/>
      <c r="AD134" s="22"/>
      <c r="AE134" s="22"/>
      <c r="AF134" s="22"/>
      <c r="AG134" s="95"/>
      <c r="AH134" s="95"/>
      <c r="AI134" s="22"/>
      <c r="AJ134" s="22"/>
      <c r="AK134" s="22"/>
      <c r="AL134" s="24"/>
      <c r="AM134" s="22"/>
      <c r="AN134" s="22"/>
      <c r="AR134" s="41"/>
    </row>
    <row r="135" spans="1:44" ht="15.75" customHeight="1" x14ac:dyDescent="0.25">
      <c r="A135" s="36"/>
      <c r="Q135" s="41"/>
      <c r="R135" s="41"/>
      <c r="U135" s="27"/>
      <c r="V135" s="21"/>
      <c r="W135" s="21"/>
      <c r="X135" s="21"/>
      <c r="Y135" s="21"/>
      <c r="Z135" s="22"/>
      <c r="AC135" s="22"/>
      <c r="AD135" s="22"/>
      <c r="AE135" s="22"/>
      <c r="AF135" s="22"/>
      <c r="AG135" s="95"/>
      <c r="AH135" s="95"/>
      <c r="AI135" s="22"/>
      <c r="AJ135" s="22"/>
      <c r="AK135" s="22"/>
      <c r="AL135" s="24"/>
      <c r="AM135" s="22"/>
      <c r="AN135" s="22"/>
      <c r="AR135" s="41"/>
    </row>
    <row r="136" spans="1:44" ht="15.75" customHeight="1" x14ac:dyDescent="0.25">
      <c r="A136" s="36"/>
      <c r="Q136" s="36"/>
      <c r="R136" s="36"/>
      <c r="U136" s="27"/>
      <c r="V136" s="21"/>
      <c r="W136" s="21"/>
      <c r="X136" s="21"/>
      <c r="Y136" s="21"/>
      <c r="Z136" s="22"/>
      <c r="AC136" s="22"/>
      <c r="AD136" s="22"/>
      <c r="AE136" s="22"/>
      <c r="AF136" s="22"/>
      <c r="AG136" s="95"/>
      <c r="AH136" s="95"/>
      <c r="AI136" s="22"/>
      <c r="AJ136" s="22"/>
      <c r="AK136" s="22"/>
      <c r="AL136" s="24"/>
      <c r="AM136" s="22"/>
      <c r="AN136" s="22"/>
      <c r="AR136" s="36"/>
    </row>
    <row r="137" spans="1:44" ht="15.75" customHeight="1" x14ac:dyDescent="0.25">
      <c r="A137" s="36"/>
      <c r="Q137" s="36"/>
      <c r="R137" s="36"/>
      <c r="U137" s="27"/>
      <c r="V137" s="21"/>
      <c r="W137" s="21"/>
      <c r="X137" s="21"/>
      <c r="Y137" s="21"/>
      <c r="Z137" s="22"/>
      <c r="AC137" s="22"/>
      <c r="AD137" s="22"/>
      <c r="AE137" s="22"/>
      <c r="AF137" s="22"/>
      <c r="AG137" s="95"/>
      <c r="AH137" s="95"/>
      <c r="AI137" s="22"/>
      <c r="AJ137" s="22"/>
      <c r="AK137" s="22"/>
      <c r="AL137" s="24"/>
      <c r="AM137" s="22"/>
      <c r="AN137" s="22"/>
      <c r="AR137" s="36"/>
    </row>
    <row r="138" spans="1:44" ht="15.75" customHeight="1" x14ac:dyDescent="0.25">
      <c r="A138" s="36"/>
      <c r="Q138" s="36"/>
      <c r="R138" s="36"/>
      <c r="AR138" s="36"/>
    </row>
    <row r="139" spans="1:44" ht="15.75" customHeight="1" x14ac:dyDescent="0.25">
      <c r="A139" s="36"/>
      <c r="Q139" s="36"/>
      <c r="R139" s="36"/>
      <c r="S139" s="27"/>
      <c r="T139" s="21"/>
      <c r="AR139" s="36"/>
    </row>
    <row r="140" spans="1:44" ht="15.75" customHeight="1" x14ac:dyDescent="0.25">
      <c r="A140" s="36"/>
      <c r="Q140" s="36"/>
      <c r="R140" s="36"/>
      <c r="S140" s="27"/>
      <c r="T140" s="21"/>
      <c r="AR140" s="36"/>
    </row>
    <row r="141" spans="1:44" ht="15.75" customHeight="1" x14ac:dyDescent="0.25">
      <c r="A141" s="36"/>
      <c r="Q141" s="36"/>
      <c r="R141" s="36"/>
      <c r="S141" s="27"/>
      <c r="T141" s="21"/>
      <c r="AR141" s="36"/>
    </row>
    <row r="142" spans="1:44" ht="15.75" customHeight="1" x14ac:dyDescent="0.25">
      <c r="A142" s="36"/>
      <c r="Q142" s="39"/>
      <c r="R142" s="39"/>
      <c r="AR142" s="39"/>
    </row>
    <row r="143" spans="1:44" ht="15.75" customHeight="1" x14ac:dyDescent="0.25">
      <c r="A143" s="36"/>
      <c r="Q143" s="39"/>
      <c r="R143" s="39"/>
      <c r="AR143" s="39"/>
    </row>
    <row r="144" spans="1:44" ht="15.75" customHeight="1" x14ac:dyDescent="0.25">
      <c r="A144" s="36"/>
      <c r="Q144" s="39"/>
      <c r="R144" s="39"/>
      <c r="AR144" s="39"/>
    </row>
    <row r="145" spans="1:44" ht="15.75" customHeight="1" x14ac:dyDescent="0.25">
      <c r="A145" s="36"/>
      <c r="D145" s="21"/>
      <c r="E145" s="21"/>
      <c r="F145" s="21"/>
      <c r="G145" s="21"/>
      <c r="I145" s="22"/>
      <c r="J145" s="22"/>
      <c r="K145" s="22"/>
      <c r="L145" s="22"/>
      <c r="M145" s="22"/>
      <c r="Q145" s="39"/>
      <c r="R145" s="39"/>
      <c r="AR145" s="39"/>
    </row>
    <row r="146" spans="1:44" ht="15.75" x14ac:dyDescent="0.25">
      <c r="A146" s="36"/>
      <c r="Q146" s="39"/>
      <c r="R146" s="39"/>
      <c r="AR146" s="39"/>
    </row>
    <row r="147" spans="1:44" ht="15" x14ac:dyDescent="0.2">
      <c r="A147" s="39"/>
      <c r="B147" s="39"/>
      <c r="C147" s="39"/>
      <c r="D147" s="39"/>
      <c r="E147" s="39"/>
      <c r="F147" s="39"/>
      <c r="G147" s="39"/>
      <c r="H147" s="39"/>
      <c r="I147" s="39"/>
      <c r="J147" s="39"/>
      <c r="K147" s="39"/>
      <c r="L147" s="39"/>
      <c r="M147" s="39"/>
      <c r="N147" s="39"/>
      <c r="O147" s="39"/>
      <c r="P147" s="39"/>
      <c r="Q147" s="39"/>
      <c r="R147" s="39"/>
      <c r="S147" s="39"/>
      <c r="T147" s="39"/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F147" s="39"/>
      <c r="AG147" s="39"/>
      <c r="AH147" s="39"/>
      <c r="AI147" s="39"/>
      <c r="AJ147" s="39"/>
      <c r="AK147" s="39"/>
      <c r="AL147" s="39"/>
      <c r="AM147" s="39"/>
      <c r="AN147" s="39"/>
      <c r="AO147" s="39"/>
      <c r="AP147" s="39"/>
      <c r="AQ147" s="39"/>
      <c r="AR147" s="43"/>
    </row>
  </sheetData>
  <mergeCells count="30">
    <mergeCell ref="AG137:AH137"/>
    <mergeCell ref="AG113:AH113"/>
    <mergeCell ref="AG114:AH114"/>
    <mergeCell ref="AG115:AH115"/>
    <mergeCell ref="AG116:AH116"/>
    <mergeCell ref="AG117:AH117"/>
    <mergeCell ref="AG118:AH118"/>
    <mergeCell ref="AG119:AH119"/>
    <mergeCell ref="AG120:AH120"/>
    <mergeCell ref="AG134:AH134"/>
    <mergeCell ref="AG135:AH135"/>
    <mergeCell ref="AG136:AH136"/>
    <mergeCell ref="AG11:AH11"/>
    <mergeCell ref="E14:F14"/>
    <mergeCell ref="B74:P74"/>
    <mergeCell ref="S74:AQ74"/>
    <mergeCell ref="G75:M75"/>
    <mergeCell ref="S75:AQ75"/>
    <mergeCell ref="AG10:AH10"/>
    <mergeCell ref="B1:P1"/>
    <mergeCell ref="S1:AQ1"/>
    <mergeCell ref="G2:M2"/>
    <mergeCell ref="AG2:AH2"/>
    <mergeCell ref="AG3:AH3"/>
    <mergeCell ref="AG4:AH4"/>
    <mergeCell ref="AG5:AH5"/>
    <mergeCell ref="AG6:AH6"/>
    <mergeCell ref="AG7:AH7"/>
    <mergeCell ref="AG8:AH8"/>
    <mergeCell ref="AG9:AH9"/>
  </mergeCells>
  <conditionalFormatting sqref="AM105">
    <cfRule type="cellIs" dxfId="54" priority="5" operator="notEqual">
      <formula>$AM$104</formula>
    </cfRule>
  </conditionalFormatting>
  <conditionalFormatting sqref="AN105">
    <cfRule type="cellIs" dxfId="53" priority="4" operator="notEqual">
      <formula>$AN$104</formula>
    </cfRule>
  </conditionalFormatting>
  <conditionalFormatting sqref="AO105">
    <cfRule type="cellIs" dxfId="52" priority="3" operator="notEqual">
      <formula>$AO$104</formula>
    </cfRule>
  </conditionalFormatting>
  <conditionalFormatting sqref="AP105">
    <cfRule type="cellIs" dxfId="51" priority="2" operator="notEqual">
      <formula>$AP$104</formula>
    </cfRule>
  </conditionalFormatting>
  <conditionalFormatting sqref="AQ105">
    <cfRule type="cellIs" dxfId="50" priority="1" operator="notEqual">
      <formula>$AQ$104</formula>
    </cfRule>
  </conditionalFormatting>
  <pageMargins left="0.25" right="0.25" top="0.25" bottom="0.25" header="0.5" footer="0.5"/>
  <pageSetup scale="65" fitToWidth="0" fitToHeight="0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6AAFB4-EFEB-4354-B79A-1F6A156AFF4B}">
  <dimension ref="A1:AR147"/>
  <sheetViews>
    <sheetView zoomScale="70" zoomScaleNormal="70" zoomScaleSheetLayoutView="78" workbookViewId="0">
      <selection activeCell="C2" sqref="C2"/>
    </sheetView>
  </sheetViews>
  <sheetFormatPr defaultRowHeight="12.75" x14ac:dyDescent="0.2"/>
  <cols>
    <col min="1" max="1" width="2.7109375" customWidth="1"/>
    <col min="2" max="2" width="13.140625" customWidth="1"/>
    <col min="3" max="3" width="8.7109375" customWidth="1"/>
    <col min="4" max="4" width="8.28515625" customWidth="1"/>
    <col min="5" max="5" width="9.7109375" customWidth="1"/>
    <col min="6" max="6" width="5.85546875" customWidth="1"/>
    <col min="7" max="13" width="9.7109375" customWidth="1"/>
    <col min="14" max="15" width="10.7109375" customWidth="1"/>
    <col min="16" max="16" width="18.7109375" customWidth="1"/>
    <col min="17" max="18" width="2.7109375" customWidth="1"/>
    <col min="19" max="19" width="5.85546875" customWidth="1"/>
    <col min="20" max="23" width="6" customWidth="1"/>
    <col min="24" max="24" width="4.7109375" customWidth="1"/>
    <col min="25" max="25" width="10.7109375" customWidth="1"/>
    <col min="26" max="30" width="5.85546875" customWidth="1"/>
    <col min="31" max="31" width="5.28515625" customWidth="1"/>
    <col min="32" max="32" width="5.85546875" customWidth="1"/>
    <col min="33" max="36" width="6" customWidth="1"/>
    <col min="37" max="37" width="4.7109375" customWidth="1"/>
    <col min="38" max="38" width="10.7109375" customWidth="1"/>
    <col min="39" max="43" width="5.85546875" customWidth="1"/>
    <col min="44" max="44" width="2.7109375" customWidth="1"/>
  </cols>
  <sheetData>
    <row r="1" spans="1:44" ht="24" customHeight="1" x14ac:dyDescent="0.3">
      <c r="A1" s="39"/>
      <c r="B1" s="85" t="s">
        <v>127</v>
      </c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39"/>
      <c r="R1" s="39"/>
      <c r="S1" s="85" t="s">
        <v>127</v>
      </c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  <c r="AG1" s="85"/>
      <c r="AH1" s="85"/>
      <c r="AI1" s="85"/>
      <c r="AJ1" s="85"/>
      <c r="AK1" s="85"/>
      <c r="AL1" s="85"/>
      <c r="AM1" s="85"/>
      <c r="AN1" s="85"/>
      <c r="AO1" s="85"/>
      <c r="AP1" s="85"/>
      <c r="AQ1" s="85"/>
      <c r="AR1" s="39"/>
    </row>
    <row r="2" spans="1:44" ht="18.600000000000001" customHeight="1" thickBot="1" x14ac:dyDescent="0.35">
      <c r="A2" s="36"/>
      <c r="B2" s="26" t="s">
        <v>76</v>
      </c>
      <c r="C2" s="26">
        <v>10</v>
      </c>
      <c r="D2" s="25"/>
      <c r="E2" s="25"/>
      <c r="F2" s="25"/>
      <c r="G2" s="86" t="s">
        <v>170</v>
      </c>
      <c r="H2" s="86"/>
      <c r="I2" s="86"/>
      <c r="J2" s="86"/>
      <c r="K2" s="86"/>
      <c r="L2" s="86"/>
      <c r="M2" s="86"/>
      <c r="N2" s="25"/>
      <c r="O2" s="25"/>
      <c r="P2" s="25"/>
      <c r="Q2" s="36"/>
      <c r="R2" s="36"/>
      <c r="U2" s="37" t="s">
        <v>109</v>
      </c>
      <c r="V2" s="10" t="s">
        <v>0</v>
      </c>
      <c r="W2" s="10"/>
      <c r="X2" s="10"/>
      <c r="Y2" s="10"/>
      <c r="Z2" s="10" t="s">
        <v>1</v>
      </c>
      <c r="AA2" s="10"/>
      <c r="AB2" s="10"/>
      <c r="AC2" s="37" t="s">
        <v>3</v>
      </c>
      <c r="AD2" s="37" t="s">
        <v>7</v>
      </c>
      <c r="AE2" s="37" t="s">
        <v>8</v>
      </c>
      <c r="AF2" s="37" t="s">
        <v>9</v>
      </c>
      <c r="AG2" s="97" t="s">
        <v>71</v>
      </c>
      <c r="AH2" s="97"/>
      <c r="AI2" s="37" t="s">
        <v>4</v>
      </c>
      <c r="AJ2" s="37" t="s">
        <v>6</v>
      </c>
      <c r="AK2" s="37" t="s">
        <v>5</v>
      </c>
      <c r="AL2" s="37" t="s">
        <v>72</v>
      </c>
      <c r="AM2" s="21"/>
      <c r="AN2" s="11"/>
      <c r="AO2" s="11"/>
      <c r="AP2" s="22"/>
      <c r="AQ2" s="22"/>
      <c r="AR2" s="39"/>
    </row>
    <row r="3" spans="1:44" ht="18.75" thickBot="1" x14ac:dyDescent="0.3">
      <c r="A3" s="36"/>
      <c r="B3" s="4" t="s">
        <v>110</v>
      </c>
      <c r="C3" s="2" t="s">
        <v>80</v>
      </c>
      <c r="D3" s="2"/>
      <c r="E3" s="3"/>
      <c r="F3" s="2"/>
      <c r="G3" s="4" t="s">
        <v>7</v>
      </c>
      <c r="H3" s="4" t="s">
        <v>8</v>
      </c>
      <c r="I3" s="4" t="s">
        <v>9</v>
      </c>
      <c r="J3" s="4" t="s">
        <v>11</v>
      </c>
      <c r="K3" s="4" t="s">
        <v>12</v>
      </c>
      <c r="L3" s="4" t="s">
        <v>10</v>
      </c>
      <c r="M3" s="4" t="s">
        <v>4</v>
      </c>
      <c r="N3" s="4" t="s">
        <v>13</v>
      </c>
      <c r="O3" s="4" t="s">
        <v>2</v>
      </c>
      <c r="P3" s="4" t="s">
        <v>252</v>
      </c>
      <c r="Q3" s="36"/>
      <c r="R3" s="36"/>
      <c r="U3" s="27">
        <v>8</v>
      </c>
      <c r="V3" s="21" t="s">
        <v>15</v>
      </c>
      <c r="X3" s="21"/>
      <c r="Y3" s="21"/>
      <c r="Z3" s="21" t="s">
        <v>184</v>
      </c>
      <c r="AB3" s="22"/>
      <c r="AC3" s="22">
        <f t="shared" ref="AC3:AC10" si="0">+AD3+AE3+AF3</f>
        <v>10</v>
      </c>
      <c r="AD3" s="22">
        <v>8</v>
      </c>
      <c r="AE3" s="22">
        <v>1</v>
      </c>
      <c r="AF3" s="22">
        <v>1</v>
      </c>
      <c r="AG3" s="95">
        <f t="shared" ref="AG3:AG9" si="1">+(AD3*2+AF3)/(2*AC3)</f>
        <v>0.85</v>
      </c>
      <c r="AH3" s="95"/>
      <c r="AI3" s="22">
        <v>16</v>
      </c>
      <c r="AJ3" s="22">
        <v>0</v>
      </c>
      <c r="AK3" s="22">
        <v>3</v>
      </c>
      <c r="AL3" s="24">
        <f t="shared" ref="AL3:AL9" si="2">+AI3/AC3</f>
        <v>1.6</v>
      </c>
      <c r="AN3" s="22"/>
      <c r="AQ3" s="22"/>
      <c r="AR3" s="39"/>
    </row>
    <row r="4" spans="1:44" ht="18" x14ac:dyDescent="0.25">
      <c r="A4" s="36"/>
      <c r="B4" s="5">
        <v>5</v>
      </c>
      <c r="C4" s="6" t="s">
        <v>171</v>
      </c>
      <c r="D4" s="11"/>
      <c r="E4" s="11"/>
      <c r="F4" s="11"/>
      <c r="G4" s="5">
        <v>8</v>
      </c>
      <c r="H4" s="5">
        <v>1</v>
      </c>
      <c r="I4" s="5">
        <v>1</v>
      </c>
      <c r="J4" s="5">
        <f>2*G4+I4</f>
        <v>17</v>
      </c>
      <c r="K4" s="35">
        <f>+J4/((G4+H4+I4)*2)</f>
        <v>0.85</v>
      </c>
      <c r="L4" s="5">
        <f>+$AN$27</f>
        <v>38</v>
      </c>
      <c r="M4" s="5">
        <v>16</v>
      </c>
      <c r="N4" s="5">
        <f>$AO$27</f>
        <v>58</v>
      </c>
      <c r="O4" s="5">
        <f>$AQ$27</f>
        <v>12</v>
      </c>
      <c r="P4" s="5">
        <v>1</v>
      </c>
      <c r="Q4" s="40"/>
      <c r="R4" s="36"/>
      <c r="U4" s="27">
        <v>7.5</v>
      </c>
      <c r="V4" s="21" t="s">
        <v>253</v>
      </c>
      <c r="X4" s="21"/>
      <c r="Y4" s="21"/>
      <c r="Z4" s="16" t="s">
        <v>136</v>
      </c>
      <c r="AC4" s="22">
        <f t="shared" si="0"/>
        <v>7</v>
      </c>
      <c r="AD4" s="22">
        <v>4</v>
      </c>
      <c r="AE4" s="22">
        <v>1</v>
      </c>
      <c r="AF4" s="22">
        <v>2</v>
      </c>
      <c r="AG4" s="95">
        <f t="shared" si="1"/>
        <v>0.7142857142857143</v>
      </c>
      <c r="AH4" s="95"/>
      <c r="AI4" s="22">
        <v>14</v>
      </c>
      <c r="AJ4" s="22">
        <v>0</v>
      </c>
      <c r="AK4" s="22">
        <v>0</v>
      </c>
      <c r="AL4" s="24">
        <f t="shared" si="2"/>
        <v>2</v>
      </c>
      <c r="AN4" s="22"/>
      <c r="AO4" s="5"/>
      <c r="AQ4" s="22"/>
      <c r="AR4" s="39"/>
    </row>
    <row r="5" spans="1:44" ht="18" x14ac:dyDescent="0.25">
      <c r="A5" s="36"/>
      <c r="B5" s="5">
        <v>1</v>
      </c>
      <c r="C5" s="6" t="s">
        <v>130</v>
      </c>
      <c r="D5" s="11"/>
      <c r="E5" s="6"/>
      <c r="F5" s="11"/>
      <c r="G5" s="5">
        <v>6</v>
      </c>
      <c r="H5" s="5">
        <v>2</v>
      </c>
      <c r="I5" s="5">
        <v>2</v>
      </c>
      <c r="J5" s="5">
        <f t="shared" ref="J5:J10" si="3">2*G5+I5</f>
        <v>14</v>
      </c>
      <c r="K5" s="35">
        <f t="shared" ref="K5:K10" si="4">+J5/((G5+H5+I5)*2)</f>
        <v>0.7</v>
      </c>
      <c r="L5" s="5">
        <f>+$AA$27</f>
        <v>34</v>
      </c>
      <c r="M5" s="5">
        <v>19</v>
      </c>
      <c r="N5" s="5">
        <f>$AB$27</f>
        <v>54</v>
      </c>
      <c r="O5" s="5">
        <f>$AD$27</f>
        <v>14</v>
      </c>
      <c r="P5" s="5">
        <v>3</v>
      </c>
      <c r="Q5" s="40"/>
      <c r="R5" s="36"/>
      <c r="U5" s="27">
        <v>7.5</v>
      </c>
      <c r="V5" s="21" t="s">
        <v>69</v>
      </c>
      <c r="X5" s="21"/>
      <c r="Z5" s="21" t="s">
        <v>16</v>
      </c>
      <c r="AB5" s="22"/>
      <c r="AC5" s="22">
        <f>+AD5+AE5+AF5</f>
        <v>10</v>
      </c>
      <c r="AD5" s="22">
        <v>6</v>
      </c>
      <c r="AE5" s="22">
        <v>3</v>
      </c>
      <c r="AF5" s="22">
        <v>1</v>
      </c>
      <c r="AG5" s="95">
        <f t="shared" si="1"/>
        <v>0.65</v>
      </c>
      <c r="AH5" s="95"/>
      <c r="AI5" s="22">
        <v>26</v>
      </c>
      <c r="AJ5" s="22">
        <v>1</v>
      </c>
      <c r="AK5" s="22">
        <v>0</v>
      </c>
      <c r="AL5" s="24">
        <f t="shared" si="2"/>
        <v>2.6</v>
      </c>
      <c r="AN5" s="22"/>
      <c r="AO5" s="5"/>
      <c r="AQ5" s="22"/>
      <c r="AR5" s="39"/>
    </row>
    <row r="6" spans="1:44" ht="18" x14ac:dyDescent="0.25">
      <c r="A6" s="36"/>
      <c r="B6" s="5">
        <v>4</v>
      </c>
      <c r="C6" s="6" t="s">
        <v>115</v>
      </c>
      <c r="D6" s="11"/>
      <c r="E6" s="11"/>
      <c r="F6" s="11"/>
      <c r="G6" s="5">
        <v>6</v>
      </c>
      <c r="H6" s="5">
        <v>3</v>
      </c>
      <c r="I6" s="5">
        <v>1</v>
      </c>
      <c r="J6" s="5">
        <f t="shared" si="3"/>
        <v>13</v>
      </c>
      <c r="K6" s="35">
        <f t="shared" si="4"/>
        <v>0.65</v>
      </c>
      <c r="L6" s="5">
        <f>+$AA$66</f>
        <v>31</v>
      </c>
      <c r="M6" s="5">
        <v>27</v>
      </c>
      <c r="N6" s="5">
        <f>+$AB$66</f>
        <v>45</v>
      </c>
      <c r="O6" s="5">
        <f>+$AD$66</f>
        <v>12</v>
      </c>
      <c r="P6" s="5">
        <v>2</v>
      </c>
      <c r="Q6" s="40"/>
      <c r="R6" s="36"/>
      <c r="U6" s="27">
        <v>7</v>
      </c>
      <c r="V6" s="21" t="s">
        <v>183</v>
      </c>
      <c r="X6" s="21"/>
      <c r="Z6" s="21" t="s">
        <v>97</v>
      </c>
      <c r="AB6" s="22"/>
      <c r="AC6" s="22">
        <f>+AD6+AE6+AF6</f>
        <v>9</v>
      </c>
      <c r="AD6" s="22">
        <v>4</v>
      </c>
      <c r="AE6" s="22">
        <v>4</v>
      </c>
      <c r="AF6" s="22">
        <v>1</v>
      </c>
      <c r="AG6" s="95">
        <f t="shared" si="1"/>
        <v>0.5</v>
      </c>
      <c r="AH6" s="95"/>
      <c r="AI6" s="22">
        <v>24</v>
      </c>
      <c r="AJ6" s="22">
        <v>1</v>
      </c>
      <c r="AK6" s="22">
        <v>1</v>
      </c>
      <c r="AL6" s="24">
        <f t="shared" si="2"/>
        <v>2.6666666666666665</v>
      </c>
      <c r="AN6" s="22"/>
      <c r="AO6" s="5"/>
      <c r="AQ6" s="22"/>
      <c r="AR6" s="39"/>
    </row>
    <row r="7" spans="1:44" ht="18" x14ac:dyDescent="0.25">
      <c r="A7" s="36"/>
      <c r="B7" s="5">
        <v>7</v>
      </c>
      <c r="C7" s="6" t="s">
        <v>92</v>
      </c>
      <c r="D7" s="11"/>
      <c r="E7" s="6"/>
      <c r="F7" s="11"/>
      <c r="G7" s="5">
        <v>5</v>
      </c>
      <c r="H7" s="5">
        <v>4</v>
      </c>
      <c r="I7" s="5">
        <v>1</v>
      </c>
      <c r="J7" s="5">
        <f t="shared" si="3"/>
        <v>11</v>
      </c>
      <c r="K7" s="35">
        <f t="shared" si="4"/>
        <v>0.55000000000000004</v>
      </c>
      <c r="L7" s="5">
        <f>+$AN$53</f>
        <v>31</v>
      </c>
      <c r="M7" s="5">
        <v>26</v>
      </c>
      <c r="N7" s="5">
        <f>+$AO$53</f>
        <v>45</v>
      </c>
      <c r="O7" s="5">
        <f>+$AQ$53</f>
        <v>16</v>
      </c>
      <c r="P7" s="5">
        <v>4</v>
      </c>
      <c r="Q7" s="40"/>
      <c r="R7" s="36"/>
      <c r="U7" s="27">
        <v>8</v>
      </c>
      <c r="V7" s="21" t="s">
        <v>142</v>
      </c>
      <c r="X7" s="21"/>
      <c r="Z7" s="21" t="s">
        <v>14</v>
      </c>
      <c r="AB7" s="22"/>
      <c r="AC7" s="22">
        <f t="shared" si="0"/>
        <v>10</v>
      </c>
      <c r="AD7" s="22">
        <v>4</v>
      </c>
      <c r="AE7" s="22">
        <v>4</v>
      </c>
      <c r="AF7" s="22">
        <v>2</v>
      </c>
      <c r="AG7" s="95">
        <f t="shared" si="1"/>
        <v>0.5</v>
      </c>
      <c r="AH7" s="95"/>
      <c r="AI7" s="22">
        <v>30</v>
      </c>
      <c r="AJ7" s="22">
        <v>2</v>
      </c>
      <c r="AK7" s="22">
        <v>0</v>
      </c>
      <c r="AL7" s="24">
        <f t="shared" si="2"/>
        <v>3</v>
      </c>
      <c r="AN7" s="22"/>
      <c r="AO7" s="5"/>
      <c r="AQ7" s="22"/>
      <c r="AR7" s="39"/>
    </row>
    <row r="8" spans="1:44" ht="18" x14ac:dyDescent="0.25">
      <c r="A8" s="36"/>
      <c r="B8" s="5">
        <v>8</v>
      </c>
      <c r="C8" s="6" t="s">
        <v>14</v>
      </c>
      <c r="D8" s="11"/>
      <c r="E8" s="6"/>
      <c r="F8" s="11"/>
      <c r="G8" s="5">
        <v>4</v>
      </c>
      <c r="H8" s="5">
        <v>4</v>
      </c>
      <c r="I8" s="5">
        <v>2</v>
      </c>
      <c r="J8" s="5">
        <f t="shared" si="3"/>
        <v>10</v>
      </c>
      <c r="K8" s="35">
        <f t="shared" si="4"/>
        <v>0.5</v>
      </c>
      <c r="L8" s="5">
        <f>+$AN$66</f>
        <v>28</v>
      </c>
      <c r="M8" s="5">
        <v>32</v>
      </c>
      <c r="N8" s="5">
        <f>$AO$66</f>
        <v>37</v>
      </c>
      <c r="O8" s="5">
        <f>$AQ$66</f>
        <v>14</v>
      </c>
      <c r="P8" s="5">
        <v>5</v>
      </c>
      <c r="Q8" s="40"/>
      <c r="R8" s="36"/>
      <c r="U8" s="27">
        <v>7</v>
      </c>
      <c r="V8" s="21" t="s">
        <v>162</v>
      </c>
      <c r="X8" s="21"/>
      <c r="Z8" s="21" t="s">
        <v>17</v>
      </c>
      <c r="AB8" s="22"/>
      <c r="AC8" s="22">
        <f>+AD8+AE8+AF8</f>
        <v>9</v>
      </c>
      <c r="AD8" s="22">
        <v>2</v>
      </c>
      <c r="AE8" s="22">
        <v>6</v>
      </c>
      <c r="AF8" s="22">
        <v>1</v>
      </c>
      <c r="AG8" s="95">
        <f t="shared" si="1"/>
        <v>0.27777777777777779</v>
      </c>
      <c r="AH8" s="95"/>
      <c r="AI8" s="22">
        <v>36</v>
      </c>
      <c r="AJ8" s="22">
        <v>3</v>
      </c>
      <c r="AK8" s="22">
        <v>0</v>
      </c>
      <c r="AL8" s="24">
        <f t="shared" si="2"/>
        <v>4</v>
      </c>
      <c r="AN8" s="22"/>
      <c r="AO8" s="5"/>
      <c r="AQ8" s="22"/>
      <c r="AR8" s="39"/>
    </row>
    <row r="9" spans="1:44" ht="18" x14ac:dyDescent="0.25">
      <c r="A9" s="36"/>
      <c r="B9" s="5">
        <v>2</v>
      </c>
      <c r="C9" s="6" t="s">
        <v>18</v>
      </c>
      <c r="D9" s="11"/>
      <c r="E9" s="6"/>
      <c r="F9" s="11"/>
      <c r="G9" s="5">
        <v>2</v>
      </c>
      <c r="H9" s="5">
        <v>6</v>
      </c>
      <c r="I9" s="5">
        <v>2</v>
      </c>
      <c r="J9" s="5">
        <f t="shared" si="3"/>
        <v>6</v>
      </c>
      <c r="K9" s="35">
        <f t="shared" si="4"/>
        <v>0.3</v>
      </c>
      <c r="L9" s="5">
        <f>+$AA$40</f>
        <v>30</v>
      </c>
      <c r="M9" s="5">
        <v>42</v>
      </c>
      <c r="N9" s="5">
        <f>$AB$40</f>
        <v>41</v>
      </c>
      <c r="O9" s="5">
        <f>$AD$40</f>
        <v>10</v>
      </c>
      <c r="P9" s="5">
        <v>6</v>
      </c>
      <c r="Q9" s="40"/>
      <c r="R9" s="36"/>
      <c r="U9" s="27">
        <v>7.5</v>
      </c>
      <c r="V9" s="21" t="s">
        <v>78</v>
      </c>
      <c r="X9" s="21"/>
      <c r="Z9" s="21" t="s">
        <v>18</v>
      </c>
      <c r="AB9" s="22"/>
      <c r="AC9" s="22">
        <f>+AD9+AE9+AF9</f>
        <v>10</v>
      </c>
      <c r="AD9" s="22">
        <v>2</v>
      </c>
      <c r="AE9" s="22">
        <v>6</v>
      </c>
      <c r="AF9" s="22">
        <v>2</v>
      </c>
      <c r="AG9" s="95">
        <f t="shared" si="1"/>
        <v>0.3</v>
      </c>
      <c r="AH9" s="95"/>
      <c r="AI9" s="22">
        <v>41</v>
      </c>
      <c r="AJ9" s="22">
        <v>1</v>
      </c>
      <c r="AK9" s="22">
        <v>0</v>
      </c>
      <c r="AL9" s="24">
        <f t="shared" si="2"/>
        <v>4.0999999999999996</v>
      </c>
      <c r="AN9" s="22"/>
      <c r="AO9" s="5"/>
      <c r="AQ9" s="22"/>
      <c r="AR9" s="39"/>
    </row>
    <row r="10" spans="1:44" ht="18" x14ac:dyDescent="0.25">
      <c r="A10" s="40"/>
      <c r="B10" s="5">
        <v>6</v>
      </c>
      <c r="C10" s="6" t="s">
        <v>17</v>
      </c>
      <c r="D10" s="11"/>
      <c r="E10" s="6"/>
      <c r="F10" s="11"/>
      <c r="G10" s="5">
        <v>2</v>
      </c>
      <c r="H10" s="5">
        <v>6</v>
      </c>
      <c r="I10" s="5">
        <v>2</v>
      </c>
      <c r="J10" s="5">
        <f t="shared" si="3"/>
        <v>6</v>
      </c>
      <c r="K10" s="35">
        <f t="shared" si="4"/>
        <v>0.3</v>
      </c>
      <c r="L10" s="5">
        <f>+$AN$40</f>
        <v>30</v>
      </c>
      <c r="M10" s="5">
        <v>40</v>
      </c>
      <c r="N10" s="5">
        <f>+$AO$40</f>
        <v>47</v>
      </c>
      <c r="O10" s="5">
        <f>+$AQ$40</f>
        <v>4</v>
      </c>
      <c r="P10" s="5">
        <v>7</v>
      </c>
      <c r="Q10" s="40"/>
      <c r="R10" s="40"/>
      <c r="U10" s="27">
        <v>7</v>
      </c>
      <c r="V10" s="21" t="s">
        <v>145</v>
      </c>
      <c r="X10" s="21"/>
      <c r="Z10" s="21" t="s">
        <v>93</v>
      </c>
      <c r="AB10" s="22"/>
      <c r="AC10" s="22">
        <f t="shared" si="0"/>
        <v>0</v>
      </c>
      <c r="AD10" s="22">
        <v>0</v>
      </c>
      <c r="AE10" s="22">
        <v>0</v>
      </c>
      <c r="AF10" s="22">
        <v>0</v>
      </c>
      <c r="AG10" s="95"/>
      <c r="AH10" s="95"/>
      <c r="AI10" s="22">
        <v>0</v>
      </c>
      <c r="AJ10" s="22">
        <v>0</v>
      </c>
      <c r="AK10" s="22">
        <v>0</v>
      </c>
      <c r="AL10" s="24"/>
      <c r="AN10" s="22"/>
      <c r="AO10" s="5"/>
      <c r="AQ10" s="22"/>
      <c r="AR10" s="39"/>
    </row>
    <row r="11" spans="1:44" ht="18.75" thickBot="1" x14ac:dyDescent="0.3">
      <c r="A11" s="40"/>
      <c r="B11" s="5">
        <v>3</v>
      </c>
      <c r="C11" s="6" t="s">
        <v>93</v>
      </c>
      <c r="D11" s="11"/>
      <c r="E11" s="11"/>
      <c r="F11" s="11"/>
      <c r="G11" s="5">
        <v>0</v>
      </c>
      <c r="H11" s="5">
        <v>7</v>
      </c>
      <c r="I11" s="5">
        <v>3</v>
      </c>
      <c r="J11" s="5">
        <f>2*G11+I11</f>
        <v>3</v>
      </c>
      <c r="K11" s="35">
        <f>+J11/((G11+H11+I11)*2)</f>
        <v>0.15</v>
      </c>
      <c r="L11" s="5">
        <f>+$AA$53</f>
        <v>19</v>
      </c>
      <c r="M11" s="5">
        <v>39</v>
      </c>
      <c r="N11" s="5">
        <f>+$AB$53</f>
        <v>31</v>
      </c>
      <c r="O11" s="5">
        <f>+$AD$53</f>
        <v>10</v>
      </c>
      <c r="P11" s="5">
        <v>8</v>
      </c>
      <c r="Q11" s="40"/>
      <c r="R11" s="40"/>
      <c r="V11" s="21" t="s">
        <v>19</v>
      </c>
      <c r="X11" s="21"/>
      <c r="Y11" s="21"/>
      <c r="Z11" s="11"/>
      <c r="AA11" s="21"/>
      <c r="AB11" s="22"/>
      <c r="AC11" s="22">
        <f>+AC120</f>
        <v>15</v>
      </c>
      <c r="AD11" s="22">
        <f>+AD120</f>
        <v>3</v>
      </c>
      <c r="AE11" s="22">
        <f>+AE120</f>
        <v>8</v>
      </c>
      <c r="AF11" s="22">
        <f>+AF120</f>
        <v>4</v>
      </c>
      <c r="AG11" s="95"/>
      <c r="AH11" s="95"/>
      <c r="AI11" s="22">
        <f>+AI120</f>
        <v>46</v>
      </c>
      <c r="AJ11" s="22">
        <f>+AJ120</f>
        <v>0</v>
      </c>
      <c r="AK11" s="22">
        <f>+AK120</f>
        <v>1</v>
      </c>
      <c r="AL11" s="24"/>
      <c r="AM11" s="21"/>
      <c r="AN11" s="11"/>
      <c r="AO11" s="5"/>
      <c r="AQ11" s="11"/>
      <c r="AR11" s="39"/>
    </row>
    <row r="12" spans="1:44" ht="18" x14ac:dyDescent="0.25">
      <c r="A12" s="40"/>
      <c r="B12" s="7"/>
      <c r="C12" s="7"/>
      <c r="D12" s="7"/>
      <c r="E12" s="8"/>
      <c r="F12" s="7"/>
      <c r="G12" s="9">
        <f>SUM(G4:G11)</f>
        <v>33</v>
      </c>
      <c r="H12" s="9">
        <f>SUM(H4:H11)</f>
        <v>33</v>
      </c>
      <c r="I12" s="9">
        <f>SUM(I4:I11)</f>
        <v>14</v>
      </c>
      <c r="J12" s="9"/>
      <c r="K12" s="9"/>
      <c r="L12" s="9">
        <f>SUM(L4:L11)</f>
        <v>241</v>
      </c>
      <c r="M12" s="9">
        <f>SUM(M4:M11)</f>
        <v>241</v>
      </c>
      <c r="N12" s="9">
        <f>SUM(N4:N11)</f>
        <v>358</v>
      </c>
      <c r="O12" s="9">
        <f>SUM(O4:O11)</f>
        <v>92</v>
      </c>
      <c r="P12" s="9"/>
      <c r="Q12" s="40"/>
      <c r="R12" s="40"/>
      <c r="U12" s="32"/>
      <c r="V12" s="32"/>
      <c r="W12" s="31" t="s">
        <v>20</v>
      </c>
      <c r="X12" s="32"/>
      <c r="Y12" s="32"/>
      <c r="Z12" s="32"/>
      <c r="AA12" s="31"/>
      <c r="AB12" s="15"/>
      <c r="AC12" s="15">
        <f>SUM(AC3:AC11)</f>
        <v>80</v>
      </c>
      <c r="AD12" s="15">
        <f>SUM(AD3:AD11)</f>
        <v>33</v>
      </c>
      <c r="AE12" s="15">
        <f>SUM(AE3:AE11)</f>
        <v>33</v>
      </c>
      <c r="AF12" s="15">
        <f>SUM(AF3:AF11)</f>
        <v>14</v>
      </c>
      <c r="AG12" s="15"/>
      <c r="AH12" s="15"/>
      <c r="AI12" s="15">
        <f>SUM(AI3:AI11)</f>
        <v>233</v>
      </c>
      <c r="AJ12" s="15">
        <f>SUM(AJ3:AJ11)</f>
        <v>8</v>
      </c>
      <c r="AK12" s="15">
        <f>SUM(AK3:AK11)</f>
        <v>5</v>
      </c>
      <c r="AL12" s="33">
        <f>+AI12/AC12</f>
        <v>2.9125000000000001</v>
      </c>
      <c r="AR12" s="39"/>
    </row>
    <row r="13" spans="1:44" ht="15.75" x14ac:dyDescent="0.25">
      <c r="A13" s="41"/>
      <c r="B13" s="1"/>
      <c r="C13" s="1"/>
      <c r="D13" s="1"/>
      <c r="P13" s="1"/>
      <c r="Q13" s="41"/>
      <c r="R13" s="41"/>
      <c r="AR13" s="39"/>
    </row>
    <row r="14" spans="1:44" ht="15.95" customHeight="1" thickBot="1" x14ac:dyDescent="0.3">
      <c r="A14" s="41"/>
      <c r="B14" s="47" t="str">
        <f>"Week "&amp;TEXT(C2,"##")&amp;" Summary:"</f>
        <v>Week 10 Summary:</v>
      </c>
      <c r="C14" s="48"/>
      <c r="D14" s="48"/>
      <c r="E14" s="96">
        <v>45606</v>
      </c>
      <c r="F14" s="96"/>
      <c r="G14" s="36" t="s">
        <v>70</v>
      </c>
      <c r="H14" s="36" t="s">
        <v>25</v>
      </c>
      <c r="I14" s="36" t="s">
        <v>90</v>
      </c>
      <c r="J14" s="39"/>
      <c r="K14" s="39"/>
      <c r="L14" s="36" t="s">
        <v>89</v>
      </c>
      <c r="M14" s="39"/>
      <c r="N14" s="39"/>
      <c r="O14" s="39"/>
      <c r="P14" s="39"/>
      <c r="Q14" s="41"/>
      <c r="R14" s="41"/>
      <c r="S14" s="23" t="s">
        <v>109</v>
      </c>
      <c r="T14" s="51" t="s">
        <v>80</v>
      </c>
      <c r="U14" s="51"/>
      <c r="V14" s="51"/>
      <c r="W14" s="51"/>
      <c r="X14" s="51" t="s">
        <v>110</v>
      </c>
      <c r="Y14" s="17" t="s">
        <v>21</v>
      </c>
      <c r="Z14" s="23" t="s">
        <v>3</v>
      </c>
      <c r="AA14" s="23" t="s">
        <v>22</v>
      </c>
      <c r="AB14" s="23" t="s">
        <v>23</v>
      </c>
      <c r="AC14" s="23" t="s">
        <v>24</v>
      </c>
      <c r="AD14" s="23" t="s">
        <v>2</v>
      </c>
      <c r="AE14" s="45"/>
      <c r="AF14" s="23" t="s">
        <v>109</v>
      </c>
      <c r="AG14" s="51" t="s">
        <v>80</v>
      </c>
      <c r="AH14" s="51"/>
      <c r="AI14" s="51"/>
      <c r="AJ14" s="51"/>
      <c r="AK14" s="51" t="s">
        <v>110</v>
      </c>
      <c r="AL14" s="17" t="s">
        <v>21</v>
      </c>
      <c r="AM14" s="23" t="s">
        <v>3</v>
      </c>
      <c r="AN14" s="23" t="s">
        <v>22</v>
      </c>
      <c r="AO14" s="23" t="s">
        <v>23</v>
      </c>
      <c r="AP14" s="23" t="s">
        <v>24</v>
      </c>
      <c r="AQ14" s="23" t="s">
        <v>2</v>
      </c>
      <c r="AR14" s="39"/>
    </row>
    <row r="15" spans="1:44" ht="15.95" customHeight="1" x14ac:dyDescent="0.25">
      <c r="A15" s="41"/>
      <c r="B15" s="42" t="s">
        <v>146</v>
      </c>
      <c r="C15" s="6" t="s">
        <v>178</v>
      </c>
      <c r="E15" s="21"/>
      <c r="F15" s="21"/>
      <c r="G15" s="5">
        <v>0</v>
      </c>
      <c r="H15" s="22"/>
      <c r="I15" s="21"/>
      <c r="J15" s="21"/>
      <c r="K15" s="21"/>
      <c r="L15" s="21"/>
      <c r="M15" s="21"/>
      <c r="N15" s="21"/>
      <c r="O15" s="21"/>
      <c r="P15" s="21"/>
      <c r="Q15" s="41"/>
      <c r="R15" s="41"/>
      <c r="S15" s="18" t="s">
        <v>130</v>
      </c>
      <c r="T15" s="18"/>
      <c r="U15" s="18"/>
      <c r="V15" s="18"/>
      <c r="W15" s="18"/>
      <c r="X15" s="16" t="s">
        <v>135</v>
      </c>
      <c r="Z15" s="22">
        <v>22</v>
      </c>
      <c r="AA15" s="22">
        <v>2</v>
      </c>
      <c r="AB15" s="22">
        <v>14</v>
      </c>
      <c r="AC15" s="22">
        <f t="shared" ref="AC15:AC26" si="5">+AA15+AB15</f>
        <v>16</v>
      </c>
      <c r="AD15" s="22">
        <v>0</v>
      </c>
      <c r="AE15" s="45"/>
      <c r="AF15" s="18" t="s">
        <v>171</v>
      </c>
      <c r="AG15" s="18"/>
      <c r="AH15" s="18"/>
      <c r="AI15" s="18"/>
      <c r="AJ15" s="18"/>
      <c r="AK15" s="16" t="s">
        <v>174</v>
      </c>
      <c r="AM15" s="22">
        <v>11</v>
      </c>
      <c r="AN15" s="22">
        <v>7</v>
      </c>
      <c r="AO15" s="22">
        <v>3</v>
      </c>
      <c r="AP15" s="22">
        <f t="shared" ref="AP15:AP26" si="6">+AN15+AO15</f>
        <v>10</v>
      </c>
      <c r="AQ15" s="22">
        <v>0</v>
      </c>
      <c r="AR15" s="39"/>
    </row>
    <row r="16" spans="1:44" ht="15.95" customHeight="1" x14ac:dyDescent="0.25">
      <c r="A16" s="41"/>
      <c r="B16" s="22" t="s">
        <v>27</v>
      </c>
      <c r="C16" s="21" t="s">
        <v>266</v>
      </c>
      <c r="D16" s="16"/>
      <c r="E16" s="16"/>
      <c r="F16" s="21"/>
      <c r="G16" s="5"/>
      <c r="H16" s="22"/>
      <c r="I16" s="21"/>
      <c r="J16" s="21"/>
      <c r="K16" s="21"/>
      <c r="L16" s="21"/>
      <c r="M16" s="21"/>
      <c r="N16" s="21"/>
      <c r="O16" s="21"/>
      <c r="P16" s="21"/>
      <c r="Q16" s="41"/>
      <c r="R16" s="41"/>
      <c r="S16" s="27">
        <v>7.5</v>
      </c>
      <c r="T16" s="21" t="s">
        <v>253</v>
      </c>
      <c r="U16" s="21"/>
      <c r="V16" s="21"/>
      <c r="W16" s="21"/>
      <c r="X16" s="22">
        <v>1</v>
      </c>
      <c r="Y16" s="21" t="s">
        <v>134</v>
      </c>
      <c r="Z16" s="22">
        <v>7</v>
      </c>
      <c r="AA16" s="22">
        <v>0</v>
      </c>
      <c r="AB16" s="22">
        <v>0</v>
      </c>
      <c r="AC16" s="22">
        <f t="shared" si="5"/>
        <v>0</v>
      </c>
      <c r="AD16" s="22">
        <v>0</v>
      </c>
      <c r="AE16" s="45"/>
      <c r="AF16" s="27">
        <v>8</v>
      </c>
      <c r="AG16" s="21" t="s">
        <v>15</v>
      </c>
      <c r="AK16" s="22"/>
      <c r="AL16" s="21" t="s">
        <v>173</v>
      </c>
      <c r="AM16" s="22">
        <v>10</v>
      </c>
      <c r="AN16" s="22">
        <v>0</v>
      </c>
      <c r="AO16" s="22">
        <v>1</v>
      </c>
      <c r="AP16" s="22">
        <f t="shared" si="6"/>
        <v>1</v>
      </c>
      <c r="AQ16" s="22">
        <v>0</v>
      </c>
      <c r="AR16" s="39"/>
    </row>
    <row r="17" spans="1:44" ht="15.95" customHeight="1" x14ac:dyDescent="0.25">
      <c r="A17" s="41"/>
      <c r="B17" s="22"/>
      <c r="C17" s="21" t="s">
        <v>432</v>
      </c>
      <c r="D17" s="16"/>
      <c r="E17" s="16"/>
      <c r="F17" s="21"/>
      <c r="H17" s="22"/>
      <c r="I17" s="21"/>
      <c r="J17" s="21"/>
      <c r="K17" s="21"/>
      <c r="L17" s="21"/>
      <c r="M17" s="21"/>
      <c r="N17" s="21"/>
      <c r="O17" s="21"/>
      <c r="P17" s="21"/>
      <c r="Q17" s="41"/>
      <c r="R17" s="41"/>
      <c r="S17" s="27">
        <v>9.5</v>
      </c>
      <c r="T17" s="21" t="s">
        <v>185</v>
      </c>
      <c r="U17" s="21"/>
      <c r="V17" s="21"/>
      <c r="W17" s="21"/>
      <c r="X17" s="22">
        <v>7</v>
      </c>
      <c r="Y17" s="21" t="s">
        <v>134</v>
      </c>
      <c r="Z17" s="22">
        <v>10</v>
      </c>
      <c r="AA17" s="22">
        <v>11</v>
      </c>
      <c r="AB17" s="22">
        <v>3</v>
      </c>
      <c r="AC17" s="22">
        <f t="shared" si="5"/>
        <v>14</v>
      </c>
      <c r="AD17" s="22">
        <v>2</v>
      </c>
      <c r="AE17" s="45"/>
      <c r="AF17" s="27">
        <v>9.5</v>
      </c>
      <c r="AG17" s="21" t="s">
        <v>192</v>
      </c>
      <c r="AH17" s="21"/>
      <c r="AI17" s="21"/>
      <c r="AJ17" s="21"/>
      <c r="AK17" s="22">
        <v>19</v>
      </c>
      <c r="AL17" s="21" t="s">
        <v>173</v>
      </c>
      <c r="AM17" s="22">
        <v>10</v>
      </c>
      <c r="AN17" s="22">
        <v>7</v>
      </c>
      <c r="AO17" s="22">
        <v>13</v>
      </c>
      <c r="AP17" s="22">
        <f t="shared" si="6"/>
        <v>20</v>
      </c>
      <c r="AQ17" s="22">
        <v>6</v>
      </c>
      <c r="AR17" s="39"/>
    </row>
    <row r="18" spans="1:44" ht="15.95" customHeight="1" x14ac:dyDescent="0.25">
      <c r="A18" s="41"/>
      <c r="H18" s="22"/>
      <c r="I18" s="21"/>
      <c r="J18" s="21"/>
      <c r="K18" s="21"/>
      <c r="L18" s="21"/>
      <c r="M18" s="21"/>
      <c r="N18" s="21"/>
      <c r="O18" s="21"/>
      <c r="P18" s="21"/>
      <c r="Q18" s="41"/>
      <c r="R18" s="41"/>
      <c r="S18" s="27">
        <v>8.5</v>
      </c>
      <c r="T18" s="21" t="s">
        <v>28</v>
      </c>
      <c r="W18" s="21"/>
      <c r="X18" s="22">
        <v>10</v>
      </c>
      <c r="Y18" s="21" t="s">
        <v>134</v>
      </c>
      <c r="Z18" s="22">
        <v>9</v>
      </c>
      <c r="AA18" s="22">
        <v>2</v>
      </c>
      <c r="AB18" s="22">
        <v>3</v>
      </c>
      <c r="AC18" s="22">
        <f t="shared" si="5"/>
        <v>5</v>
      </c>
      <c r="AD18" s="22">
        <v>0</v>
      </c>
      <c r="AE18" s="45"/>
      <c r="AF18" s="27">
        <v>9</v>
      </c>
      <c r="AG18" s="21" t="s">
        <v>79</v>
      </c>
      <c r="AH18" s="21"/>
      <c r="AI18" s="21"/>
      <c r="AJ18" s="21"/>
      <c r="AK18" s="22">
        <v>22</v>
      </c>
      <c r="AL18" s="21" t="s">
        <v>173</v>
      </c>
      <c r="AM18" s="22">
        <v>10</v>
      </c>
      <c r="AN18" s="22">
        <v>4</v>
      </c>
      <c r="AO18" s="22">
        <v>13</v>
      </c>
      <c r="AP18" s="22">
        <f t="shared" si="6"/>
        <v>17</v>
      </c>
      <c r="AQ18" s="22">
        <v>6</v>
      </c>
      <c r="AR18" s="39"/>
    </row>
    <row r="19" spans="1:44" ht="15.95" customHeight="1" x14ac:dyDescent="0.25">
      <c r="A19" s="41"/>
      <c r="B19" s="22" t="s">
        <v>38</v>
      </c>
      <c r="C19" s="6" t="s">
        <v>180</v>
      </c>
      <c r="D19" s="11"/>
      <c r="E19" s="21"/>
      <c r="F19" s="21"/>
      <c r="G19" s="5">
        <v>4</v>
      </c>
      <c r="H19" s="22">
        <v>1</v>
      </c>
      <c r="I19" s="21" t="s">
        <v>79</v>
      </c>
      <c r="J19" s="21"/>
      <c r="K19" s="21"/>
      <c r="L19" s="21" t="s">
        <v>153</v>
      </c>
      <c r="M19" s="21"/>
      <c r="N19" s="21"/>
      <c r="O19" s="21"/>
      <c r="P19" s="21"/>
      <c r="Q19" s="41"/>
      <c r="R19" s="41"/>
      <c r="S19" s="27">
        <v>8</v>
      </c>
      <c r="T19" s="21" t="s">
        <v>155</v>
      </c>
      <c r="X19" s="22">
        <v>8</v>
      </c>
      <c r="Y19" s="21" t="s">
        <v>134</v>
      </c>
      <c r="Z19" s="22">
        <v>9</v>
      </c>
      <c r="AA19" s="22">
        <v>6</v>
      </c>
      <c r="AB19" s="22">
        <v>8</v>
      </c>
      <c r="AC19" s="22">
        <f t="shared" si="5"/>
        <v>14</v>
      </c>
      <c r="AD19" s="22">
        <v>4</v>
      </c>
      <c r="AE19" s="45"/>
      <c r="AF19" s="27">
        <v>8.5</v>
      </c>
      <c r="AG19" s="21" t="s">
        <v>138</v>
      </c>
      <c r="AH19" s="21"/>
      <c r="AI19" s="21"/>
      <c r="AJ19" s="21"/>
      <c r="AK19" s="22">
        <v>77</v>
      </c>
      <c r="AL19" s="21" t="s">
        <v>173</v>
      </c>
      <c r="AM19" s="22">
        <v>8</v>
      </c>
      <c r="AN19" s="22">
        <v>11</v>
      </c>
      <c r="AO19" s="22">
        <v>8</v>
      </c>
      <c r="AP19" s="22">
        <f t="shared" si="6"/>
        <v>19</v>
      </c>
      <c r="AQ19" s="22">
        <v>0</v>
      </c>
      <c r="AR19" s="39"/>
    </row>
    <row r="20" spans="1:44" ht="15.95" customHeight="1" x14ac:dyDescent="0.25">
      <c r="A20" s="41"/>
      <c r="B20" s="22" t="s">
        <v>27</v>
      </c>
      <c r="C20" s="21"/>
      <c r="D20" s="16" t="s">
        <v>100</v>
      </c>
      <c r="E20" s="21"/>
      <c r="F20" s="21"/>
      <c r="G20" s="5"/>
      <c r="H20" s="22">
        <v>1</v>
      </c>
      <c r="I20" s="21" t="s">
        <v>192</v>
      </c>
      <c r="J20" s="21"/>
      <c r="K20" s="21"/>
      <c r="L20" s="21" t="s">
        <v>433</v>
      </c>
      <c r="M20" s="21"/>
      <c r="N20" s="21"/>
      <c r="O20" s="21"/>
      <c r="P20" s="21"/>
      <c r="Q20" s="41"/>
      <c r="R20" s="41"/>
      <c r="S20" s="27">
        <v>8</v>
      </c>
      <c r="T20" s="21" t="s">
        <v>37</v>
      </c>
      <c r="W20" s="21"/>
      <c r="X20" s="22">
        <v>21</v>
      </c>
      <c r="Y20" s="21" t="s">
        <v>134</v>
      </c>
      <c r="Z20" s="22">
        <v>10</v>
      </c>
      <c r="AA20" s="22">
        <v>4</v>
      </c>
      <c r="AB20" s="22">
        <v>5</v>
      </c>
      <c r="AC20" s="22">
        <f t="shared" si="5"/>
        <v>9</v>
      </c>
      <c r="AD20" s="22">
        <v>4</v>
      </c>
      <c r="AE20" s="45"/>
      <c r="AF20" s="27">
        <v>8</v>
      </c>
      <c r="AG20" s="21" t="s">
        <v>153</v>
      </c>
      <c r="AH20" s="21"/>
      <c r="AI20" s="21"/>
      <c r="AJ20" s="21"/>
      <c r="AK20" s="22">
        <v>14</v>
      </c>
      <c r="AL20" s="21" t="s">
        <v>173</v>
      </c>
      <c r="AM20" s="22">
        <v>7</v>
      </c>
      <c r="AN20" s="22">
        <v>3</v>
      </c>
      <c r="AO20" s="22">
        <v>4</v>
      </c>
      <c r="AP20" s="22">
        <f t="shared" si="6"/>
        <v>7</v>
      </c>
      <c r="AQ20" s="22">
        <v>0</v>
      </c>
      <c r="AR20" s="39"/>
    </row>
    <row r="21" spans="1:44" ht="15.95" customHeight="1" x14ac:dyDescent="0.25">
      <c r="A21" s="41"/>
      <c r="H21" s="22">
        <v>2</v>
      </c>
      <c r="I21" s="21" t="s">
        <v>153</v>
      </c>
      <c r="J21" s="21"/>
      <c r="K21" s="21"/>
      <c r="L21" s="21" t="s">
        <v>79</v>
      </c>
      <c r="M21" s="21"/>
      <c r="N21" s="21"/>
      <c r="O21" s="21"/>
      <c r="P21" s="21"/>
      <c r="Q21" s="41"/>
      <c r="R21" s="41"/>
      <c r="S21" s="27">
        <v>7.5</v>
      </c>
      <c r="T21" s="21" t="s">
        <v>44</v>
      </c>
      <c r="U21" s="21"/>
      <c r="V21" s="21"/>
      <c r="W21" s="21"/>
      <c r="X21" s="22">
        <v>5</v>
      </c>
      <c r="Y21" s="21" t="s">
        <v>134</v>
      </c>
      <c r="Z21" s="22">
        <v>9</v>
      </c>
      <c r="AA21" s="22">
        <v>0</v>
      </c>
      <c r="AB21" s="22">
        <v>8</v>
      </c>
      <c r="AC21" s="22">
        <f t="shared" si="5"/>
        <v>8</v>
      </c>
      <c r="AD21" s="22">
        <v>0</v>
      </c>
      <c r="AE21" s="45"/>
      <c r="AF21" s="27">
        <v>7.5</v>
      </c>
      <c r="AG21" s="21" t="s">
        <v>125</v>
      </c>
      <c r="AH21" s="21"/>
      <c r="AI21" s="21"/>
      <c r="AJ21" s="21"/>
      <c r="AK21" s="22">
        <v>44</v>
      </c>
      <c r="AL21" s="21" t="s">
        <v>173</v>
      </c>
      <c r="AM21" s="22">
        <v>6</v>
      </c>
      <c r="AN21" s="22">
        <v>1</v>
      </c>
      <c r="AO21" s="22">
        <v>0</v>
      </c>
      <c r="AP21" s="22">
        <f t="shared" si="6"/>
        <v>1</v>
      </c>
      <c r="AQ21" s="22">
        <v>0</v>
      </c>
      <c r="AR21" s="39"/>
    </row>
    <row r="22" spans="1:44" ht="15.95" customHeight="1" x14ac:dyDescent="0.25">
      <c r="A22" s="41"/>
      <c r="H22" s="22">
        <v>2</v>
      </c>
      <c r="I22" s="21" t="s">
        <v>138</v>
      </c>
      <c r="J22" s="21"/>
      <c r="K22" s="21"/>
      <c r="L22" s="21" t="s">
        <v>192</v>
      </c>
      <c r="M22" s="21"/>
      <c r="N22" s="21"/>
      <c r="O22" s="21"/>
      <c r="P22" s="21" t="s">
        <v>324</v>
      </c>
      <c r="Q22" s="41"/>
      <c r="R22" s="41"/>
      <c r="S22" s="27">
        <v>7.5</v>
      </c>
      <c r="T22" s="21" t="s">
        <v>164</v>
      </c>
      <c r="U22" s="21"/>
      <c r="V22" s="21"/>
      <c r="X22" s="22">
        <v>9</v>
      </c>
      <c r="Y22" s="21" t="s">
        <v>134</v>
      </c>
      <c r="Z22" s="22">
        <v>10</v>
      </c>
      <c r="AA22" s="22">
        <v>3</v>
      </c>
      <c r="AB22" s="22">
        <v>4</v>
      </c>
      <c r="AC22" s="22">
        <f t="shared" si="5"/>
        <v>7</v>
      </c>
      <c r="AD22" s="22">
        <v>0</v>
      </c>
      <c r="AE22" s="45"/>
      <c r="AF22" s="27">
        <v>7</v>
      </c>
      <c r="AG22" s="21" t="s">
        <v>119</v>
      </c>
      <c r="AH22" s="21"/>
      <c r="AI22" s="21"/>
      <c r="AJ22" s="21"/>
      <c r="AK22" s="22">
        <v>24</v>
      </c>
      <c r="AL22" s="21" t="s">
        <v>173</v>
      </c>
      <c r="AM22" s="22">
        <v>10</v>
      </c>
      <c r="AN22" s="22">
        <v>1</v>
      </c>
      <c r="AO22" s="22">
        <v>8</v>
      </c>
      <c r="AP22" s="22">
        <f t="shared" si="6"/>
        <v>9</v>
      </c>
      <c r="AQ22" s="22">
        <v>0</v>
      </c>
      <c r="AR22" s="39"/>
    </row>
    <row r="23" spans="1:44" ht="15.95" customHeight="1" x14ac:dyDescent="0.25">
      <c r="A23" s="41"/>
      <c r="B23" s="36"/>
      <c r="C23" s="46"/>
      <c r="D23" s="46"/>
      <c r="E23" s="46"/>
      <c r="F23" s="46"/>
      <c r="G23" s="42"/>
      <c r="H23" s="45"/>
      <c r="I23" s="46"/>
      <c r="J23" s="46"/>
      <c r="K23" s="45"/>
      <c r="L23" s="45"/>
      <c r="M23" s="45"/>
      <c r="N23" s="45"/>
      <c r="O23" s="45"/>
      <c r="P23" s="45"/>
      <c r="Q23" s="41"/>
      <c r="R23" s="41"/>
      <c r="S23" s="27">
        <v>7</v>
      </c>
      <c r="T23" s="21" t="s">
        <v>81</v>
      </c>
      <c r="U23" s="21"/>
      <c r="V23" s="21"/>
      <c r="W23" s="21"/>
      <c r="X23" s="22">
        <v>4</v>
      </c>
      <c r="Y23" s="21" t="s">
        <v>134</v>
      </c>
      <c r="Z23" s="22">
        <v>7</v>
      </c>
      <c r="AA23" s="22">
        <v>2</v>
      </c>
      <c r="AB23" s="22">
        <v>3</v>
      </c>
      <c r="AC23" s="22">
        <f t="shared" si="5"/>
        <v>5</v>
      </c>
      <c r="AD23" s="22">
        <v>2</v>
      </c>
      <c r="AE23" s="45"/>
      <c r="AF23" s="27">
        <v>6.5</v>
      </c>
      <c r="AG23" s="21" t="s">
        <v>99</v>
      </c>
      <c r="AH23" s="21"/>
      <c r="AI23" s="21"/>
      <c r="AJ23" s="21"/>
      <c r="AK23" s="22">
        <v>12</v>
      </c>
      <c r="AL23" s="21" t="s">
        <v>173</v>
      </c>
      <c r="AM23" s="22">
        <v>10</v>
      </c>
      <c r="AN23" s="22">
        <v>3</v>
      </c>
      <c r="AO23" s="22">
        <v>2</v>
      </c>
      <c r="AP23" s="22">
        <f t="shared" si="6"/>
        <v>5</v>
      </c>
      <c r="AQ23" s="22">
        <v>0</v>
      </c>
      <c r="AR23" s="44"/>
    </row>
    <row r="24" spans="1:44" ht="15.95" customHeight="1" x14ac:dyDescent="0.25">
      <c r="A24" s="41"/>
      <c r="B24" s="42" t="s">
        <v>147</v>
      </c>
      <c r="C24" s="6" t="s">
        <v>175</v>
      </c>
      <c r="F24" s="21"/>
      <c r="G24" s="5">
        <v>3</v>
      </c>
      <c r="H24" s="22">
        <v>1</v>
      </c>
      <c r="I24" s="21" t="s">
        <v>114</v>
      </c>
      <c r="J24" s="21"/>
      <c r="K24" s="21"/>
      <c r="L24" s="21" t="s">
        <v>426</v>
      </c>
      <c r="M24" s="21"/>
      <c r="N24" s="21"/>
      <c r="O24" s="21"/>
      <c r="P24" s="21"/>
      <c r="Q24" s="41"/>
      <c r="R24" s="41"/>
      <c r="S24" s="27">
        <v>6.5</v>
      </c>
      <c r="T24" s="21" t="s">
        <v>169</v>
      </c>
      <c r="U24" s="21"/>
      <c r="V24" s="21"/>
      <c r="W24" s="21"/>
      <c r="X24" s="22">
        <v>14</v>
      </c>
      <c r="Y24" s="21" t="s">
        <v>134</v>
      </c>
      <c r="Z24" s="22">
        <v>8</v>
      </c>
      <c r="AA24" s="22">
        <v>3</v>
      </c>
      <c r="AB24" s="22">
        <v>4</v>
      </c>
      <c r="AC24" s="22">
        <f t="shared" si="5"/>
        <v>7</v>
      </c>
      <c r="AD24" s="22">
        <v>2</v>
      </c>
      <c r="AE24" s="45"/>
      <c r="AF24" s="27">
        <v>6.5</v>
      </c>
      <c r="AG24" s="21" t="s">
        <v>123</v>
      </c>
      <c r="AH24" s="21"/>
      <c r="AI24" s="21"/>
      <c r="AJ24" s="21"/>
      <c r="AK24" s="22">
        <v>8</v>
      </c>
      <c r="AL24" s="21" t="s">
        <v>173</v>
      </c>
      <c r="AM24" s="22">
        <v>10</v>
      </c>
      <c r="AN24" s="22">
        <v>1</v>
      </c>
      <c r="AO24" s="22">
        <v>3</v>
      </c>
      <c r="AP24" s="22">
        <f t="shared" si="6"/>
        <v>4</v>
      </c>
      <c r="AQ24" s="22">
        <v>0</v>
      </c>
      <c r="AR24" s="36"/>
    </row>
    <row r="25" spans="1:44" ht="15.95" customHeight="1" x14ac:dyDescent="0.25">
      <c r="A25" s="41"/>
      <c r="B25" s="22" t="s">
        <v>27</v>
      </c>
      <c r="C25" s="16"/>
      <c r="D25" s="21" t="s">
        <v>100</v>
      </c>
      <c r="E25" s="21"/>
      <c r="F25" s="21"/>
      <c r="G25" s="5"/>
      <c r="H25" s="22">
        <v>2</v>
      </c>
      <c r="I25" s="21" t="s">
        <v>357</v>
      </c>
      <c r="J25" s="21"/>
      <c r="K25" s="21"/>
      <c r="L25" s="21" t="s">
        <v>427</v>
      </c>
      <c r="M25" s="21"/>
      <c r="N25" s="21"/>
      <c r="O25" s="21"/>
      <c r="P25" s="21"/>
      <c r="Q25" s="41"/>
      <c r="R25" s="41"/>
      <c r="S25" s="27">
        <v>6.5</v>
      </c>
      <c r="T25" s="21" t="s">
        <v>29</v>
      </c>
      <c r="U25" s="21"/>
      <c r="V25" s="21"/>
      <c r="W25" s="21"/>
      <c r="X25" s="22">
        <v>15</v>
      </c>
      <c r="Y25" s="21" t="s">
        <v>134</v>
      </c>
      <c r="Z25" s="22">
        <v>9</v>
      </c>
      <c r="AA25" s="22">
        <v>1</v>
      </c>
      <c r="AB25" s="22">
        <v>2</v>
      </c>
      <c r="AC25" s="22">
        <f t="shared" si="5"/>
        <v>3</v>
      </c>
      <c r="AD25" s="22">
        <v>0</v>
      </c>
      <c r="AE25" s="45"/>
      <c r="AF25" s="27">
        <v>6</v>
      </c>
      <c r="AG25" s="21" t="s">
        <v>91</v>
      </c>
      <c r="AH25" s="21"/>
      <c r="AI25" s="21"/>
      <c r="AJ25" s="21"/>
      <c r="AK25" s="22">
        <v>23</v>
      </c>
      <c r="AL25" s="21" t="s">
        <v>173</v>
      </c>
      <c r="AM25" s="22">
        <v>8</v>
      </c>
      <c r="AN25" s="22">
        <v>0</v>
      </c>
      <c r="AO25" s="22">
        <v>1</v>
      </c>
      <c r="AP25" s="22">
        <f t="shared" si="6"/>
        <v>1</v>
      </c>
      <c r="AQ25" s="22">
        <v>0</v>
      </c>
      <c r="AR25" s="36"/>
    </row>
    <row r="26" spans="1:44" ht="15.95" customHeight="1" x14ac:dyDescent="0.25">
      <c r="A26" s="41"/>
      <c r="H26" s="22">
        <v>2</v>
      </c>
      <c r="I26" s="21" t="s">
        <v>164</v>
      </c>
      <c r="J26" s="21"/>
      <c r="K26" s="21"/>
      <c r="L26" s="21" t="s">
        <v>428</v>
      </c>
      <c r="M26" s="21"/>
      <c r="N26" s="21"/>
      <c r="O26" s="21"/>
      <c r="P26" s="21"/>
      <c r="Q26" s="41"/>
      <c r="R26" s="41"/>
      <c r="S26" s="27">
        <v>6</v>
      </c>
      <c r="T26" s="21" t="s">
        <v>159</v>
      </c>
      <c r="U26" s="21"/>
      <c r="V26" s="21"/>
      <c r="W26" s="21"/>
      <c r="X26" s="22"/>
      <c r="Y26" s="21" t="s">
        <v>134</v>
      </c>
      <c r="Z26" s="22">
        <v>0</v>
      </c>
      <c r="AA26" s="22">
        <v>0</v>
      </c>
      <c r="AB26" s="22">
        <v>0</v>
      </c>
      <c r="AC26" s="22">
        <f t="shared" si="5"/>
        <v>0</v>
      </c>
      <c r="AD26" s="22">
        <v>0</v>
      </c>
      <c r="AE26" s="45"/>
      <c r="AF26" s="27">
        <v>6</v>
      </c>
      <c r="AG26" s="21" t="s">
        <v>68</v>
      </c>
      <c r="AH26" s="21"/>
      <c r="AI26" s="21"/>
      <c r="AJ26" s="21"/>
      <c r="AK26" s="22">
        <v>9</v>
      </c>
      <c r="AL26" s="21" t="s">
        <v>173</v>
      </c>
      <c r="AM26" s="22">
        <v>10</v>
      </c>
      <c r="AN26" s="22">
        <v>0</v>
      </c>
      <c r="AO26" s="22">
        <v>2</v>
      </c>
      <c r="AP26" s="22">
        <f t="shared" si="6"/>
        <v>2</v>
      </c>
      <c r="AQ26" s="22">
        <v>0</v>
      </c>
      <c r="AR26" s="36"/>
    </row>
    <row r="27" spans="1:44" ht="15.95" customHeight="1" thickBot="1" x14ac:dyDescent="0.3">
      <c r="A27" s="41"/>
      <c r="H27" s="22"/>
      <c r="I27" s="21"/>
      <c r="J27" s="21"/>
      <c r="K27" s="21"/>
      <c r="L27" s="21"/>
      <c r="M27" s="21"/>
      <c r="N27" s="21"/>
      <c r="O27" s="21"/>
      <c r="P27" s="21"/>
      <c r="Q27" s="41"/>
      <c r="R27" s="41"/>
      <c r="S27" s="17" t="s">
        <v>132</v>
      </c>
      <c r="T27" s="17"/>
      <c r="U27" s="17"/>
      <c r="V27" s="17"/>
      <c r="W27" s="17"/>
      <c r="X27" s="17"/>
      <c r="Y27" s="17"/>
      <c r="Z27" s="23">
        <f>SUM(Z15:Z26)</f>
        <v>110</v>
      </c>
      <c r="AA27" s="23">
        <f>SUM(AA15:AA26)</f>
        <v>34</v>
      </c>
      <c r="AB27" s="23">
        <f>SUM(AB15:AB26)</f>
        <v>54</v>
      </c>
      <c r="AC27" s="23">
        <f>+AB27+AA27</f>
        <v>88</v>
      </c>
      <c r="AD27" s="23">
        <f>SUM(AD15:AD26)</f>
        <v>14</v>
      </c>
      <c r="AE27" s="45"/>
      <c r="AF27" s="17" t="s">
        <v>172</v>
      </c>
      <c r="AG27" s="17"/>
      <c r="AH27" s="17"/>
      <c r="AI27" s="17"/>
      <c r="AJ27" s="17"/>
      <c r="AK27" s="17"/>
      <c r="AL27" s="17"/>
      <c r="AM27" s="23">
        <f>SUM(AM15:AM26)</f>
        <v>110</v>
      </c>
      <c r="AN27" s="23">
        <f>SUM(AN15:AN26)</f>
        <v>38</v>
      </c>
      <c r="AO27" s="23">
        <f>SUM(AO15:AO26)</f>
        <v>58</v>
      </c>
      <c r="AP27" s="23">
        <f>+AO27+AN27</f>
        <v>96</v>
      </c>
      <c r="AQ27" s="23">
        <f>SUM(AQ15:AQ26)</f>
        <v>12</v>
      </c>
      <c r="AR27" s="36"/>
    </row>
    <row r="28" spans="1:44" ht="15.95" customHeight="1" x14ac:dyDescent="0.25">
      <c r="A28" s="41"/>
      <c r="C28" s="6" t="s">
        <v>181</v>
      </c>
      <c r="E28" s="21"/>
      <c r="F28" s="21"/>
      <c r="G28" s="5">
        <v>2</v>
      </c>
      <c r="H28" s="22">
        <v>1</v>
      </c>
      <c r="I28" s="21" t="s">
        <v>154</v>
      </c>
      <c r="J28" s="21"/>
      <c r="K28" s="21"/>
      <c r="L28" s="21" t="s">
        <v>429</v>
      </c>
      <c r="M28" s="21"/>
      <c r="N28" s="21"/>
      <c r="O28" s="21"/>
      <c r="P28" s="21"/>
      <c r="Q28" s="41"/>
      <c r="R28" s="41"/>
      <c r="S28" s="19" t="s">
        <v>18</v>
      </c>
      <c r="T28" s="19"/>
      <c r="U28" s="19"/>
      <c r="V28" s="19"/>
      <c r="W28" s="19"/>
      <c r="X28" s="16" t="s">
        <v>41</v>
      </c>
      <c r="Z28" s="22">
        <v>11</v>
      </c>
      <c r="AA28" s="22">
        <v>5</v>
      </c>
      <c r="AB28" s="22">
        <v>2</v>
      </c>
      <c r="AC28" s="22">
        <f t="shared" ref="AC28:AC39" si="7">+AA28+AB28</f>
        <v>7</v>
      </c>
      <c r="AD28" s="22">
        <v>0</v>
      </c>
      <c r="AE28" s="45"/>
      <c r="AF28" s="19" t="s">
        <v>17</v>
      </c>
      <c r="AG28" s="19"/>
      <c r="AH28" s="19"/>
      <c r="AI28" s="19"/>
      <c r="AJ28" s="19"/>
      <c r="AK28" s="16" t="s">
        <v>51</v>
      </c>
      <c r="AM28" s="22">
        <v>5</v>
      </c>
      <c r="AN28" s="22">
        <v>2</v>
      </c>
      <c r="AO28" s="22">
        <v>0</v>
      </c>
      <c r="AP28" s="22">
        <f t="shared" ref="AP28:AP39" si="8">+AN28+AO28</f>
        <v>2</v>
      </c>
      <c r="AQ28" s="22">
        <v>0</v>
      </c>
      <c r="AR28" s="36"/>
    </row>
    <row r="29" spans="1:44" ht="15.95" customHeight="1" x14ac:dyDescent="0.25">
      <c r="A29" s="41"/>
      <c r="B29" s="22" t="s">
        <v>27</v>
      </c>
      <c r="C29" s="21" t="s">
        <v>425</v>
      </c>
      <c r="D29" s="21"/>
      <c r="E29" s="21"/>
      <c r="F29" s="21"/>
      <c r="G29" s="21"/>
      <c r="H29" s="22">
        <v>1</v>
      </c>
      <c r="I29" s="21" t="s">
        <v>32</v>
      </c>
      <c r="J29" s="21"/>
      <c r="K29" s="21"/>
      <c r="L29" s="21" t="s">
        <v>309</v>
      </c>
      <c r="M29" s="21"/>
      <c r="N29" s="21"/>
      <c r="O29" s="21"/>
      <c r="P29" s="21"/>
      <c r="Q29" s="41"/>
      <c r="R29" s="41"/>
      <c r="S29" s="27">
        <v>7.5</v>
      </c>
      <c r="T29" s="21" t="s">
        <v>78</v>
      </c>
      <c r="X29" s="22">
        <v>35</v>
      </c>
      <c r="Y29" s="21" t="s">
        <v>108</v>
      </c>
      <c r="Z29" s="22">
        <v>10</v>
      </c>
      <c r="AA29" s="22">
        <v>0</v>
      </c>
      <c r="AB29" s="22">
        <v>0</v>
      </c>
      <c r="AC29" s="22">
        <f t="shared" si="7"/>
        <v>0</v>
      </c>
      <c r="AD29" s="22">
        <v>2</v>
      </c>
      <c r="AE29" s="45"/>
      <c r="AF29" s="27">
        <v>7</v>
      </c>
      <c r="AG29" s="21" t="s">
        <v>162</v>
      </c>
      <c r="AH29" s="21"/>
      <c r="AI29" s="21"/>
      <c r="AJ29" s="21"/>
      <c r="AK29" s="22">
        <v>30</v>
      </c>
      <c r="AL29" s="21" t="s">
        <v>17</v>
      </c>
      <c r="AM29" s="22">
        <v>9</v>
      </c>
      <c r="AN29" s="22">
        <v>0</v>
      </c>
      <c r="AO29" s="22">
        <v>0</v>
      </c>
      <c r="AP29" s="22">
        <f t="shared" si="8"/>
        <v>0</v>
      </c>
      <c r="AQ29" s="22">
        <v>0</v>
      </c>
      <c r="AR29" s="36"/>
    </row>
    <row r="30" spans="1:44" ht="15.95" customHeight="1" x14ac:dyDescent="0.25">
      <c r="A30" s="41"/>
      <c r="B30" s="36"/>
      <c r="C30" s="46"/>
      <c r="D30" s="46"/>
      <c r="E30" s="46"/>
      <c r="F30" s="46"/>
      <c r="G30" s="42"/>
      <c r="H30" s="45"/>
      <c r="I30" s="46"/>
      <c r="J30" s="46"/>
      <c r="K30" s="45"/>
      <c r="L30" s="45"/>
      <c r="M30" s="45"/>
      <c r="N30" s="45"/>
      <c r="O30" s="45"/>
      <c r="P30" s="45"/>
      <c r="Q30" s="41"/>
      <c r="R30" s="41"/>
      <c r="S30" s="27">
        <v>9.5</v>
      </c>
      <c r="T30" s="21" t="s">
        <v>53</v>
      </c>
      <c r="U30" s="21"/>
      <c r="V30" s="21"/>
      <c r="W30" s="27"/>
      <c r="X30" s="22">
        <v>14</v>
      </c>
      <c r="Y30" s="21" t="s">
        <v>108</v>
      </c>
      <c r="Z30" s="22">
        <v>8</v>
      </c>
      <c r="AA30" s="22">
        <v>14</v>
      </c>
      <c r="AB30" s="22">
        <v>5</v>
      </c>
      <c r="AC30" s="22">
        <f t="shared" si="7"/>
        <v>19</v>
      </c>
      <c r="AD30" s="22">
        <v>2</v>
      </c>
      <c r="AE30" s="45"/>
      <c r="AF30" s="27">
        <v>9.5</v>
      </c>
      <c r="AG30" s="21" t="s">
        <v>129</v>
      </c>
      <c r="AH30" s="21"/>
      <c r="AI30" s="21"/>
      <c r="AJ30" s="21"/>
      <c r="AK30" s="22">
        <v>24</v>
      </c>
      <c r="AL30" s="21" t="s">
        <v>17</v>
      </c>
      <c r="AM30" s="22">
        <v>10</v>
      </c>
      <c r="AN30" s="22">
        <v>13</v>
      </c>
      <c r="AO30" s="22">
        <v>11</v>
      </c>
      <c r="AP30" s="22">
        <f t="shared" si="8"/>
        <v>24</v>
      </c>
      <c r="AQ30" s="22">
        <v>2</v>
      </c>
      <c r="AR30" s="36"/>
    </row>
    <row r="31" spans="1:44" ht="15.95" customHeight="1" x14ac:dyDescent="0.25">
      <c r="A31" s="41"/>
      <c r="B31" s="42" t="s">
        <v>148</v>
      </c>
      <c r="C31" s="6" t="s">
        <v>177</v>
      </c>
      <c r="F31" s="20"/>
      <c r="G31" s="5">
        <v>3</v>
      </c>
      <c r="H31" s="22">
        <v>1</v>
      </c>
      <c r="I31" s="21" t="s">
        <v>187</v>
      </c>
      <c r="J31" s="21"/>
      <c r="K31" s="21"/>
      <c r="L31" s="21" t="s">
        <v>434</v>
      </c>
      <c r="M31" s="21"/>
      <c r="N31" s="21"/>
      <c r="O31" s="21"/>
      <c r="P31" s="21"/>
      <c r="Q31" s="41"/>
      <c r="R31" s="41"/>
      <c r="S31" s="27">
        <v>8.5</v>
      </c>
      <c r="T31" s="21" t="s">
        <v>87</v>
      </c>
      <c r="U31" s="21"/>
      <c r="V31" s="21"/>
      <c r="W31" s="27"/>
      <c r="X31" s="22">
        <v>16</v>
      </c>
      <c r="Y31" s="21" t="s">
        <v>108</v>
      </c>
      <c r="Z31" s="22">
        <v>9</v>
      </c>
      <c r="AA31" s="22">
        <v>1</v>
      </c>
      <c r="AB31" s="22">
        <v>8</v>
      </c>
      <c r="AC31" s="22">
        <f t="shared" si="7"/>
        <v>9</v>
      </c>
      <c r="AD31" s="22">
        <v>0</v>
      </c>
      <c r="AE31" s="45"/>
      <c r="AF31" s="27">
        <v>8.5</v>
      </c>
      <c r="AG31" s="21" t="s">
        <v>161</v>
      </c>
      <c r="AH31" s="21"/>
      <c r="AI31" s="21"/>
      <c r="AJ31" s="21"/>
      <c r="AK31" s="22">
        <v>7</v>
      </c>
      <c r="AL31" s="21" t="s">
        <v>17</v>
      </c>
      <c r="AM31" s="22">
        <v>10</v>
      </c>
      <c r="AN31" s="22">
        <v>10</v>
      </c>
      <c r="AO31" s="22">
        <v>12</v>
      </c>
      <c r="AP31" s="22">
        <f t="shared" si="8"/>
        <v>22</v>
      </c>
      <c r="AQ31" s="22">
        <v>0</v>
      </c>
      <c r="AR31" s="36"/>
    </row>
    <row r="32" spans="1:44" ht="15.95" customHeight="1" x14ac:dyDescent="0.25">
      <c r="A32" s="41"/>
      <c r="B32" s="22" t="s">
        <v>27</v>
      </c>
      <c r="C32" s="16"/>
      <c r="D32" s="21" t="s">
        <v>100</v>
      </c>
      <c r="E32" s="21"/>
      <c r="H32" s="22">
        <v>2</v>
      </c>
      <c r="I32" s="21" t="s">
        <v>126</v>
      </c>
      <c r="J32" s="21"/>
      <c r="K32" s="21"/>
      <c r="L32" s="21"/>
      <c r="M32" s="21" t="s">
        <v>122</v>
      </c>
      <c r="N32" s="21"/>
      <c r="O32" s="21"/>
      <c r="P32" s="21"/>
      <c r="Q32" s="41"/>
      <c r="R32" s="41"/>
      <c r="S32" s="27">
        <v>8.5</v>
      </c>
      <c r="T32" s="21" t="s">
        <v>140</v>
      </c>
      <c r="U32" s="21"/>
      <c r="V32" s="21"/>
      <c r="W32" s="27"/>
      <c r="X32" s="22">
        <v>11</v>
      </c>
      <c r="Y32" s="21" t="s">
        <v>108</v>
      </c>
      <c r="Z32" s="22">
        <v>10</v>
      </c>
      <c r="AA32" s="22">
        <v>5</v>
      </c>
      <c r="AB32" s="22">
        <v>9</v>
      </c>
      <c r="AC32" s="22">
        <f t="shared" si="7"/>
        <v>14</v>
      </c>
      <c r="AD32" s="22">
        <v>0</v>
      </c>
      <c r="AE32" s="45"/>
      <c r="AF32" s="27">
        <v>8.5</v>
      </c>
      <c r="AG32" s="21" t="s">
        <v>120</v>
      </c>
      <c r="AH32" s="21"/>
      <c r="AI32" s="21"/>
      <c r="AJ32" s="21"/>
      <c r="AK32" s="22">
        <v>22</v>
      </c>
      <c r="AL32" s="16" t="s">
        <v>17</v>
      </c>
      <c r="AM32" s="22">
        <v>10</v>
      </c>
      <c r="AN32" s="22">
        <v>3</v>
      </c>
      <c r="AO32" s="22">
        <v>4</v>
      </c>
      <c r="AP32" s="22">
        <f t="shared" si="8"/>
        <v>7</v>
      </c>
      <c r="AQ32" s="22">
        <v>0</v>
      </c>
      <c r="AR32" s="36"/>
    </row>
    <row r="33" spans="1:44" ht="15.95" customHeight="1" x14ac:dyDescent="0.25">
      <c r="A33" s="41"/>
      <c r="H33" s="22">
        <v>2</v>
      </c>
      <c r="I33" s="21" t="s">
        <v>158</v>
      </c>
      <c r="J33" s="21"/>
      <c r="K33" s="21"/>
      <c r="L33" s="21" t="s">
        <v>339</v>
      </c>
      <c r="M33" s="21"/>
      <c r="N33" s="21"/>
      <c r="O33" s="21"/>
      <c r="P33" s="21"/>
      <c r="Q33" s="41"/>
      <c r="R33" s="41"/>
      <c r="S33" s="27">
        <v>7.5</v>
      </c>
      <c r="T33" s="21" t="s">
        <v>45</v>
      </c>
      <c r="X33" s="22">
        <v>72</v>
      </c>
      <c r="Y33" s="21" t="s">
        <v>108</v>
      </c>
      <c r="Z33" s="22">
        <v>6</v>
      </c>
      <c r="AA33" s="22">
        <v>0</v>
      </c>
      <c r="AB33" s="22">
        <v>1</v>
      </c>
      <c r="AC33" s="22">
        <f t="shared" si="7"/>
        <v>1</v>
      </c>
      <c r="AD33" s="22">
        <v>2</v>
      </c>
      <c r="AE33" s="45"/>
      <c r="AF33" s="27">
        <v>7.5</v>
      </c>
      <c r="AG33" s="21" t="s">
        <v>31</v>
      </c>
      <c r="AK33" s="22">
        <v>2</v>
      </c>
      <c r="AL33" s="21" t="s">
        <v>17</v>
      </c>
      <c r="AM33" s="22">
        <v>10</v>
      </c>
      <c r="AN33" s="22">
        <v>0</v>
      </c>
      <c r="AO33" s="22">
        <v>3</v>
      </c>
      <c r="AP33" s="22">
        <f t="shared" si="8"/>
        <v>3</v>
      </c>
      <c r="AQ33" s="22">
        <v>0</v>
      </c>
      <c r="AR33" s="36"/>
    </row>
    <row r="34" spans="1:44" ht="15.95" customHeight="1" x14ac:dyDescent="0.25">
      <c r="A34" s="41"/>
      <c r="H34" s="22"/>
      <c r="I34" s="21"/>
      <c r="J34" s="21"/>
      <c r="K34" s="21"/>
      <c r="L34" s="21"/>
      <c r="M34" s="21"/>
      <c r="N34" s="21"/>
      <c r="O34" s="21"/>
      <c r="P34" s="21"/>
      <c r="Q34" s="41"/>
      <c r="R34" s="41"/>
      <c r="S34" s="27">
        <v>7.5</v>
      </c>
      <c r="T34" s="21" t="s">
        <v>104</v>
      </c>
      <c r="U34" s="21"/>
      <c r="V34" s="21"/>
      <c r="W34" s="27"/>
      <c r="X34" s="22">
        <v>4</v>
      </c>
      <c r="Y34" s="21" t="s">
        <v>108</v>
      </c>
      <c r="Z34" s="22">
        <v>9</v>
      </c>
      <c r="AA34" s="22">
        <v>3</v>
      </c>
      <c r="AB34" s="22">
        <v>5</v>
      </c>
      <c r="AC34" s="22">
        <f t="shared" si="7"/>
        <v>8</v>
      </c>
      <c r="AD34" s="22">
        <v>2</v>
      </c>
      <c r="AE34" s="45"/>
      <c r="AF34" s="27">
        <v>7.5</v>
      </c>
      <c r="AG34" s="21" t="s">
        <v>54</v>
      </c>
      <c r="AJ34" s="21"/>
      <c r="AK34" s="22">
        <v>19</v>
      </c>
      <c r="AL34" s="21" t="s">
        <v>17</v>
      </c>
      <c r="AM34" s="22">
        <v>9</v>
      </c>
      <c r="AN34" s="22">
        <v>0</v>
      </c>
      <c r="AO34" s="22">
        <v>2</v>
      </c>
      <c r="AP34" s="22">
        <f t="shared" si="8"/>
        <v>2</v>
      </c>
      <c r="AQ34" s="22">
        <v>0</v>
      </c>
      <c r="AR34" s="36"/>
    </row>
    <row r="35" spans="1:44" ht="15.95" customHeight="1" x14ac:dyDescent="0.25">
      <c r="A35" s="41" t="s">
        <v>43</v>
      </c>
      <c r="C35" s="6" t="s">
        <v>182</v>
      </c>
      <c r="D35" s="1"/>
      <c r="E35" s="21"/>
      <c r="F35" s="21"/>
      <c r="G35" s="5">
        <v>8</v>
      </c>
      <c r="H35" s="22">
        <v>1</v>
      </c>
      <c r="I35" s="21" t="s">
        <v>74</v>
      </c>
      <c r="J35" s="21"/>
      <c r="K35" s="21"/>
      <c r="L35" s="21" t="s">
        <v>323</v>
      </c>
      <c r="M35" s="21"/>
      <c r="N35" s="21"/>
      <c r="O35" s="21"/>
      <c r="P35" s="21"/>
      <c r="Q35" s="41"/>
      <c r="R35" s="41"/>
      <c r="S35" s="27">
        <v>6.5</v>
      </c>
      <c r="T35" s="21" t="s">
        <v>46</v>
      </c>
      <c r="U35" s="21"/>
      <c r="V35" s="21"/>
      <c r="W35" s="27"/>
      <c r="X35" s="22">
        <v>24</v>
      </c>
      <c r="Y35" s="21" t="s">
        <v>108</v>
      </c>
      <c r="Z35" s="22">
        <v>9</v>
      </c>
      <c r="AA35" s="22">
        <v>0</v>
      </c>
      <c r="AB35" s="22">
        <v>7</v>
      </c>
      <c r="AC35" s="22">
        <f t="shared" si="7"/>
        <v>7</v>
      </c>
      <c r="AD35" s="22">
        <v>0</v>
      </c>
      <c r="AE35" s="45"/>
      <c r="AF35" s="27">
        <v>7.5</v>
      </c>
      <c r="AG35" s="21" t="s">
        <v>84</v>
      </c>
      <c r="AK35" s="22">
        <v>33</v>
      </c>
      <c r="AL35" s="21" t="s">
        <v>17</v>
      </c>
      <c r="AM35" s="22">
        <v>10</v>
      </c>
      <c r="AN35" s="22">
        <v>0</v>
      </c>
      <c r="AO35" s="22">
        <v>0</v>
      </c>
      <c r="AP35" s="22">
        <f t="shared" si="8"/>
        <v>0</v>
      </c>
      <c r="AQ35" s="22">
        <v>2</v>
      </c>
      <c r="AR35" s="36"/>
    </row>
    <row r="36" spans="1:44" ht="15.95" customHeight="1" x14ac:dyDescent="0.25">
      <c r="A36" s="41"/>
      <c r="B36" s="22" t="s">
        <v>27</v>
      </c>
      <c r="C36" s="21"/>
      <c r="D36" s="16" t="s">
        <v>100</v>
      </c>
      <c r="H36" s="22">
        <v>1</v>
      </c>
      <c r="I36" s="21" t="s">
        <v>74</v>
      </c>
      <c r="J36" s="21"/>
      <c r="K36" s="21"/>
      <c r="L36" s="21" t="s">
        <v>60</v>
      </c>
      <c r="M36" s="21"/>
      <c r="N36" s="21"/>
      <c r="O36" s="21"/>
      <c r="P36" s="21"/>
      <c r="Q36" s="41"/>
      <c r="R36" s="41"/>
      <c r="S36" s="27">
        <v>7</v>
      </c>
      <c r="T36" s="21" t="s">
        <v>34</v>
      </c>
      <c r="U36" s="21"/>
      <c r="V36" s="21"/>
      <c r="W36" s="27"/>
      <c r="X36" s="22">
        <v>44</v>
      </c>
      <c r="Y36" s="21" t="s">
        <v>108</v>
      </c>
      <c r="Z36" s="22">
        <v>10</v>
      </c>
      <c r="AA36" s="22">
        <v>0</v>
      </c>
      <c r="AB36" s="22">
        <v>0</v>
      </c>
      <c r="AC36" s="22">
        <f t="shared" si="7"/>
        <v>0</v>
      </c>
      <c r="AD36" s="22">
        <v>0</v>
      </c>
      <c r="AE36" s="45"/>
      <c r="AF36" s="27">
        <v>7</v>
      </c>
      <c r="AG36" s="21" t="s">
        <v>64</v>
      </c>
      <c r="AH36" s="21"/>
      <c r="AI36" s="21"/>
      <c r="AJ36" s="21"/>
      <c r="AK36" s="22">
        <v>11</v>
      </c>
      <c r="AL36" s="21" t="s">
        <v>17</v>
      </c>
      <c r="AM36" s="22">
        <v>10</v>
      </c>
      <c r="AN36" s="22">
        <v>0</v>
      </c>
      <c r="AO36" s="22">
        <v>5</v>
      </c>
      <c r="AP36" s="22">
        <f t="shared" si="8"/>
        <v>5</v>
      </c>
      <c r="AQ36" s="22">
        <v>0</v>
      </c>
      <c r="AR36" s="36"/>
    </row>
    <row r="37" spans="1:44" ht="15.95" customHeight="1" x14ac:dyDescent="0.25">
      <c r="A37" s="41"/>
      <c r="H37" s="22">
        <v>1</v>
      </c>
      <c r="I37" s="21" t="s">
        <v>435</v>
      </c>
      <c r="L37" s="21" t="s">
        <v>42</v>
      </c>
      <c r="Q37" s="41"/>
      <c r="R37" s="41"/>
      <c r="S37" s="27">
        <v>6.5</v>
      </c>
      <c r="T37" s="21" t="s">
        <v>186</v>
      </c>
      <c r="X37" s="22">
        <v>23</v>
      </c>
      <c r="Y37" s="21" t="s">
        <v>108</v>
      </c>
      <c r="Z37" s="22">
        <v>10</v>
      </c>
      <c r="AA37" s="22">
        <v>1</v>
      </c>
      <c r="AB37" s="22">
        <v>3</v>
      </c>
      <c r="AC37" s="22">
        <f t="shared" si="7"/>
        <v>4</v>
      </c>
      <c r="AD37" s="22">
        <v>2</v>
      </c>
      <c r="AE37" s="45"/>
      <c r="AF37" s="27">
        <v>7</v>
      </c>
      <c r="AG37" s="21" t="s">
        <v>55</v>
      </c>
      <c r="AH37" s="21"/>
      <c r="AI37" s="21"/>
      <c r="AJ37" s="21"/>
      <c r="AK37" s="22">
        <v>13</v>
      </c>
      <c r="AL37" s="21" t="s">
        <v>17</v>
      </c>
      <c r="AM37" s="22">
        <v>8</v>
      </c>
      <c r="AN37" s="22">
        <v>0</v>
      </c>
      <c r="AO37" s="22">
        <v>3</v>
      </c>
      <c r="AP37" s="22">
        <f t="shared" si="8"/>
        <v>3</v>
      </c>
      <c r="AQ37" s="22">
        <v>0</v>
      </c>
      <c r="AR37" s="36"/>
    </row>
    <row r="38" spans="1:44" ht="15.95" customHeight="1" x14ac:dyDescent="0.25">
      <c r="A38" s="41"/>
      <c r="H38" s="22">
        <v>1</v>
      </c>
      <c r="I38" s="21" t="s">
        <v>74</v>
      </c>
      <c r="L38" s="21" t="s">
        <v>323</v>
      </c>
      <c r="Q38" s="41"/>
      <c r="R38" s="41"/>
      <c r="S38" s="27">
        <v>6.5</v>
      </c>
      <c r="T38" s="21" t="s">
        <v>121</v>
      </c>
      <c r="X38" s="22">
        <v>30</v>
      </c>
      <c r="Y38" s="21" t="s">
        <v>108</v>
      </c>
      <c r="Z38" s="22">
        <v>9</v>
      </c>
      <c r="AA38" s="22">
        <v>1</v>
      </c>
      <c r="AB38" s="22">
        <v>1</v>
      </c>
      <c r="AC38" s="22">
        <f t="shared" si="7"/>
        <v>2</v>
      </c>
      <c r="AD38" s="22">
        <v>0</v>
      </c>
      <c r="AE38" s="45"/>
      <c r="AF38" s="27">
        <v>6.5</v>
      </c>
      <c r="AG38" s="21" t="s">
        <v>40</v>
      </c>
      <c r="AH38" s="21"/>
      <c r="AI38" s="21"/>
      <c r="AJ38" s="21"/>
      <c r="AK38" s="22">
        <v>4</v>
      </c>
      <c r="AL38" s="21" t="s">
        <v>17</v>
      </c>
      <c r="AM38" s="22">
        <v>9</v>
      </c>
      <c r="AN38" s="22">
        <v>0</v>
      </c>
      <c r="AO38" s="22">
        <v>3</v>
      </c>
      <c r="AP38" s="22">
        <f t="shared" si="8"/>
        <v>3</v>
      </c>
      <c r="AQ38" s="22">
        <v>0</v>
      </c>
      <c r="AR38" s="36"/>
    </row>
    <row r="39" spans="1:44" ht="15.95" customHeight="1" x14ac:dyDescent="0.25">
      <c r="A39" s="41"/>
      <c r="H39" s="22">
        <v>2</v>
      </c>
      <c r="I39" s="21" t="s">
        <v>74</v>
      </c>
      <c r="L39" s="21" t="s">
        <v>323</v>
      </c>
      <c r="M39" s="21"/>
      <c r="N39" s="21"/>
      <c r="O39" s="21"/>
      <c r="P39" s="21"/>
      <c r="Q39" s="41"/>
      <c r="R39" s="41"/>
      <c r="S39" s="27">
        <v>6.5</v>
      </c>
      <c r="T39" s="21" t="s">
        <v>165</v>
      </c>
      <c r="U39" s="21"/>
      <c r="V39" s="21"/>
      <c r="W39" s="27"/>
      <c r="X39" s="22">
        <v>10</v>
      </c>
      <c r="Y39" s="21" t="s">
        <v>108</v>
      </c>
      <c r="Z39" s="22">
        <v>9</v>
      </c>
      <c r="AA39" s="22">
        <v>0</v>
      </c>
      <c r="AB39" s="22">
        <v>0</v>
      </c>
      <c r="AC39" s="22">
        <f t="shared" si="7"/>
        <v>0</v>
      </c>
      <c r="AD39" s="22">
        <v>0</v>
      </c>
      <c r="AE39" s="45"/>
      <c r="AF39" s="27">
        <v>6</v>
      </c>
      <c r="AG39" s="21" t="s">
        <v>103</v>
      </c>
      <c r="AK39" s="22">
        <v>44</v>
      </c>
      <c r="AL39" s="21" t="s">
        <v>17</v>
      </c>
      <c r="AM39" s="22">
        <v>10</v>
      </c>
      <c r="AN39" s="22">
        <v>2</v>
      </c>
      <c r="AO39" s="22">
        <v>4</v>
      </c>
      <c r="AP39" s="22">
        <f t="shared" si="8"/>
        <v>6</v>
      </c>
      <c r="AQ39" s="22">
        <v>0</v>
      </c>
      <c r="AR39" s="36"/>
    </row>
    <row r="40" spans="1:44" ht="15.95" customHeight="1" thickBot="1" x14ac:dyDescent="0.3">
      <c r="A40" s="41"/>
      <c r="H40" s="22">
        <v>2</v>
      </c>
      <c r="I40" s="21" t="s">
        <v>74</v>
      </c>
      <c r="L40" s="21" t="s">
        <v>436</v>
      </c>
      <c r="Q40" s="41"/>
      <c r="R40" s="41"/>
      <c r="S40" s="17" t="s">
        <v>50</v>
      </c>
      <c r="T40" s="17"/>
      <c r="U40" s="17"/>
      <c r="V40" s="17"/>
      <c r="W40" s="17"/>
      <c r="X40" s="17"/>
      <c r="Y40" s="17"/>
      <c r="Z40" s="23">
        <f>SUM(Z28:Z39)</f>
        <v>110</v>
      </c>
      <c r="AA40" s="23">
        <f>SUM(AA28:AA39)</f>
        <v>30</v>
      </c>
      <c r="AB40" s="23">
        <f>SUM(AB28:AB39)</f>
        <v>41</v>
      </c>
      <c r="AC40" s="23">
        <f>+AB40+AA40</f>
        <v>71</v>
      </c>
      <c r="AD40" s="23">
        <f>SUM(AD28:AD39)</f>
        <v>10</v>
      </c>
      <c r="AE40" s="45"/>
      <c r="AF40" s="17" t="s">
        <v>57</v>
      </c>
      <c r="AG40" s="17"/>
      <c r="AH40" s="17"/>
      <c r="AI40" s="17"/>
      <c r="AJ40" s="17"/>
      <c r="AK40" s="17"/>
      <c r="AL40" s="17"/>
      <c r="AM40" s="23">
        <f>SUM(AM28:AM39)</f>
        <v>110</v>
      </c>
      <c r="AN40" s="23">
        <f>SUM(AN28:AN39)</f>
        <v>30</v>
      </c>
      <c r="AO40" s="23">
        <f>SUM(AO28:AO39)</f>
        <v>47</v>
      </c>
      <c r="AP40" s="23">
        <f>+AO40+AN40</f>
        <v>77</v>
      </c>
      <c r="AQ40" s="23">
        <f>SUM(AQ28:AQ39)</f>
        <v>4</v>
      </c>
      <c r="AR40" s="36"/>
    </row>
    <row r="41" spans="1:44" ht="15.95" customHeight="1" x14ac:dyDescent="0.25">
      <c r="A41" s="41"/>
      <c r="H41" s="22">
        <v>2</v>
      </c>
      <c r="I41" s="21" t="s">
        <v>435</v>
      </c>
      <c r="L41" s="21" t="s">
        <v>42</v>
      </c>
      <c r="Q41" s="41"/>
      <c r="R41" s="41"/>
      <c r="S41" s="12" t="s">
        <v>93</v>
      </c>
      <c r="T41" s="12"/>
      <c r="U41" s="12"/>
      <c r="V41" s="12"/>
      <c r="W41" s="13"/>
      <c r="X41" s="14" t="s">
        <v>152</v>
      </c>
      <c r="Z41" s="22">
        <v>26</v>
      </c>
      <c r="AA41" s="22">
        <v>3</v>
      </c>
      <c r="AB41" s="22">
        <v>5</v>
      </c>
      <c r="AC41" s="22">
        <f t="shared" ref="AC41:AC52" si="9">+AA41+AB41</f>
        <v>8</v>
      </c>
      <c r="AD41" s="22">
        <v>2</v>
      </c>
      <c r="AE41" s="45"/>
      <c r="AF41" s="12" t="s">
        <v>92</v>
      </c>
      <c r="AG41" s="12"/>
      <c r="AH41" s="12"/>
      <c r="AI41" s="12"/>
      <c r="AJ41" s="13"/>
      <c r="AK41" s="14" t="s">
        <v>96</v>
      </c>
      <c r="AM41" s="22">
        <v>15</v>
      </c>
      <c r="AN41" s="22">
        <v>11</v>
      </c>
      <c r="AO41" s="22">
        <v>2</v>
      </c>
      <c r="AP41" s="22">
        <f t="shared" ref="AP41:AP52" si="10">+AN41+AO41</f>
        <v>13</v>
      </c>
      <c r="AQ41" s="22">
        <v>0</v>
      </c>
      <c r="AR41" s="36"/>
    </row>
    <row r="42" spans="1:44" ht="15.95" customHeight="1" x14ac:dyDescent="0.25">
      <c r="A42" s="41"/>
      <c r="H42" s="22">
        <v>2</v>
      </c>
      <c r="I42" s="21" t="s">
        <v>323</v>
      </c>
      <c r="L42" s="21" t="s">
        <v>74</v>
      </c>
      <c r="Q42" s="41"/>
      <c r="R42" s="41"/>
      <c r="S42" s="27">
        <v>7</v>
      </c>
      <c r="T42" s="21" t="s">
        <v>145</v>
      </c>
      <c r="U42" s="21"/>
      <c r="V42" s="21"/>
      <c r="W42" s="27"/>
      <c r="X42" s="22">
        <v>1</v>
      </c>
      <c r="Y42" s="16" t="s">
        <v>98</v>
      </c>
      <c r="Z42" s="22">
        <v>0</v>
      </c>
      <c r="AA42" s="22">
        <v>0</v>
      </c>
      <c r="AB42" s="22">
        <v>0</v>
      </c>
      <c r="AC42" s="22">
        <f t="shared" si="9"/>
        <v>0</v>
      </c>
      <c r="AD42" s="22">
        <v>0</v>
      </c>
      <c r="AE42" s="45"/>
      <c r="AF42" s="27">
        <v>7</v>
      </c>
      <c r="AG42" s="21" t="s">
        <v>183</v>
      </c>
      <c r="AH42" s="21"/>
      <c r="AI42" s="21"/>
      <c r="AJ42" s="27"/>
      <c r="AK42" s="22">
        <v>1</v>
      </c>
      <c r="AL42" s="21" t="s">
        <v>97</v>
      </c>
      <c r="AM42" s="22">
        <v>9</v>
      </c>
      <c r="AN42" s="22">
        <v>0</v>
      </c>
      <c r="AO42" s="22">
        <v>0</v>
      </c>
      <c r="AP42" s="22">
        <f t="shared" si="10"/>
        <v>0</v>
      </c>
      <c r="AQ42" s="22">
        <v>0</v>
      </c>
      <c r="AR42" s="36"/>
    </row>
    <row r="43" spans="1:44" ht="15.95" customHeight="1" x14ac:dyDescent="0.25">
      <c r="A43" s="41"/>
      <c r="B43" s="36"/>
      <c r="C43" s="46"/>
      <c r="D43" s="46"/>
      <c r="E43" s="46"/>
      <c r="F43" s="46"/>
      <c r="G43" s="42"/>
      <c r="H43" s="45"/>
      <c r="I43" s="46"/>
      <c r="J43" s="46"/>
      <c r="K43" s="45"/>
      <c r="L43" s="45"/>
      <c r="M43" s="45"/>
      <c r="N43" s="45"/>
      <c r="O43" s="45"/>
      <c r="P43" s="45"/>
      <c r="Q43" s="41"/>
      <c r="R43" s="41"/>
      <c r="S43" s="27">
        <v>9.5</v>
      </c>
      <c r="T43" s="21" t="s">
        <v>126</v>
      </c>
      <c r="U43" s="21"/>
      <c r="V43" s="21"/>
      <c r="W43" s="27"/>
      <c r="X43" s="22">
        <v>6</v>
      </c>
      <c r="Y43" s="16" t="s">
        <v>98</v>
      </c>
      <c r="Z43" s="22">
        <v>10</v>
      </c>
      <c r="AA43" s="22">
        <v>2</v>
      </c>
      <c r="AB43" s="22">
        <v>3</v>
      </c>
      <c r="AC43" s="22">
        <f t="shared" si="9"/>
        <v>5</v>
      </c>
      <c r="AD43" s="22">
        <v>2</v>
      </c>
      <c r="AE43" s="45"/>
      <c r="AF43" s="27">
        <v>9.5</v>
      </c>
      <c r="AG43" s="21" t="s">
        <v>150</v>
      </c>
      <c r="AH43" s="21"/>
      <c r="AI43" s="21"/>
      <c r="AJ43" s="27"/>
      <c r="AK43" s="22">
        <v>5</v>
      </c>
      <c r="AL43" s="21" t="s">
        <v>97</v>
      </c>
      <c r="AM43" s="22">
        <v>9</v>
      </c>
      <c r="AN43" s="22">
        <v>10</v>
      </c>
      <c r="AO43" s="22">
        <v>11</v>
      </c>
      <c r="AP43" s="22">
        <f t="shared" si="10"/>
        <v>21</v>
      </c>
      <c r="AQ43" s="22">
        <v>0</v>
      </c>
      <c r="AR43" s="36"/>
    </row>
    <row r="44" spans="1:44" ht="15.95" customHeight="1" x14ac:dyDescent="0.25">
      <c r="A44" s="41"/>
      <c r="B44" s="42" t="s">
        <v>149</v>
      </c>
      <c r="C44" s="6" t="s">
        <v>179</v>
      </c>
      <c r="E44" s="11"/>
      <c r="F44" s="11"/>
      <c r="G44" s="5">
        <v>6</v>
      </c>
      <c r="H44" s="22">
        <v>1</v>
      </c>
      <c r="I44" s="21" t="s">
        <v>129</v>
      </c>
      <c r="J44" s="21"/>
      <c r="K44" s="21"/>
      <c r="L44" s="21" t="s">
        <v>161</v>
      </c>
      <c r="M44" s="21"/>
      <c r="N44" s="21"/>
      <c r="O44" s="21"/>
      <c r="P44" s="21"/>
      <c r="Q44" s="41"/>
      <c r="R44" s="41"/>
      <c r="S44" s="27">
        <v>8.5</v>
      </c>
      <c r="T44" s="21" t="s">
        <v>82</v>
      </c>
      <c r="U44" s="21"/>
      <c r="V44" s="21"/>
      <c r="W44" s="27"/>
      <c r="X44" s="22">
        <v>9</v>
      </c>
      <c r="Y44" s="16" t="s">
        <v>98</v>
      </c>
      <c r="Z44" s="22">
        <v>10</v>
      </c>
      <c r="AA44" s="22">
        <v>0</v>
      </c>
      <c r="AB44" s="22">
        <v>2</v>
      </c>
      <c r="AC44" s="22">
        <f t="shared" si="9"/>
        <v>2</v>
      </c>
      <c r="AD44" s="22">
        <v>2</v>
      </c>
      <c r="AE44" s="45"/>
      <c r="AF44" s="27">
        <v>8.5</v>
      </c>
      <c r="AG44" s="21" t="s">
        <v>154</v>
      </c>
      <c r="AH44" s="21"/>
      <c r="AI44" s="21"/>
      <c r="AJ44" s="27"/>
      <c r="AK44" s="22">
        <v>19</v>
      </c>
      <c r="AL44" s="21" t="s">
        <v>97</v>
      </c>
      <c r="AM44" s="22">
        <v>6</v>
      </c>
      <c r="AN44" s="22">
        <v>2</v>
      </c>
      <c r="AO44" s="22">
        <v>4</v>
      </c>
      <c r="AP44" s="22">
        <f t="shared" si="10"/>
        <v>6</v>
      </c>
      <c r="AQ44" s="22">
        <v>0</v>
      </c>
      <c r="AR44" s="36"/>
    </row>
    <row r="45" spans="1:44" ht="15.95" customHeight="1" x14ac:dyDescent="0.25">
      <c r="A45" s="41"/>
      <c r="B45" s="22" t="s">
        <v>27</v>
      </c>
      <c r="C45" s="16" t="s">
        <v>430</v>
      </c>
      <c r="D45" s="16"/>
      <c r="E45" s="16"/>
      <c r="H45" s="22">
        <v>1</v>
      </c>
      <c r="I45" s="21" t="s">
        <v>120</v>
      </c>
      <c r="J45" s="21"/>
      <c r="K45" s="21"/>
      <c r="L45" s="21" t="s">
        <v>431</v>
      </c>
      <c r="M45" s="21"/>
      <c r="N45" s="21"/>
      <c r="O45" s="21"/>
      <c r="P45" s="21"/>
      <c r="Q45" s="41"/>
      <c r="R45" s="41"/>
      <c r="S45" s="27">
        <v>8</v>
      </c>
      <c r="T45" s="21" t="s">
        <v>187</v>
      </c>
      <c r="U45" s="21"/>
      <c r="V45" s="21"/>
      <c r="W45" s="27"/>
      <c r="X45" s="22">
        <v>10</v>
      </c>
      <c r="Y45" s="16" t="s">
        <v>98</v>
      </c>
      <c r="Z45" s="22">
        <v>9</v>
      </c>
      <c r="AA45" s="22">
        <v>2</v>
      </c>
      <c r="AB45" s="22">
        <v>6</v>
      </c>
      <c r="AC45" s="22">
        <f t="shared" si="9"/>
        <v>8</v>
      </c>
      <c r="AD45" s="22">
        <v>2</v>
      </c>
      <c r="AE45" s="45"/>
      <c r="AF45" s="27">
        <v>8</v>
      </c>
      <c r="AG45" s="21" t="s">
        <v>131</v>
      </c>
      <c r="AH45" s="21"/>
      <c r="AI45" s="21"/>
      <c r="AJ45" s="27"/>
      <c r="AK45" s="22">
        <v>7</v>
      </c>
      <c r="AL45" s="21" t="s">
        <v>97</v>
      </c>
      <c r="AM45" s="22">
        <v>9</v>
      </c>
      <c r="AN45" s="22">
        <v>1</v>
      </c>
      <c r="AO45" s="22">
        <v>3</v>
      </c>
      <c r="AP45" s="22">
        <f t="shared" si="10"/>
        <v>4</v>
      </c>
      <c r="AQ45" s="22">
        <v>0</v>
      </c>
      <c r="AR45" s="36"/>
    </row>
    <row r="46" spans="1:44" ht="15.95" customHeight="1" x14ac:dyDescent="0.25">
      <c r="A46" s="41"/>
      <c r="C46" s="16"/>
      <c r="H46" s="22">
        <v>1</v>
      </c>
      <c r="I46" s="21" t="s">
        <v>161</v>
      </c>
      <c r="J46" s="21"/>
      <c r="K46" s="21"/>
      <c r="L46" s="21" t="s">
        <v>129</v>
      </c>
      <c r="M46" s="21"/>
      <c r="N46" s="21"/>
      <c r="O46" s="21"/>
      <c r="P46" s="21"/>
      <c r="Q46" s="41"/>
      <c r="R46" s="41"/>
      <c r="S46" s="27">
        <v>7.5</v>
      </c>
      <c r="T46" s="21" t="s">
        <v>62</v>
      </c>
      <c r="U46" s="21"/>
      <c r="V46" s="21"/>
      <c r="W46" s="27"/>
      <c r="X46" s="22">
        <v>4</v>
      </c>
      <c r="Y46" s="16" t="s">
        <v>98</v>
      </c>
      <c r="Z46" s="22">
        <v>5</v>
      </c>
      <c r="AA46" s="22">
        <v>2</v>
      </c>
      <c r="AB46" s="22">
        <v>2</v>
      </c>
      <c r="AC46" s="22">
        <f t="shared" si="9"/>
        <v>4</v>
      </c>
      <c r="AD46" s="22">
        <v>0</v>
      </c>
      <c r="AE46" s="45"/>
      <c r="AF46" s="27">
        <v>8</v>
      </c>
      <c r="AG46" s="21" t="s">
        <v>193</v>
      </c>
      <c r="AH46" s="21"/>
      <c r="AI46" s="21"/>
      <c r="AJ46" s="27"/>
      <c r="AK46" s="22">
        <v>9</v>
      </c>
      <c r="AL46" s="21" t="s">
        <v>97</v>
      </c>
      <c r="AM46" s="22">
        <v>8</v>
      </c>
      <c r="AN46" s="22">
        <v>0</v>
      </c>
      <c r="AO46" s="22">
        <v>2</v>
      </c>
      <c r="AP46" s="22">
        <f t="shared" si="10"/>
        <v>2</v>
      </c>
      <c r="AQ46" s="22">
        <v>4</v>
      </c>
      <c r="AR46" s="36"/>
    </row>
    <row r="47" spans="1:44" ht="15.95" customHeight="1" x14ac:dyDescent="0.25">
      <c r="A47" s="41"/>
      <c r="H47" s="22">
        <v>2</v>
      </c>
      <c r="I47" s="21" t="s">
        <v>129</v>
      </c>
      <c r="J47" s="21"/>
      <c r="K47" s="21"/>
      <c r="L47" s="21" t="s">
        <v>356</v>
      </c>
      <c r="M47" s="21"/>
      <c r="N47" s="21"/>
      <c r="O47" s="21"/>
      <c r="P47" s="21"/>
      <c r="Q47" s="41"/>
      <c r="R47" s="41"/>
      <c r="S47" s="27">
        <v>7.5</v>
      </c>
      <c r="T47" s="21" t="s">
        <v>158</v>
      </c>
      <c r="U47" s="21"/>
      <c r="V47" s="21"/>
      <c r="W47" s="27"/>
      <c r="X47" s="22">
        <v>11</v>
      </c>
      <c r="Y47" s="16" t="s">
        <v>98</v>
      </c>
      <c r="Z47" s="22">
        <v>10</v>
      </c>
      <c r="AA47" s="22">
        <v>5</v>
      </c>
      <c r="AB47" s="22">
        <v>5</v>
      </c>
      <c r="AC47" s="22">
        <f t="shared" si="9"/>
        <v>10</v>
      </c>
      <c r="AD47" s="22">
        <v>2</v>
      </c>
      <c r="AE47" s="45"/>
      <c r="AF47" s="27">
        <v>7.5</v>
      </c>
      <c r="AG47" s="21" t="s">
        <v>32</v>
      </c>
      <c r="AH47" s="21"/>
      <c r="AI47" s="21"/>
      <c r="AJ47" s="27"/>
      <c r="AK47" s="22">
        <v>10</v>
      </c>
      <c r="AL47" s="21" t="s">
        <v>97</v>
      </c>
      <c r="AM47" s="22">
        <v>10</v>
      </c>
      <c r="AN47" s="22">
        <v>5</v>
      </c>
      <c r="AO47" s="22">
        <v>6</v>
      </c>
      <c r="AP47" s="22">
        <f t="shared" si="10"/>
        <v>11</v>
      </c>
      <c r="AQ47" s="22">
        <v>0</v>
      </c>
      <c r="AR47" s="36"/>
    </row>
    <row r="48" spans="1:44" ht="15.95" customHeight="1" x14ac:dyDescent="0.25">
      <c r="A48" s="41"/>
      <c r="H48" s="22">
        <v>2</v>
      </c>
      <c r="I48" s="21" t="s">
        <v>129</v>
      </c>
      <c r="J48" s="21"/>
      <c r="K48" s="21"/>
      <c r="L48" s="21" t="s">
        <v>103</v>
      </c>
      <c r="M48" s="21"/>
      <c r="N48" s="21"/>
      <c r="O48" s="21"/>
      <c r="P48" s="21"/>
      <c r="Q48" s="41"/>
      <c r="R48" s="41"/>
      <c r="S48" s="27">
        <v>7.5</v>
      </c>
      <c r="T48" s="21" t="s">
        <v>239</v>
      </c>
      <c r="U48" s="21"/>
      <c r="V48" s="21"/>
      <c r="W48" s="27"/>
      <c r="X48" s="22">
        <v>12</v>
      </c>
      <c r="Y48" s="16" t="s">
        <v>98</v>
      </c>
      <c r="Z48" s="22">
        <v>10</v>
      </c>
      <c r="AA48" s="22">
        <v>4</v>
      </c>
      <c r="AB48" s="22">
        <v>1</v>
      </c>
      <c r="AC48" s="22">
        <f t="shared" si="9"/>
        <v>5</v>
      </c>
      <c r="AD48" s="22">
        <v>0</v>
      </c>
      <c r="AE48" s="45"/>
      <c r="AF48" s="27">
        <v>7.5</v>
      </c>
      <c r="AG48" s="21" t="s">
        <v>143</v>
      </c>
      <c r="AH48" s="21"/>
      <c r="AI48" s="21"/>
      <c r="AJ48" s="27"/>
      <c r="AK48" s="22">
        <v>2</v>
      </c>
      <c r="AL48" s="21" t="s">
        <v>97</v>
      </c>
      <c r="AM48" s="22">
        <v>8</v>
      </c>
      <c r="AN48" s="22">
        <v>0</v>
      </c>
      <c r="AO48" s="22">
        <v>5</v>
      </c>
      <c r="AP48" s="22">
        <f t="shared" si="10"/>
        <v>5</v>
      </c>
      <c r="AQ48" s="22">
        <v>2</v>
      </c>
      <c r="AR48" s="36"/>
    </row>
    <row r="49" spans="1:44" ht="15.95" customHeight="1" x14ac:dyDescent="0.25">
      <c r="A49" s="41"/>
      <c r="H49" s="22">
        <v>2</v>
      </c>
      <c r="I49" s="21" t="s">
        <v>161</v>
      </c>
      <c r="L49" s="21"/>
      <c r="M49" s="21" t="s">
        <v>122</v>
      </c>
      <c r="N49" s="21"/>
      <c r="O49" s="21"/>
      <c r="P49" s="21" t="s">
        <v>324</v>
      </c>
      <c r="Q49" s="41"/>
      <c r="R49" s="41"/>
      <c r="S49" s="27">
        <v>7</v>
      </c>
      <c r="T49" s="21" t="s">
        <v>52</v>
      </c>
      <c r="U49" s="21"/>
      <c r="V49" s="21"/>
      <c r="W49" s="27"/>
      <c r="X49" s="22">
        <v>15</v>
      </c>
      <c r="Y49" s="16" t="s">
        <v>98</v>
      </c>
      <c r="Z49" s="22">
        <v>9</v>
      </c>
      <c r="AA49" s="22">
        <v>1</v>
      </c>
      <c r="AB49" s="22">
        <v>4</v>
      </c>
      <c r="AC49" s="22">
        <f t="shared" si="9"/>
        <v>5</v>
      </c>
      <c r="AD49" s="22">
        <v>0</v>
      </c>
      <c r="AE49" s="45"/>
      <c r="AF49" s="27">
        <v>7</v>
      </c>
      <c r="AG49" s="21" t="s">
        <v>141</v>
      </c>
      <c r="AH49" s="21"/>
      <c r="AI49" s="21"/>
      <c r="AJ49" s="27"/>
      <c r="AK49" s="22">
        <v>13</v>
      </c>
      <c r="AL49" s="21" t="s">
        <v>97</v>
      </c>
      <c r="AM49" s="22">
        <v>10</v>
      </c>
      <c r="AN49" s="22">
        <v>0</v>
      </c>
      <c r="AO49" s="22">
        <v>5</v>
      </c>
      <c r="AP49" s="22">
        <f t="shared" si="10"/>
        <v>5</v>
      </c>
      <c r="AQ49" s="22">
        <v>4</v>
      </c>
      <c r="AR49" s="36"/>
    </row>
    <row r="50" spans="1:44" ht="15.95" customHeight="1" x14ac:dyDescent="0.25">
      <c r="A50" s="41"/>
      <c r="L50" s="21"/>
      <c r="M50" s="21"/>
      <c r="N50" s="21"/>
      <c r="O50" s="21"/>
      <c r="P50" s="21"/>
      <c r="Q50" s="41"/>
      <c r="R50" s="41"/>
      <c r="S50" s="27">
        <v>6.5</v>
      </c>
      <c r="T50" s="21" t="s">
        <v>63</v>
      </c>
      <c r="U50" s="21"/>
      <c r="V50" s="21"/>
      <c r="W50" s="27"/>
      <c r="X50" s="22">
        <v>14</v>
      </c>
      <c r="Y50" s="16" t="s">
        <v>98</v>
      </c>
      <c r="Z50" s="22">
        <v>10</v>
      </c>
      <c r="AA50" s="22">
        <v>0</v>
      </c>
      <c r="AB50" s="22">
        <v>3</v>
      </c>
      <c r="AC50" s="22">
        <f t="shared" si="9"/>
        <v>3</v>
      </c>
      <c r="AD50" s="22">
        <v>0</v>
      </c>
      <c r="AE50" s="45"/>
      <c r="AF50" s="27">
        <v>7</v>
      </c>
      <c r="AG50" s="21" t="s">
        <v>39</v>
      </c>
      <c r="AH50" s="21"/>
      <c r="AI50" s="21"/>
      <c r="AJ50" s="27"/>
      <c r="AK50" s="22">
        <v>27</v>
      </c>
      <c r="AL50" s="21" t="s">
        <v>97</v>
      </c>
      <c r="AM50" s="22">
        <v>10</v>
      </c>
      <c r="AN50" s="22">
        <v>1</v>
      </c>
      <c r="AO50" s="22">
        <v>5</v>
      </c>
      <c r="AP50" s="22">
        <f t="shared" si="10"/>
        <v>6</v>
      </c>
      <c r="AQ50" s="22">
        <v>0</v>
      </c>
      <c r="AR50" s="36"/>
    </row>
    <row r="51" spans="1:44" ht="15.95" customHeight="1" x14ac:dyDescent="0.25">
      <c r="A51" s="41"/>
      <c r="C51" s="6" t="s">
        <v>176</v>
      </c>
      <c r="G51" s="5">
        <v>3</v>
      </c>
      <c r="H51" s="22">
        <v>1</v>
      </c>
      <c r="I51" s="21" t="s">
        <v>140</v>
      </c>
      <c r="J51" s="21"/>
      <c r="K51" s="21"/>
      <c r="L51" s="21" t="s">
        <v>390</v>
      </c>
      <c r="M51" s="21"/>
      <c r="N51" s="21"/>
      <c r="O51" s="21"/>
      <c r="P51" s="21"/>
      <c r="Q51" s="41"/>
      <c r="R51" s="41"/>
      <c r="S51" s="27">
        <v>6</v>
      </c>
      <c r="T51" s="21" t="s">
        <v>47</v>
      </c>
      <c r="X51" s="22">
        <v>3</v>
      </c>
      <c r="Y51" s="16" t="s">
        <v>98</v>
      </c>
      <c r="Z51" s="22">
        <v>10</v>
      </c>
      <c r="AA51" s="22">
        <v>0</v>
      </c>
      <c r="AB51" s="22">
        <v>0</v>
      </c>
      <c r="AC51" s="22">
        <f t="shared" si="9"/>
        <v>0</v>
      </c>
      <c r="AD51" s="22">
        <v>0</v>
      </c>
      <c r="AE51" s="45"/>
      <c r="AF51" s="27">
        <v>6.5</v>
      </c>
      <c r="AG51" s="21" t="s">
        <v>48</v>
      </c>
      <c r="AK51" s="22">
        <v>3</v>
      </c>
      <c r="AL51" s="21" t="s">
        <v>97</v>
      </c>
      <c r="AM51" s="22">
        <v>10</v>
      </c>
      <c r="AN51" s="22">
        <v>0</v>
      </c>
      <c r="AO51" s="22">
        <v>2</v>
      </c>
      <c r="AP51" s="22">
        <f t="shared" si="10"/>
        <v>2</v>
      </c>
      <c r="AQ51" s="22">
        <v>4</v>
      </c>
      <c r="AR51" s="36"/>
    </row>
    <row r="52" spans="1:44" ht="15.95" customHeight="1" x14ac:dyDescent="0.25">
      <c r="A52" s="41"/>
      <c r="B52" s="22" t="s">
        <v>27</v>
      </c>
      <c r="C52" s="16"/>
      <c r="D52" s="16" t="s">
        <v>100</v>
      </c>
      <c r="E52" s="16"/>
      <c r="F52" s="21"/>
      <c r="G52" s="21"/>
      <c r="H52" s="22">
        <v>2</v>
      </c>
      <c r="I52" s="21" t="s">
        <v>53</v>
      </c>
      <c r="J52" s="21"/>
      <c r="K52" s="21"/>
      <c r="L52" s="21" t="s">
        <v>87</v>
      </c>
      <c r="M52" s="21"/>
      <c r="N52" s="21"/>
      <c r="O52" s="21"/>
      <c r="P52" s="21"/>
      <c r="Q52" s="41"/>
      <c r="R52" s="41"/>
      <c r="S52" s="27">
        <v>6</v>
      </c>
      <c r="T52" s="21" t="s">
        <v>49</v>
      </c>
      <c r="U52" s="21"/>
      <c r="V52" s="21"/>
      <c r="W52" s="27"/>
      <c r="X52" s="22">
        <v>8</v>
      </c>
      <c r="Y52" s="16" t="s">
        <v>98</v>
      </c>
      <c r="Z52" s="22">
        <v>1</v>
      </c>
      <c r="AA52" s="22">
        <v>0</v>
      </c>
      <c r="AB52" s="22">
        <v>0</v>
      </c>
      <c r="AC52" s="22">
        <f t="shared" si="9"/>
        <v>0</v>
      </c>
      <c r="AD52" s="22">
        <v>0</v>
      </c>
      <c r="AE52" s="45"/>
      <c r="AF52" s="27">
        <v>6</v>
      </c>
      <c r="AG52" s="21" t="s">
        <v>113</v>
      </c>
      <c r="AH52" s="21"/>
      <c r="AI52" s="21"/>
      <c r="AJ52" s="27"/>
      <c r="AK52" s="22">
        <v>6</v>
      </c>
      <c r="AL52" s="21" t="s">
        <v>97</v>
      </c>
      <c r="AM52" s="22">
        <v>6</v>
      </c>
      <c r="AN52" s="22">
        <v>1</v>
      </c>
      <c r="AO52" s="22">
        <v>0</v>
      </c>
      <c r="AP52" s="22">
        <f t="shared" si="10"/>
        <v>1</v>
      </c>
      <c r="AQ52" s="22">
        <v>2</v>
      </c>
      <c r="AR52" s="36"/>
    </row>
    <row r="53" spans="1:44" ht="15.95" customHeight="1" thickBot="1" x14ac:dyDescent="0.3">
      <c r="A53" s="41"/>
      <c r="H53" s="22">
        <v>2</v>
      </c>
      <c r="I53" s="21" t="s">
        <v>53</v>
      </c>
      <c r="L53" s="21" t="s">
        <v>338</v>
      </c>
      <c r="M53" s="21"/>
      <c r="N53" s="21"/>
      <c r="O53" s="21"/>
      <c r="P53" s="21"/>
      <c r="Q53" s="41"/>
      <c r="R53" s="41"/>
      <c r="S53" s="17" t="s">
        <v>95</v>
      </c>
      <c r="T53" s="17"/>
      <c r="U53" s="17"/>
      <c r="V53" s="17"/>
      <c r="W53" s="17"/>
      <c r="X53" s="17"/>
      <c r="Y53" s="17"/>
      <c r="Z53" s="23">
        <f>SUM(Z41:Z52)</f>
        <v>110</v>
      </c>
      <c r="AA53" s="23">
        <f>SUM(AA41:AA52)</f>
        <v>19</v>
      </c>
      <c r="AB53" s="23">
        <f>SUM(AB41:AB52)</f>
        <v>31</v>
      </c>
      <c r="AC53" s="23">
        <f>+AB53+AA53</f>
        <v>50</v>
      </c>
      <c r="AD53" s="23">
        <f>SUM(AD41:AD52)</f>
        <v>10</v>
      </c>
      <c r="AE53" s="45"/>
      <c r="AF53" s="17" t="s">
        <v>94</v>
      </c>
      <c r="AG53" s="17"/>
      <c r="AH53" s="17"/>
      <c r="AI53" s="17"/>
      <c r="AJ53" s="17"/>
      <c r="AK53" s="17"/>
      <c r="AL53" s="17"/>
      <c r="AM53" s="23">
        <f>SUM(AM41:AM52)</f>
        <v>110</v>
      </c>
      <c r="AN53" s="23">
        <f>SUM(AN41:AN52)</f>
        <v>31</v>
      </c>
      <c r="AO53" s="23">
        <f>SUM(AO41:AO52)</f>
        <v>45</v>
      </c>
      <c r="AP53" s="23">
        <f>+AO53+AN53</f>
        <v>76</v>
      </c>
      <c r="AQ53" s="23">
        <f>SUM(AQ41:AQ52)</f>
        <v>16</v>
      </c>
      <c r="AR53" s="36"/>
    </row>
    <row r="54" spans="1:44" ht="15.95" customHeight="1" x14ac:dyDescent="0.25">
      <c r="A54" s="41"/>
      <c r="B54" s="36"/>
      <c r="C54" s="46"/>
      <c r="D54" s="46"/>
      <c r="E54" s="46"/>
      <c r="F54" s="46"/>
      <c r="G54" s="42"/>
      <c r="H54" s="45"/>
      <c r="I54" s="46"/>
      <c r="J54" s="46"/>
      <c r="K54" s="45"/>
      <c r="L54" s="45"/>
      <c r="M54" s="45"/>
      <c r="N54" s="45"/>
      <c r="O54" s="45"/>
      <c r="P54" s="59"/>
      <c r="Q54" s="41"/>
      <c r="R54" s="41"/>
      <c r="S54" s="12" t="s">
        <v>115</v>
      </c>
      <c r="T54" s="12"/>
      <c r="U54" s="12"/>
      <c r="V54" s="12"/>
      <c r="W54" s="12"/>
      <c r="X54" s="14" t="s">
        <v>36</v>
      </c>
      <c r="Z54" s="22">
        <v>4</v>
      </c>
      <c r="AA54" s="22">
        <v>1</v>
      </c>
      <c r="AB54" s="22">
        <v>1</v>
      </c>
      <c r="AC54" s="22">
        <f t="shared" ref="AC54:AC65" si="11">+AA54+AB54</f>
        <v>2</v>
      </c>
      <c r="AD54" s="22">
        <v>0</v>
      </c>
      <c r="AE54" s="45"/>
      <c r="AF54" s="19" t="s">
        <v>14</v>
      </c>
      <c r="AG54" s="19"/>
      <c r="AH54" s="19"/>
      <c r="AI54" s="19"/>
      <c r="AJ54" s="19"/>
      <c r="AK54" s="16" t="s">
        <v>26</v>
      </c>
      <c r="AM54" s="22">
        <v>19</v>
      </c>
      <c r="AN54" s="22">
        <v>6</v>
      </c>
      <c r="AO54" s="22">
        <v>12</v>
      </c>
      <c r="AP54" s="22">
        <f t="shared" ref="AP54:AP65" si="12">+AN54+AO54</f>
        <v>18</v>
      </c>
      <c r="AQ54" s="22">
        <v>4</v>
      </c>
      <c r="AR54" s="36"/>
    </row>
    <row r="55" spans="1:44" ht="15.95" customHeight="1" x14ac:dyDescent="0.25">
      <c r="A55" s="41"/>
      <c r="B55" s="11"/>
      <c r="C55" s="11"/>
      <c r="D55" s="11"/>
      <c r="E55" s="21" t="s">
        <v>102</v>
      </c>
      <c r="F55" s="21"/>
      <c r="G55" s="5">
        <f>SUM(G14:G54)</f>
        <v>29</v>
      </c>
      <c r="H55" s="5"/>
      <c r="I55" s="20"/>
      <c r="J55" s="21" t="s">
        <v>56</v>
      </c>
      <c r="K55" s="20"/>
      <c r="L55" s="5">
        <f>COUNTA(C14:C54)-8</f>
        <v>4</v>
      </c>
      <c r="N55" s="21" t="s">
        <v>73</v>
      </c>
      <c r="O55" s="5">
        <f>+L55*2</f>
        <v>8</v>
      </c>
      <c r="P55" s="11"/>
      <c r="Q55" s="41"/>
      <c r="R55" s="41"/>
      <c r="S55" s="27">
        <v>7.5</v>
      </c>
      <c r="T55" s="21" t="s">
        <v>69</v>
      </c>
      <c r="U55" s="21"/>
      <c r="V55" s="21"/>
      <c r="W55" s="21"/>
      <c r="X55" s="22">
        <v>68</v>
      </c>
      <c r="Y55" s="21" t="s">
        <v>106</v>
      </c>
      <c r="Z55" s="22">
        <v>10</v>
      </c>
      <c r="AA55" s="22">
        <v>0</v>
      </c>
      <c r="AB55" s="22">
        <v>0</v>
      </c>
      <c r="AC55" s="22">
        <f t="shared" si="11"/>
        <v>0</v>
      </c>
      <c r="AD55" s="22">
        <v>0</v>
      </c>
      <c r="AE55" s="45"/>
      <c r="AF55" s="27">
        <v>8</v>
      </c>
      <c r="AG55" s="21" t="s">
        <v>142</v>
      </c>
      <c r="AK55" s="22">
        <v>1</v>
      </c>
      <c r="AL55" s="21" t="s">
        <v>107</v>
      </c>
      <c r="AM55" s="22">
        <v>10</v>
      </c>
      <c r="AN55" s="22">
        <v>0</v>
      </c>
      <c r="AO55" s="22">
        <v>0</v>
      </c>
      <c r="AP55" s="22">
        <f t="shared" si="12"/>
        <v>0</v>
      </c>
      <c r="AQ55" s="22">
        <v>0</v>
      </c>
      <c r="AR55" s="36"/>
    </row>
    <row r="56" spans="1:44" ht="15.95" customHeight="1" x14ac:dyDescent="0.25">
      <c r="A56" s="41"/>
      <c r="E56" s="21" t="s">
        <v>101</v>
      </c>
      <c r="F56" s="21"/>
      <c r="G56" s="5">
        <f>COUNTA(L15:L54)+COUNTIF(L15:L54,"*&amp;*")</f>
        <v>40</v>
      </c>
      <c r="O56" t="s">
        <v>144</v>
      </c>
      <c r="Q56" s="41"/>
      <c r="R56" s="41"/>
      <c r="S56" s="27">
        <v>9.5</v>
      </c>
      <c r="T56" s="21" t="s">
        <v>85</v>
      </c>
      <c r="U56" s="21"/>
      <c r="V56" s="21"/>
      <c r="W56" s="21"/>
      <c r="X56" s="22">
        <v>9</v>
      </c>
      <c r="Y56" s="21" t="s">
        <v>106</v>
      </c>
      <c r="Z56" s="22">
        <v>9</v>
      </c>
      <c r="AA56" s="22">
        <v>9</v>
      </c>
      <c r="AB56" s="22">
        <v>9</v>
      </c>
      <c r="AC56" s="22">
        <f t="shared" si="11"/>
        <v>18</v>
      </c>
      <c r="AD56" s="22">
        <v>2</v>
      </c>
      <c r="AE56" s="45"/>
      <c r="AF56" s="27">
        <v>9</v>
      </c>
      <c r="AG56" s="21" t="s">
        <v>167</v>
      </c>
      <c r="AH56" s="21"/>
      <c r="AI56" s="21"/>
      <c r="AJ56" s="21"/>
      <c r="AK56" s="22">
        <v>71</v>
      </c>
      <c r="AL56" s="21" t="s">
        <v>107</v>
      </c>
      <c r="AM56" s="22">
        <v>10</v>
      </c>
      <c r="AN56" s="22">
        <v>6</v>
      </c>
      <c r="AO56" s="22">
        <v>3</v>
      </c>
      <c r="AP56" s="22">
        <f t="shared" si="12"/>
        <v>9</v>
      </c>
      <c r="AQ56" s="22">
        <v>0</v>
      </c>
      <c r="AR56" s="36"/>
    </row>
    <row r="57" spans="1:44" ht="15.95" customHeight="1" x14ac:dyDescent="0.25">
      <c r="A57" s="41"/>
      <c r="Q57" s="41"/>
      <c r="R57" s="41"/>
      <c r="S57" s="27">
        <v>8.5</v>
      </c>
      <c r="T57" s="21" t="s">
        <v>282</v>
      </c>
      <c r="U57" s="21"/>
      <c r="V57" s="21"/>
      <c r="W57" s="21"/>
      <c r="X57" s="22">
        <v>14</v>
      </c>
      <c r="Y57" s="21" t="s">
        <v>106</v>
      </c>
      <c r="Z57" s="22">
        <v>10</v>
      </c>
      <c r="AA57" s="22">
        <v>5</v>
      </c>
      <c r="AB57" s="22">
        <v>7</v>
      </c>
      <c r="AC57" s="22">
        <f t="shared" si="11"/>
        <v>12</v>
      </c>
      <c r="AD57" s="22">
        <v>0</v>
      </c>
      <c r="AE57" s="45"/>
      <c r="AF57" s="27">
        <v>8.5</v>
      </c>
      <c r="AG57" s="21" t="s">
        <v>42</v>
      </c>
      <c r="AH57" s="21"/>
      <c r="AI57" s="21"/>
      <c r="AJ57" s="21"/>
      <c r="AK57" s="22">
        <v>2</v>
      </c>
      <c r="AL57" s="21" t="s">
        <v>107</v>
      </c>
      <c r="AM57" s="22">
        <v>8</v>
      </c>
      <c r="AN57" s="22">
        <v>4</v>
      </c>
      <c r="AO57" s="22">
        <v>6</v>
      </c>
      <c r="AP57" s="22">
        <f t="shared" si="12"/>
        <v>10</v>
      </c>
      <c r="AQ57" s="22">
        <v>4</v>
      </c>
      <c r="AR57" s="36"/>
    </row>
    <row r="58" spans="1:44" ht="15.95" customHeight="1" x14ac:dyDescent="0.25">
      <c r="A58" s="41"/>
      <c r="Q58" s="41"/>
      <c r="R58" s="41"/>
      <c r="S58" s="27">
        <v>8</v>
      </c>
      <c r="T58" s="21" t="s">
        <v>190</v>
      </c>
      <c r="U58" s="21"/>
      <c r="V58" s="21"/>
      <c r="W58" s="21"/>
      <c r="X58" s="22">
        <v>11</v>
      </c>
      <c r="Y58" s="21" t="s">
        <v>106</v>
      </c>
      <c r="Z58" s="22">
        <v>9</v>
      </c>
      <c r="AA58" s="22">
        <v>0</v>
      </c>
      <c r="AB58" s="22">
        <v>0</v>
      </c>
      <c r="AC58" s="22">
        <f t="shared" si="11"/>
        <v>0</v>
      </c>
      <c r="AD58" s="22">
        <v>0</v>
      </c>
      <c r="AE58" s="45"/>
      <c r="AF58" s="27">
        <v>8</v>
      </c>
      <c r="AG58" s="21" t="s">
        <v>74</v>
      </c>
      <c r="AH58" s="21"/>
      <c r="AI58" s="21"/>
      <c r="AJ58" s="21"/>
      <c r="AK58" s="22">
        <v>91</v>
      </c>
      <c r="AL58" s="21" t="s">
        <v>107</v>
      </c>
      <c r="AM58" s="22">
        <v>9</v>
      </c>
      <c r="AN58" s="22">
        <v>6</v>
      </c>
      <c r="AO58" s="22">
        <v>2</v>
      </c>
      <c r="AP58" s="22">
        <f t="shared" si="12"/>
        <v>8</v>
      </c>
      <c r="AQ58" s="22">
        <v>2</v>
      </c>
      <c r="AR58" s="36"/>
    </row>
    <row r="59" spans="1:44" ht="15.95" customHeight="1" x14ac:dyDescent="0.25">
      <c r="A59" s="41"/>
      <c r="B59" s="6" t="s">
        <v>83</v>
      </c>
      <c r="C59" s="6"/>
      <c r="N59" s="6"/>
      <c r="O59" s="6"/>
      <c r="Q59" s="41"/>
      <c r="R59" s="41"/>
      <c r="S59" s="27">
        <v>7.5</v>
      </c>
      <c r="T59" s="21" t="s">
        <v>139</v>
      </c>
      <c r="U59" s="21"/>
      <c r="V59" s="21"/>
      <c r="W59" s="21"/>
      <c r="X59" s="22">
        <v>6</v>
      </c>
      <c r="Y59" s="21" t="s">
        <v>106</v>
      </c>
      <c r="Z59" s="22">
        <v>10</v>
      </c>
      <c r="AA59" s="22">
        <v>5</v>
      </c>
      <c r="AB59" s="22">
        <v>5</v>
      </c>
      <c r="AC59" s="22">
        <f t="shared" si="11"/>
        <v>10</v>
      </c>
      <c r="AD59" s="22">
        <v>0</v>
      </c>
      <c r="AE59" s="45"/>
      <c r="AF59" s="27">
        <v>8</v>
      </c>
      <c r="AG59" s="21" t="s">
        <v>195</v>
      </c>
      <c r="AH59" s="21"/>
      <c r="AI59" s="21"/>
      <c r="AJ59" s="21"/>
      <c r="AK59" s="22">
        <v>5</v>
      </c>
      <c r="AL59" s="21" t="s">
        <v>107</v>
      </c>
      <c r="AM59" s="22">
        <v>10</v>
      </c>
      <c r="AN59" s="22">
        <v>3</v>
      </c>
      <c r="AO59" s="22">
        <v>2</v>
      </c>
      <c r="AP59" s="22">
        <f t="shared" si="12"/>
        <v>5</v>
      </c>
      <c r="AQ59" s="22">
        <v>2</v>
      </c>
      <c r="AR59" s="36"/>
    </row>
    <row r="60" spans="1:44" ht="15.95" customHeight="1" x14ac:dyDescent="0.25">
      <c r="A60" s="41"/>
      <c r="Q60" s="41"/>
      <c r="R60" s="41"/>
      <c r="S60" s="27">
        <v>7.5</v>
      </c>
      <c r="T60" s="21" t="s">
        <v>118</v>
      </c>
      <c r="V60" s="21"/>
      <c r="W60" s="21"/>
      <c r="X60" s="22">
        <v>7</v>
      </c>
      <c r="Y60" s="21" t="s">
        <v>106</v>
      </c>
      <c r="Z60" s="22">
        <v>10</v>
      </c>
      <c r="AA60" s="22">
        <v>5</v>
      </c>
      <c r="AB60" s="22">
        <v>8</v>
      </c>
      <c r="AC60" s="22">
        <f t="shared" si="11"/>
        <v>13</v>
      </c>
      <c r="AD60" s="22">
        <v>6</v>
      </c>
      <c r="AE60" s="45"/>
      <c r="AF60" s="27">
        <v>7.5</v>
      </c>
      <c r="AG60" s="21" t="s">
        <v>196</v>
      </c>
      <c r="AH60" s="21"/>
      <c r="AI60" s="21"/>
      <c r="AJ60" s="21"/>
      <c r="AK60" s="22">
        <v>97</v>
      </c>
      <c r="AL60" s="21" t="s">
        <v>107</v>
      </c>
      <c r="AM60" s="22">
        <v>8</v>
      </c>
      <c r="AN60" s="22">
        <v>0</v>
      </c>
      <c r="AO60" s="22">
        <v>1</v>
      </c>
      <c r="AP60" s="22">
        <f t="shared" si="12"/>
        <v>1</v>
      </c>
      <c r="AQ60" s="22">
        <v>0</v>
      </c>
      <c r="AR60" s="36"/>
    </row>
    <row r="61" spans="1:44" ht="15.95" customHeight="1" x14ac:dyDescent="0.25">
      <c r="A61" s="41"/>
      <c r="C61" s="6" t="s">
        <v>58</v>
      </c>
      <c r="H61" s="6" t="s">
        <v>65</v>
      </c>
      <c r="M61" s="6" t="s">
        <v>66</v>
      </c>
      <c r="Q61" s="36"/>
      <c r="R61" s="41"/>
      <c r="S61" s="27">
        <v>7.5</v>
      </c>
      <c r="T61" s="21" t="s">
        <v>128</v>
      </c>
      <c r="U61" s="21"/>
      <c r="V61" s="21"/>
      <c r="W61" s="21"/>
      <c r="X61" s="22">
        <v>10</v>
      </c>
      <c r="Y61" s="21" t="s">
        <v>106</v>
      </c>
      <c r="Z61" s="22">
        <v>10</v>
      </c>
      <c r="AA61" s="22">
        <v>5</v>
      </c>
      <c r="AB61" s="22">
        <v>6</v>
      </c>
      <c r="AC61" s="22">
        <f t="shared" si="11"/>
        <v>11</v>
      </c>
      <c r="AD61" s="22">
        <v>0</v>
      </c>
      <c r="AE61" s="45"/>
      <c r="AF61" s="27">
        <v>7.5</v>
      </c>
      <c r="AG61" s="21" t="s">
        <v>60</v>
      </c>
      <c r="AH61" s="21"/>
      <c r="AI61" s="21"/>
      <c r="AJ61" s="21"/>
      <c r="AK61" s="22">
        <v>23</v>
      </c>
      <c r="AL61" s="21" t="s">
        <v>107</v>
      </c>
      <c r="AM61" s="22">
        <v>8</v>
      </c>
      <c r="AN61" s="22">
        <v>2</v>
      </c>
      <c r="AO61" s="22">
        <v>8</v>
      </c>
      <c r="AP61" s="22">
        <f t="shared" si="12"/>
        <v>10</v>
      </c>
      <c r="AQ61" s="22">
        <v>0</v>
      </c>
      <c r="AR61" s="36"/>
    </row>
    <row r="62" spans="1:44" ht="15.95" customHeight="1" x14ac:dyDescent="0.25">
      <c r="A62" s="41"/>
      <c r="C62" s="21" t="s">
        <v>441</v>
      </c>
      <c r="H62" s="21" t="s">
        <v>439</v>
      </c>
      <c r="I62" s="21"/>
      <c r="J62" s="21"/>
      <c r="K62" s="21"/>
      <c r="L62" s="21"/>
      <c r="M62" s="21" t="s">
        <v>440</v>
      </c>
      <c r="N62" s="21"/>
      <c r="O62" s="21"/>
      <c r="P62" s="21"/>
      <c r="Q62" s="41"/>
      <c r="R62" s="41"/>
      <c r="S62" s="27">
        <v>7</v>
      </c>
      <c r="T62" s="21" t="s">
        <v>191</v>
      </c>
      <c r="U62" s="21"/>
      <c r="V62" s="21"/>
      <c r="W62" s="21"/>
      <c r="X62" s="22">
        <v>5</v>
      </c>
      <c r="Y62" s="21" t="s">
        <v>106</v>
      </c>
      <c r="Z62" s="22">
        <v>9</v>
      </c>
      <c r="AA62" s="22">
        <v>1</v>
      </c>
      <c r="AB62" s="22">
        <v>1</v>
      </c>
      <c r="AC62" s="22">
        <f t="shared" si="11"/>
        <v>2</v>
      </c>
      <c r="AD62" s="22">
        <v>2</v>
      </c>
      <c r="AE62" s="45"/>
      <c r="AF62" s="27">
        <v>7</v>
      </c>
      <c r="AG62" s="21" t="s">
        <v>61</v>
      </c>
      <c r="AH62" s="21"/>
      <c r="AI62" s="21"/>
      <c r="AJ62" s="21"/>
      <c r="AK62" s="22">
        <v>7</v>
      </c>
      <c r="AL62" s="21" t="s">
        <v>107</v>
      </c>
      <c r="AM62" s="22">
        <v>9</v>
      </c>
      <c r="AN62" s="22">
        <v>1</v>
      </c>
      <c r="AO62" s="22">
        <v>0</v>
      </c>
      <c r="AP62" s="22">
        <f t="shared" si="12"/>
        <v>1</v>
      </c>
      <c r="AQ62" s="22">
        <v>0</v>
      </c>
      <c r="AR62" s="36"/>
    </row>
    <row r="63" spans="1:44" ht="15.95" customHeight="1" x14ac:dyDescent="0.25">
      <c r="A63" s="36"/>
      <c r="C63" s="21"/>
      <c r="H63" s="21" t="s">
        <v>442</v>
      </c>
      <c r="I63" s="21"/>
      <c r="J63" s="21"/>
      <c r="K63" s="21"/>
      <c r="L63" s="21"/>
      <c r="M63" s="21"/>
      <c r="N63" s="21"/>
      <c r="Q63" s="36"/>
      <c r="R63" s="41"/>
      <c r="S63" s="27">
        <v>6.5</v>
      </c>
      <c r="T63" s="21" t="s">
        <v>30</v>
      </c>
      <c r="U63" s="21"/>
      <c r="V63" s="21"/>
      <c r="W63" s="21"/>
      <c r="X63" s="22">
        <v>3</v>
      </c>
      <c r="Y63" s="21" t="s">
        <v>106</v>
      </c>
      <c r="Z63" s="22">
        <v>10</v>
      </c>
      <c r="AA63" s="22">
        <v>0</v>
      </c>
      <c r="AB63" s="22">
        <v>2</v>
      </c>
      <c r="AC63" s="22">
        <f t="shared" si="11"/>
        <v>2</v>
      </c>
      <c r="AD63" s="22">
        <v>2</v>
      </c>
      <c r="AE63" s="45"/>
      <c r="AF63" s="27">
        <v>7</v>
      </c>
      <c r="AG63" s="21" t="s">
        <v>197</v>
      </c>
      <c r="AH63" s="21"/>
      <c r="AI63" s="21"/>
      <c r="AJ63" s="21"/>
      <c r="AK63" s="22">
        <v>10</v>
      </c>
      <c r="AL63" s="21" t="s">
        <v>107</v>
      </c>
      <c r="AM63" s="22">
        <v>8</v>
      </c>
      <c r="AN63" s="22">
        <v>0</v>
      </c>
      <c r="AO63" s="22">
        <v>2</v>
      </c>
      <c r="AP63" s="22">
        <f t="shared" si="12"/>
        <v>2</v>
      </c>
      <c r="AQ63" s="22">
        <v>2</v>
      </c>
      <c r="AR63" s="36"/>
    </row>
    <row r="64" spans="1:44" ht="15.95" customHeight="1" x14ac:dyDescent="0.25">
      <c r="A64" s="41"/>
      <c r="H64" s="21"/>
      <c r="I64" s="21"/>
      <c r="J64" s="21"/>
      <c r="K64" s="21"/>
      <c r="L64" s="21"/>
      <c r="M64" s="21"/>
      <c r="N64" s="21"/>
      <c r="Q64" s="41"/>
      <c r="R64" s="41"/>
      <c r="S64" s="27">
        <v>6</v>
      </c>
      <c r="T64" s="21" t="s">
        <v>105</v>
      </c>
      <c r="U64" s="21"/>
      <c r="V64" s="21"/>
      <c r="W64" s="21"/>
      <c r="X64" s="22">
        <v>4</v>
      </c>
      <c r="Y64" s="21" t="s">
        <v>106</v>
      </c>
      <c r="Z64" s="22">
        <v>10</v>
      </c>
      <c r="AA64" s="22">
        <v>0</v>
      </c>
      <c r="AB64" s="22">
        <v>4</v>
      </c>
      <c r="AC64" s="22">
        <f t="shared" si="11"/>
        <v>4</v>
      </c>
      <c r="AD64" s="22">
        <v>0</v>
      </c>
      <c r="AE64" s="45"/>
      <c r="AF64" s="27">
        <v>6.5</v>
      </c>
      <c r="AG64" s="21" t="s">
        <v>33</v>
      </c>
      <c r="AH64" s="21"/>
      <c r="AI64" s="21"/>
      <c r="AJ64" s="21"/>
      <c r="AK64" s="22">
        <v>66</v>
      </c>
      <c r="AL64" s="21" t="s">
        <v>107</v>
      </c>
      <c r="AM64" s="22">
        <v>5</v>
      </c>
      <c r="AN64" s="22">
        <v>0</v>
      </c>
      <c r="AO64" s="22">
        <v>1</v>
      </c>
      <c r="AP64" s="22">
        <f t="shared" si="12"/>
        <v>1</v>
      </c>
      <c r="AQ64" s="22">
        <v>0</v>
      </c>
      <c r="AR64" s="36"/>
    </row>
    <row r="65" spans="1:44" ht="15.95" customHeight="1" x14ac:dyDescent="0.25">
      <c r="A65" s="36"/>
      <c r="H65" s="21"/>
      <c r="I65" s="21"/>
      <c r="J65" s="21"/>
      <c r="K65" s="21"/>
      <c r="L65" s="21"/>
      <c r="M65" s="21"/>
      <c r="N65" s="21"/>
      <c r="Q65" s="36"/>
      <c r="R65" s="41"/>
      <c r="S65" s="27">
        <v>6.5</v>
      </c>
      <c r="T65" s="21" t="s">
        <v>133</v>
      </c>
      <c r="U65" s="21"/>
      <c r="V65" s="21"/>
      <c r="W65" s="21"/>
      <c r="X65" s="22">
        <v>2</v>
      </c>
      <c r="Y65" s="21" t="s">
        <v>106</v>
      </c>
      <c r="Z65" s="22">
        <v>9</v>
      </c>
      <c r="AA65" s="22">
        <v>0</v>
      </c>
      <c r="AB65" s="22">
        <v>2</v>
      </c>
      <c r="AC65" s="22">
        <f t="shared" si="11"/>
        <v>2</v>
      </c>
      <c r="AD65" s="22">
        <v>0</v>
      </c>
      <c r="AE65" s="45"/>
      <c r="AF65" s="27">
        <v>6</v>
      </c>
      <c r="AG65" s="21" t="s">
        <v>59</v>
      </c>
      <c r="AH65" s="21"/>
      <c r="AI65" s="21"/>
      <c r="AJ65" s="21"/>
      <c r="AK65" s="22">
        <v>75</v>
      </c>
      <c r="AL65" s="21" t="s">
        <v>107</v>
      </c>
      <c r="AM65" s="22">
        <v>6</v>
      </c>
      <c r="AN65" s="22">
        <v>0</v>
      </c>
      <c r="AO65" s="22">
        <v>0</v>
      </c>
      <c r="AP65" s="22">
        <f t="shared" si="12"/>
        <v>0</v>
      </c>
      <c r="AQ65" s="22">
        <v>0</v>
      </c>
      <c r="AR65" s="36"/>
    </row>
    <row r="66" spans="1:44" ht="15.95" customHeight="1" thickBot="1" x14ac:dyDescent="0.3">
      <c r="A66" s="41"/>
      <c r="Q66" s="36"/>
      <c r="R66" s="41"/>
      <c r="S66" s="17" t="s">
        <v>116</v>
      </c>
      <c r="T66" s="17"/>
      <c r="U66" s="17"/>
      <c r="V66" s="17"/>
      <c r="W66" s="17"/>
      <c r="X66" s="17"/>
      <c r="Y66" s="17"/>
      <c r="Z66" s="23">
        <f>SUM(Z54:Z65)</f>
        <v>110</v>
      </c>
      <c r="AA66" s="23">
        <f>SUM(AA54:AA65)</f>
        <v>31</v>
      </c>
      <c r="AB66" s="23">
        <f>SUM(AB54:AB65)</f>
        <v>45</v>
      </c>
      <c r="AC66" s="23">
        <f>+AB66+AA66</f>
        <v>76</v>
      </c>
      <c r="AD66" s="23">
        <f>SUM(AD54:AD65)</f>
        <v>12</v>
      </c>
      <c r="AE66" s="45"/>
      <c r="AF66" s="17" t="s">
        <v>35</v>
      </c>
      <c r="AG66" s="17"/>
      <c r="AH66" s="17"/>
      <c r="AI66" s="17"/>
      <c r="AJ66" s="17"/>
      <c r="AK66" s="17"/>
      <c r="AL66" s="17"/>
      <c r="AM66" s="23">
        <f>SUM(AM54:AM65)</f>
        <v>110</v>
      </c>
      <c r="AN66" s="23">
        <f>SUM(AN54:AN65)</f>
        <v>28</v>
      </c>
      <c r="AO66" s="23">
        <f>SUM(AO54:AO65)</f>
        <v>37</v>
      </c>
      <c r="AP66" s="23">
        <f>+AO66+AN66</f>
        <v>65</v>
      </c>
      <c r="AQ66" s="23">
        <f>SUM(AQ54:AQ65)</f>
        <v>14</v>
      </c>
      <c r="AR66" s="36"/>
    </row>
    <row r="67" spans="1:44" ht="15.95" customHeight="1" x14ac:dyDescent="0.25">
      <c r="A67" s="41"/>
      <c r="Q67" s="36"/>
      <c r="R67" s="36"/>
      <c r="AF67" s="21" t="s">
        <v>124</v>
      </c>
      <c r="AG67" s="11"/>
      <c r="AH67" s="11"/>
      <c r="AI67" s="11"/>
      <c r="AJ67" s="21"/>
      <c r="AK67" s="21"/>
      <c r="AL67" s="11"/>
      <c r="AM67" s="15">
        <f>+Z27+Z40+AM27+AM66+AM53+AM40+Z66+Z53</f>
        <v>880</v>
      </c>
      <c r="AN67" s="15">
        <f>+AA27+AA40+AN27+AN66+AN53+AN40+AA66+AA53</f>
        <v>241</v>
      </c>
      <c r="AO67" s="15">
        <f>+AB27+AB40+AO27+AO66+AO53+AO40+AB66+AB53</f>
        <v>358</v>
      </c>
      <c r="AP67" s="15">
        <f>+AC27+AC40+AP27+AP66+AP53+AP40+AC66+AC53</f>
        <v>599</v>
      </c>
      <c r="AQ67" s="15">
        <f>+AD27+AD40+AQ27+AQ66+AQ53+AQ40+AD66+AD53</f>
        <v>92</v>
      </c>
      <c r="AR67" s="36"/>
    </row>
    <row r="68" spans="1:44" ht="15.95" customHeight="1" x14ac:dyDescent="0.25">
      <c r="A68" s="41"/>
      <c r="Q68" s="36"/>
      <c r="R68" s="36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J68" s="21"/>
      <c r="AK68" s="21"/>
      <c r="AL68" s="11"/>
      <c r="AM68" s="22"/>
      <c r="AN68" s="22"/>
      <c r="AO68" s="22"/>
      <c r="AP68" s="22"/>
      <c r="AQ68" s="22"/>
      <c r="AR68" s="36"/>
    </row>
    <row r="69" spans="1:44" ht="15.95" customHeight="1" x14ac:dyDescent="0.25">
      <c r="A69" s="41"/>
      <c r="Q69" s="36"/>
      <c r="R69" s="36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21"/>
      <c r="AG69" s="11"/>
      <c r="AH69" s="11"/>
      <c r="AI69" s="11"/>
      <c r="AJ69" s="21"/>
      <c r="AK69" s="21"/>
      <c r="AL69" s="11"/>
      <c r="AM69" s="22"/>
      <c r="AN69" s="22"/>
      <c r="AO69" s="22"/>
      <c r="AP69" s="22"/>
      <c r="AQ69" s="22"/>
      <c r="AR69" s="36"/>
    </row>
    <row r="70" spans="1:44" ht="15.95" customHeight="1" x14ac:dyDescent="0.25">
      <c r="A70" s="41"/>
      <c r="Q70" s="36"/>
      <c r="R70" s="36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21"/>
      <c r="AG70" s="11"/>
      <c r="AH70" s="11"/>
      <c r="AI70" s="11"/>
      <c r="AJ70" s="21"/>
      <c r="AK70" s="21"/>
      <c r="AL70" s="11"/>
      <c r="AM70" s="22"/>
      <c r="AN70" s="22"/>
      <c r="AO70" s="22"/>
      <c r="AP70" s="34"/>
      <c r="AQ70" s="22"/>
      <c r="AR70" s="36"/>
    </row>
    <row r="71" spans="1:44" ht="15.95" customHeight="1" x14ac:dyDescent="0.25">
      <c r="A71" s="41"/>
      <c r="Q71" s="36"/>
      <c r="R71" s="36"/>
      <c r="S71" s="11"/>
      <c r="T71" s="11"/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1"/>
      <c r="AF71" s="21"/>
      <c r="AG71" s="11"/>
      <c r="AH71" s="11"/>
      <c r="AI71" s="11"/>
      <c r="AJ71" s="21"/>
      <c r="AK71" s="21"/>
      <c r="AL71" s="11"/>
      <c r="AM71" s="22"/>
      <c r="AN71" s="22"/>
      <c r="AO71" s="22"/>
      <c r="AP71" s="34"/>
      <c r="AQ71" s="22"/>
      <c r="AR71" s="36"/>
    </row>
    <row r="72" spans="1:44" ht="15.95" customHeight="1" x14ac:dyDescent="0.25">
      <c r="A72" s="41"/>
      <c r="Q72" s="36"/>
      <c r="R72" s="39"/>
      <c r="AR72" s="43"/>
    </row>
    <row r="73" spans="1:44" ht="15" customHeight="1" x14ac:dyDescent="0.2">
      <c r="A73" s="39"/>
      <c r="B73" s="39"/>
      <c r="C73" s="39"/>
      <c r="D73" s="39"/>
      <c r="E73" s="39"/>
      <c r="F73" s="39"/>
      <c r="G73" s="39"/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39"/>
      <c r="U73" s="39"/>
      <c r="V73" s="39"/>
      <c r="W73" s="39"/>
      <c r="X73" s="39"/>
      <c r="Y73" s="39"/>
      <c r="Z73" s="39"/>
      <c r="AA73" s="43"/>
      <c r="AB73" s="39"/>
      <c r="AC73" s="39"/>
      <c r="AD73" s="39"/>
      <c r="AE73" s="39"/>
      <c r="AF73" s="39"/>
      <c r="AG73" s="39"/>
      <c r="AH73" s="39"/>
      <c r="AI73" s="39"/>
      <c r="AJ73" s="39"/>
      <c r="AK73" s="39"/>
      <c r="AL73" s="39"/>
      <c r="AM73" s="39"/>
      <c r="AN73" s="39"/>
      <c r="AO73" s="39"/>
      <c r="AP73" s="39"/>
      <c r="AQ73" s="39"/>
      <c r="AR73" s="43"/>
    </row>
    <row r="74" spans="1:44" ht="24" customHeight="1" x14ac:dyDescent="0.3">
      <c r="A74" s="39"/>
      <c r="B74" s="85" t="s">
        <v>127</v>
      </c>
      <c r="C74" s="85"/>
      <c r="D74" s="85"/>
      <c r="E74" s="85"/>
      <c r="F74" s="85"/>
      <c r="G74" s="85"/>
      <c r="H74" s="85"/>
      <c r="I74" s="85"/>
      <c r="J74" s="85"/>
      <c r="K74" s="85"/>
      <c r="L74" s="85"/>
      <c r="M74" s="85"/>
      <c r="N74" s="85"/>
      <c r="O74" s="85"/>
      <c r="P74" s="85"/>
      <c r="Q74" s="39"/>
      <c r="R74" s="39"/>
      <c r="S74" s="85" t="s">
        <v>127</v>
      </c>
      <c r="T74" s="85"/>
      <c r="U74" s="85"/>
      <c r="V74" s="85"/>
      <c r="W74" s="85"/>
      <c r="X74" s="85"/>
      <c r="Y74" s="85"/>
      <c r="Z74" s="85"/>
      <c r="AA74" s="85"/>
      <c r="AB74" s="85"/>
      <c r="AC74" s="85"/>
      <c r="AD74" s="85"/>
      <c r="AE74" s="85"/>
      <c r="AF74" s="85"/>
      <c r="AG74" s="85"/>
      <c r="AH74" s="85"/>
      <c r="AI74" s="85"/>
      <c r="AJ74" s="85"/>
      <c r="AK74" s="85"/>
      <c r="AL74" s="85"/>
      <c r="AM74" s="85"/>
      <c r="AN74" s="85"/>
      <c r="AO74" s="85"/>
      <c r="AP74" s="85"/>
      <c r="AQ74" s="85"/>
      <c r="AR74" s="43"/>
    </row>
    <row r="75" spans="1:44" ht="20.25" x14ac:dyDescent="0.3">
      <c r="A75" s="39"/>
      <c r="B75" s="26" t="s">
        <v>76</v>
      </c>
      <c r="C75" s="26">
        <f>+C2</f>
        <v>10</v>
      </c>
      <c r="D75" s="25"/>
      <c r="E75" s="25"/>
      <c r="F75" s="25"/>
      <c r="G75" s="86" t="str">
        <f>+G2</f>
        <v>2025/2026 REGULAR SEASON</v>
      </c>
      <c r="H75" s="86"/>
      <c r="I75" s="86"/>
      <c r="J75" s="86"/>
      <c r="K75" s="86"/>
      <c r="L75" s="86"/>
      <c r="M75" s="86"/>
      <c r="N75" s="25"/>
      <c r="O75" s="25"/>
      <c r="P75" s="25"/>
      <c r="Q75" s="39"/>
      <c r="R75" s="39"/>
      <c r="S75" s="86" t="s">
        <v>88</v>
      </c>
      <c r="T75" s="86"/>
      <c r="U75" s="86"/>
      <c r="V75" s="86"/>
      <c r="W75" s="86"/>
      <c r="X75" s="86"/>
      <c r="Y75" s="86"/>
      <c r="Z75" s="86"/>
      <c r="AA75" s="86"/>
      <c r="AB75" s="86"/>
      <c r="AC75" s="86"/>
      <c r="AD75" s="86"/>
      <c r="AE75" s="86"/>
      <c r="AF75" s="86"/>
      <c r="AG75" s="86"/>
      <c r="AH75" s="86"/>
      <c r="AI75" s="86"/>
      <c r="AJ75" s="86"/>
      <c r="AK75" s="86"/>
      <c r="AL75" s="86"/>
      <c r="AM75" s="86"/>
      <c r="AN75" s="86"/>
      <c r="AO75" s="86"/>
      <c r="AP75" s="86"/>
      <c r="AQ75" s="86"/>
      <c r="AR75" s="39"/>
    </row>
    <row r="76" spans="1:44" ht="18.600000000000001" customHeight="1" x14ac:dyDescent="0.3">
      <c r="A76" s="36"/>
      <c r="N76" s="25"/>
      <c r="O76" s="25"/>
      <c r="P76" s="25"/>
      <c r="Q76" s="36"/>
      <c r="R76" s="36"/>
      <c r="T76" s="16"/>
      <c r="U76" s="16"/>
      <c r="V76" s="16"/>
      <c r="W76" s="16"/>
      <c r="X76" s="16"/>
      <c r="Y76" s="16"/>
      <c r="Z76" s="16"/>
      <c r="AA76" s="29"/>
      <c r="AB76" s="29"/>
      <c r="AC76" s="29"/>
      <c r="AD76" s="29"/>
      <c r="AE76" s="30"/>
      <c r="AF76" s="29"/>
      <c r="AG76" s="29"/>
      <c r="AH76" s="29"/>
      <c r="AI76" s="29"/>
      <c r="AJ76" s="29"/>
      <c r="AK76" s="29"/>
      <c r="AL76" s="29"/>
      <c r="AM76" s="21"/>
      <c r="AN76" s="11"/>
      <c r="AO76" s="11"/>
      <c r="AP76" s="22"/>
      <c r="AQ76" s="22"/>
      <c r="AR76" s="36"/>
    </row>
    <row r="77" spans="1:44" ht="16.5" thickBot="1" x14ac:dyDescent="0.3">
      <c r="A77" s="36"/>
      <c r="Q77" s="39"/>
      <c r="R77" s="39"/>
      <c r="S77" s="28" t="s">
        <v>109</v>
      </c>
      <c r="T77" s="28" t="s">
        <v>111</v>
      </c>
      <c r="U77" s="28"/>
      <c r="V77" s="38"/>
      <c r="W77" s="38"/>
      <c r="X77" s="38"/>
      <c r="Y77" s="38"/>
      <c r="Z77" s="38" t="s">
        <v>3</v>
      </c>
      <c r="AA77" s="38" t="s">
        <v>22</v>
      </c>
      <c r="AB77" s="38" t="s">
        <v>23</v>
      </c>
      <c r="AC77" s="38" t="s">
        <v>24</v>
      </c>
      <c r="AD77" s="38" t="s">
        <v>2</v>
      </c>
      <c r="AE77" s="22"/>
      <c r="AF77" s="28" t="s">
        <v>109</v>
      </c>
      <c r="AG77" s="28" t="s">
        <v>111</v>
      </c>
      <c r="AH77" s="28"/>
      <c r="AI77" s="38"/>
      <c r="AJ77" s="38"/>
      <c r="AK77" s="38"/>
      <c r="AL77" s="38"/>
      <c r="AM77" s="38" t="s">
        <v>3</v>
      </c>
      <c r="AN77" s="38" t="s">
        <v>22</v>
      </c>
      <c r="AO77" s="38" t="s">
        <v>23</v>
      </c>
      <c r="AP77" s="38" t="s">
        <v>24</v>
      </c>
      <c r="AQ77" s="38" t="s">
        <v>2</v>
      </c>
      <c r="AR77" s="39"/>
    </row>
    <row r="78" spans="1:44" ht="15.75" customHeight="1" x14ac:dyDescent="0.25">
      <c r="A78" s="36"/>
      <c r="Q78" s="39"/>
      <c r="R78" s="39"/>
      <c r="S78" s="27">
        <v>8.5</v>
      </c>
      <c r="T78" s="21" t="s">
        <v>276</v>
      </c>
      <c r="Z78" s="22">
        <v>2</v>
      </c>
      <c r="AA78" s="22">
        <v>5</v>
      </c>
      <c r="AB78" s="22">
        <v>1</v>
      </c>
      <c r="AC78" s="22">
        <f t="shared" ref="AC78:AC93" si="13">+AA78+AB78</f>
        <v>6</v>
      </c>
      <c r="AD78" s="22">
        <v>0</v>
      </c>
      <c r="AF78" s="27">
        <v>7</v>
      </c>
      <c r="AG78" s="21" t="s">
        <v>393</v>
      </c>
      <c r="AM78" s="22">
        <v>3</v>
      </c>
      <c r="AN78" s="22">
        <v>2</v>
      </c>
      <c r="AO78" s="22">
        <v>0</v>
      </c>
      <c r="AP78" s="22">
        <f t="shared" ref="AP78:AP92" si="14">+AN78+AO78</f>
        <v>2</v>
      </c>
      <c r="AQ78" s="22">
        <v>0</v>
      </c>
      <c r="AR78" s="39"/>
    </row>
    <row r="79" spans="1:44" ht="15.75" customHeight="1" thickBot="1" x14ac:dyDescent="0.3">
      <c r="A79" s="36"/>
      <c r="E79" s="2" t="s">
        <v>67</v>
      </c>
      <c r="F79" s="2"/>
      <c r="G79" s="2"/>
      <c r="H79" s="4" t="s">
        <v>1</v>
      </c>
      <c r="I79" s="4"/>
      <c r="J79" s="4" t="s">
        <v>3</v>
      </c>
      <c r="K79" s="4" t="s">
        <v>22</v>
      </c>
      <c r="L79" s="4" t="s">
        <v>23</v>
      </c>
      <c r="M79" s="50" t="s">
        <v>24</v>
      </c>
      <c r="Q79" s="36"/>
      <c r="R79" s="36"/>
      <c r="S79" s="27">
        <v>8.5</v>
      </c>
      <c r="T79" s="21" t="s">
        <v>394</v>
      </c>
      <c r="Z79" s="22">
        <v>1</v>
      </c>
      <c r="AA79" s="22">
        <v>0</v>
      </c>
      <c r="AB79" s="22">
        <v>2</v>
      </c>
      <c r="AC79" s="22">
        <f t="shared" si="13"/>
        <v>2</v>
      </c>
      <c r="AD79" s="22">
        <v>0</v>
      </c>
      <c r="AF79" s="27">
        <v>7.5</v>
      </c>
      <c r="AG79" s="21" t="s">
        <v>297</v>
      </c>
      <c r="AM79" s="22">
        <v>1</v>
      </c>
      <c r="AN79" s="22">
        <v>0</v>
      </c>
      <c r="AO79" s="22">
        <v>1</v>
      </c>
      <c r="AP79" s="22">
        <f t="shared" si="14"/>
        <v>1</v>
      </c>
      <c r="AQ79" s="22">
        <v>0</v>
      </c>
      <c r="AR79" s="36"/>
    </row>
    <row r="80" spans="1:44" ht="15.75" customHeight="1" x14ac:dyDescent="0.25">
      <c r="A80" s="36"/>
      <c r="E80" s="21" t="s">
        <v>129</v>
      </c>
      <c r="F80" s="21"/>
      <c r="G80" s="21"/>
      <c r="H80" s="21" t="s">
        <v>17</v>
      </c>
      <c r="I80" s="22"/>
      <c r="J80" s="22">
        <v>10</v>
      </c>
      <c r="K80" s="22">
        <v>13</v>
      </c>
      <c r="L80" s="22">
        <v>11</v>
      </c>
      <c r="M80" s="49">
        <f t="shared" ref="M80:M114" si="15">+K80+L80</f>
        <v>24</v>
      </c>
      <c r="Q80" s="36"/>
      <c r="R80" s="36"/>
      <c r="S80" s="27">
        <v>8</v>
      </c>
      <c r="T80" s="21" t="s">
        <v>298</v>
      </c>
      <c r="Z80" s="22">
        <v>2</v>
      </c>
      <c r="AA80" s="22">
        <v>0</v>
      </c>
      <c r="AB80" s="22">
        <v>2</v>
      </c>
      <c r="AC80" s="22">
        <f t="shared" si="13"/>
        <v>2</v>
      </c>
      <c r="AD80" s="22">
        <v>0</v>
      </c>
      <c r="AF80" s="27">
        <v>9</v>
      </c>
      <c r="AG80" s="21" t="s">
        <v>372</v>
      </c>
      <c r="AM80" s="22">
        <v>2</v>
      </c>
      <c r="AN80" s="22">
        <v>5</v>
      </c>
      <c r="AO80" s="22">
        <v>0</v>
      </c>
      <c r="AP80" s="22">
        <f t="shared" si="14"/>
        <v>5</v>
      </c>
      <c r="AQ80" s="22">
        <v>0</v>
      </c>
      <c r="AR80" s="36"/>
    </row>
    <row r="81" spans="1:44" ht="15.75" customHeight="1" x14ac:dyDescent="0.25">
      <c r="A81" s="36"/>
      <c r="E81" s="21" t="s">
        <v>161</v>
      </c>
      <c r="F81" s="21"/>
      <c r="G81" s="21"/>
      <c r="H81" s="21" t="s">
        <v>17</v>
      </c>
      <c r="I81" s="22"/>
      <c r="J81" s="22">
        <v>10</v>
      </c>
      <c r="K81" s="22">
        <v>10</v>
      </c>
      <c r="L81" s="22">
        <v>12</v>
      </c>
      <c r="M81" s="49">
        <f t="shared" si="15"/>
        <v>22</v>
      </c>
      <c r="Q81" s="36"/>
      <c r="R81" s="36"/>
      <c r="S81" s="27">
        <v>7.5</v>
      </c>
      <c r="T81" s="21" t="s">
        <v>371</v>
      </c>
      <c r="Z81" s="22">
        <v>2</v>
      </c>
      <c r="AA81" s="22">
        <v>0</v>
      </c>
      <c r="AB81" s="22">
        <v>0</v>
      </c>
      <c r="AC81" s="22">
        <f t="shared" si="13"/>
        <v>0</v>
      </c>
      <c r="AD81" s="22">
        <v>0</v>
      </c>
      <c r="AF81" s="27">
        <v>6.5</v>
      </c>
      <c r="AG81" s="21" t="s">
        <v>392</v>
      </c>
      <c r="AM81" s="22">
        <v>1</v>
      </c>
      <c r="AN81" s="22">
        <v>0</v>
      </c>
      <c r="AO81" s="22">
        <v>2</v>
      </c>
      <c r="AP81" s="22">
        <f t="shared" si="14"/>
        <v>2</v>
      </c>
      <c r="AQ81" s="22">
        <v>0</v>
      </c>
      <c r="AR81" s="36"/>
    </row>
    <row r="82" spans="1:44" ht="15.75" customHeight="1" x14ac:dyDescent="0.25">
      <c r="A82" s="36"/>
      <c r="E82" s="21" t="s">
        <v>150</v>
      </c>
      <c r="F82" s="21"/>
      <c r="G82" s="21"/>
      <c r="H82" s="21" t="s">
        <v>97</v>
      </c>
      <c r="I82" s="22"/>
      <c r="J82" s="22">
        <v>9</v>
      </c>
      <c r="K82" s="22">
        <v>10</v>
      </c>
      <c r="L82" s="22">
        <v>11</v>
      </c>
      <c r="M82" s="49">
        <f t="shared" si="15"/>
        <v>21</v>
      </c>
      <c r="Q82" s="36"/>
      <c r="R82" s="36"/>
      <c r="S82" s="27">
        <v>7.5</v>
      </c>
      <c r="T82" s="21" t="s">
        <v>420</v>
      </c>
      <c r="Z82" s="22">
        <v>1</v>
      </c>
      <c r="AA82" s="22">
        <v>0</v>
      </c>
      <c r="AB82" s="22">
        <v>0</v>
      </c>
      <c r="AC82" s="22">
        <f t="shared" si="13"/>
        <v>0</v>
      </c>
      <c r="AD82" s="22">
        <v>0</v>
      </c>
      <c r="AF82" s="27">
        <v>8.5</v>
      </c>
      <c r="AG82" s="21" t="s">
        <v>254</v>
      </c>
      <c r="AM82" s="22">
        <v>2</v>
      </c>
      <c r="AN82" s="22">
        <v>0</v>
      </c>
      <c r="AO82" s="22">
        <v>0</v>
      </c>
      <c r="AP82" s="22">
        <f t="shared" si="14"/>
        <v>0</v>
      </c>
      <c r="AQ82" s="22">
        <v>2</v>
      </c>
      <c r="AR82" s="36"/>
    </row>
    <row r="83" spans="1:44" ht="15.75" customHeight="1" x14ac:dyDescent="0.25">
      <c r="A83" s="36"/>
      <c r="E83" s="21" t="s">
        <v>192</v>
      </c>
      <c r="F83" s="21"/>
      <c r="G83" s="21"/>
      <c r="H83" s="21" t="s">
        <v>173</v>
      </c>
      <c r="I83" s="22"/>
      <c r="J83" s="22">
        <v>10</v>
      </c>
      <c r="K83" s="22">
        <v>7</v>
      </c>
      <c r="L83" s="22">
        <v>13</v>
      </c>
      <c r="M83" s="49">
        <f t="shared" si="15"/>
        <v>20</v>
      </c>
      <c r="Q83" s="36"/>
      <c r="R83" s="36"/>
      <c r="S83" s="27">
        <v>7</v>
      </c>
      <c r="T83" s="21" t="s">
        <v>416</v>
      </c>
      <c r="Z83" s="22">
        <v>1</v>
      </c>
      <c r="AA83" s="22">
        <v>2</v>
      </c>
      <c r="AB83" s="22">
        <v>0</v>
      </c>
      <c r="AC83" s="22">
        <f t="shared" si="13"/>
        <v>2</v>
      </c>
      <c r="AD83" s="22">
        <v>0</v>
      </c>
      <c r="AF83" s="27">
        <v>6</v>
      </c>
      <c r="AG83" s="21" t="s">
        <v>156</v>
      </c>
      <c r="AM83" s="22">
        <v>6</v>
      </c>
      <c r="AN83" s="22">
        <v>0</v>
      </c>
      <c r="AO83" s="22">
        <v>0</v>
      </c>
      <c r="AP83" s="22">
        <f t="shared" si="14"/>
        <v>0</v>
      </c>
      <c r="AQ83" s="22">
        <v>2</v>
      </c>
      <c r="AR83" s="36"/>
    </row>
    <row r="84" spans="1:44" ht="15.75" customHeight="1" x14ac:dyDescent="0.25">
      <c r="A84" s="36"/>
      <c r="E84" s="21" t="s">
        <v>53</v>
      </c>
      <c r="F84" s="21"/>
      <c r="G84" s="21"/>
      <c r="H84" s="21" t="s">
        <v>108</v>
      </c>
      <c r="I84" s="22"/>
      <c r="J84" s="22">
        <v>8</v>
      </c>
      <c r="K84" s="22">
        <v>14</v>
      </c>
      <c r="L84" s="22">
        <v>5</v>
      </c>
      <c r="M84" s="49">
        <f t="shared" si="15"/>
        <v>19</v>
      </c>
      <c r="Q84" s="36"/>
      <c r="R84" s="36"/>
      <c r="S84" s="27">
        <v>7</v>
      </c>
      <c r="T84" s="21" t="s">
        <v>219</v>
      </c>
      <c r="Z84" s="22">
        <v>10</v>
      </c>
      <c r="AA84" s="22">
        <v>1</v>
      </c>
      <c r="AB84" s="22">
        <v>1</v>
      </c>
      <c r="AC84" s="22">
        <f t="shared" si="13"/>
        <v>2</v>
      </c>
      <c r="AD84" s="22">
        <v>0</v>
      </c>
      <c r="AF84" s="27">
        <v>9.5</v>
      </c>
      <c r="AG84" s="21" t="s">
        <v>419</v>
      </c>
      <c r="AM84" s="22">
        <v>1</v>
      </c>
      <c r="AN84" s="22">
        <v>4</v>
      </c>
      <c r="AO84" s="22">
        <v>0</v>
      </c>
      <c r="AP84" s="22">
        <f t="shared" si="14"/>
        <v>4</v>
      </c>
      <c r="AQ84" s="22">
        <v>0</v>
      </c>
      <c r="AR84" s="36"/>
    </row>
    <row r="85" spans="1:44" ht="15.75" customHeight="1" x14ac:dyDescent="0.25">
      <c r="A85" s="36"/>
      <c r="E85" s="21" t="s">
        <v>138</v>
      </c>
      <c r="F85" s="21"/>
      <c r="G85" s="21"/>
      <c r="H85" s="21" t="s">
        <v>173</v>
      </c>
      <c r="I85" s="22"/>
      <c r="J85" s="22">
        <v>8</v>
      </c>
      <c r="K85" s="22">
        <v>11</v>
      </c>
      <c r="L85" s="22">
        <v>8</v>
      </c>
      <c r="M85" s="49">
        <f t="shared" si="15"/>
        <v>19</v>
      </c>
      <c r="Q85" s="36"/>
      <c r="R85" s="36"/>
      <c r="S85" s="27">
        <v>7</v>
      </c>
      <c r="T85" s="21" t="s">
        <v>391</v>
      </c>
      <c r="Z85" s="22">
        <v>2</v>
      </c>
      <c r="AA85" s="22">
        <v>0</v>
      </c>
      <c r="AB85" s="22">
        <v>1</v>
      </c>
      <c r="AC85" s="22">
        <f t="shared" si="13"/>
        <v>1</v>
      </c>
      <c r="AD85" s="22">
        <v>0</v>
      </c>
      <c r="AF85" s="27">
        <v>8.5</v>
      </c>
      <c r="AG85" s="21" t="s">
        <v>348</v>
      </c>
      <c r="AM85" s="22">
        <v>1</v>
      </c>
      <c r="AN85" s="22">
        <v>0</v>
      </c>
      <c r="AO85" s="22">
        <v>1</v>
      </c>
      <c r="AP85" s="22">
        <f t="shared" si="14"/>
        <v>1</v>
      </c>
      <c r="AQ85" s="22">
        <v>0</v>
      </c>
      <c r="AR85" s="36"/>
    </row>
    <row r="86" spans="1:44" ht="15.75" customHeight="1" x14ac:dyDescent="0.25">
      <c r="A86" s="36"/>
      <c r="E86" s="21" t="s">
        <v>85</v>
      </c>
      <c r="F86" s="21"/>
      <c r="G86" s="21"/>
      <c r="H86" s="21" t="s">
        <v>106</v>
      </c>
      <c r="I86" s="22"/>
      <c r="J86" s="22">
        <v>9</v>
      </c>
      <c r="K86" s="22">
        <v>9</v>
      </c>
      <c r="L86" s="22">
        <v>9</v>
      </c>
      <c r="M86" s="49">
        <f t="shared" si="15"/>
        <v>18</v>
      </c>
      <c r="Q86" s="36"/>
      <c r="R86" s="36"/>
      <c r="S86" s="27">
        <v>7.5</v>
      </c>
      <c r="T86" s="21" t="s">
        <v>370</v>
      </c>
      <c r="Z86" s="22">
        <v>4</v>
      </c>
      <c r="AA86" s="22">
        <v>0</v>
      </c>
      <c r="AB86" s="22">
        <v>1</v>
      </c>
      <c r="AC86" s="22">
        <f t="shared" si="13"/>
        <v>1</v>
      </c>
      <c r="AD86" s="22">
        <v>2</v>
      </c>
      <c r="AF86" s="27">
        <v>7.5</v>
      </c>
      <c r="AG86" s="21" t="s">
        <v>279</v>
      </c>
      <c r="AM86" s="22">
        <v>6</v>
      </c>
      <c r="AN86" s="22">
        <v>4</v>
      </c>
      <c r="AO86" s="22">
        <v>7</v>
      </c>
      <c r="AP86" s="22">
        <f t="shared" si="14"/>
        <v>11</v>
      </c>
      <c r="AQ86" s="22">
        <v>0</v>
      </c>
      <c r="AR86" s="40"/>
    </row>
    <row r="87" spans="1:44" ht="15.75" customHeight="1" x14ac:dyDescent="0.25">
      <c r="A87" s="36"/>
      <c r="E87" s="21" t="s">
        <v>79</v>
      </c>
      <c r="F87" s="21"/>
      <c r="G87" s="21"/>
      <c r="H87" s="21" t="s">
        <v>173</v>
      </c>
      <c r="I87" s="22"/>
      <c r="J87" s="22">
        <v>10</v>
      </c>
      <c r="K87" s="22">
        <v>4</v>
      </c>
      <c r="L87" s="22">
        <v>13</v>
      </c>
      <c r="M87" s="49">
        <f t="shared" si="15"/>
        <v>17</v>
      </c>
      <c r="Q87" s="40"/>
      <c r="R87" s="40"/>
      <c r="S87" s="27">
        <v>8</v>
      </c>
      <c r="T87" s="21" t="s">
        <v>417</v>
      </c>
      <c r="Z87" s="22">
        <v>1</v>
      </c>
      <c r="AA87" s="22">
        <v>0</v>
      </c>
      <c r="AB87" s="22">
        <v>2</v>
      </c>
      <c r="AC87" s="22">
        <f t="shared" si="13"/>
        <v>2</v>
      </c>
      <c r="AD87" s="22">
        <v>0</v>
      </c>
      <c r="AF87" s="27">
        <v>8.5</v>
      </c>
      <c r="AG87" s="21" t="s">
        <v>418</v>
      </c>
      <c r="AM87" s="22">
        <v>1</v>
      </c>
      <c r="AN87" s="22">
        <v>0</v>
      </c>
      <c r="AO87" s="22">
        <v>2</v>
      </c>
      <c r="AP87" s="22">
        <f t="shared" si="14"/>
        <v>2</v>
      </c>
      <c r="AQ87" s="22">
        <v>0</v>
      </c>
      <c r="AR87" s="40"/>
    </row>
    <row r="88" spans="1:44" ht="15.75" customHeight="1" x14ac:dyDescent="0.25">
      <c r="A88" s="36"/>
      <c r="E88" s="21" t="s">
        <v>185</v>
      </c>
      <c r="F88" s="21"/>
      <c r="G88" s="21"/>
      <c r="H88" s="21" t="s">
        <v>134</v>
      </c>
      <c r="I88" s="22"/>
      <c r="J88" s="22">
        <v>10</v>
      </c>
      <c r="K88" s="22">
        <v>11</v>
      </c>
      <c r="L88" s="22">
        <v>3</v>
      </c>
      <c r="M88" s="49">
        <f t="shared" si="15"/>
        <v>14</v>
      </c>
      <c r="Q88" s="40"/>
      <c r="R88" s="40"/>
      <c r="S88" s="27">
        <v>8</v>
      </c>
      <c r="T88" s="21" t="s">
        <v>137</v>
      </c>
      <c r="Z88" s="22">
        <v>6</v>
      </c>
      <c r="AA88" s="22">
        <v>6</v>
      </c>
      <c r="AB88" s="22">
        <v>1</v>
      </c>
      <c r="AC88" s="22">
        <f t="shared" si="13"/>
        <v>7</v>
      </c>
      <c r="AD88" s="22">
        <v>0</v>
      </c>
      <c r="AF88" s="27">
        <v>7.5</v>
      </c>
      <c r="AG88" s="21" t="s">
        <v>345</v>
      </c>
      <c r="AM88" s="22">
        <v>1</v>
      </c>
      <c r="AN88" s="22">
        <v>0</v>
      </c>
      <c r="AO88" s="22">
        <v>0</v>
      </c>
      <c r="AP88" s="22">
        <f t="shared" si="14"/>
        <v>0</v>
      </c>
      <c r="AQ88" s="22">
        <v>0</v>
      </c>
      <c r="AR88" s="40"/>
    </row>
    <row r="89" spans="1:44" ht="15.75" customHeight="1" x14ac:dyDescent="0.25">
      <c r="A89" s="36"/>
      <c r="E89" s="21" t="s">
        <v>155</v>
      </c>
      <c r="H89" s="21" t="s">
        <v>134</v>
      </c>
      <c r="I89" s="22"/>
      <c r="J89" s="22">
        <v>9</v>
      </c>
      <c r="K89" s="22">
        <v>6</v>
      </c>
      <c r="L89" s="22">
        <v>8</v>
      </c>
      <c r="M89" s="49">
        <f t="shared" si="15"/>
        <v>14</v>
      </c>
      <c r="Q89" s="40"/>
      <c r="R89" s="40"/>
      <c r="S89" s="27">
        <v>6.5</v>
      </c>
      <c r="T89" s="21" t="s">
        <v>277</v>
      </c>
      <c r="Z89" s="22">
        <v>4</v>
      </c>
      <c r="AA89" s="22">
        <v>2</v>
      </c>
      <c r="AB89" s="22">
        <v>1</v>
      </c>
      <c r="AC89" s="22">
        <f t="shared" si="13"/>
        <v>3</v>
      </c>
      <c r="AD89" s="22">
        <v>0</v>
      </c>
      <c r="AF89" s="27">
        <v>7</v>
      </c>
      <c r="AG89" s="21" t="s">
        <v>346</v>
      </c>
      <c r="AM89" s="22">
        <v>1</v>
      </c>
      <c r="AN89" s="22">
        <v>0</v>
      </c>
      <c r="AO89" s="22">
        <v>0</v>
      </c>
      <c r="AP89" s="22">
        <f t="shared" si="14"/>
        <v>0</v>
      </c>
      <c r="AQ89" s="22">
        <v>0</v>
      </c>
      <c r="AR89" s="41"/>
    </row>
    <row r="90" spans="1:44" ht="15.75" customHeight="1" x14ac:dyDescent="0.25">
      <c r="A90" s="36"/>
      <c r="E90" s="21" t="s">
        <v>140</v>
      </c>
      <c r="F90" s="21"/>
      <c r="G90" s="21"/>
      <c r="H90" s="21" t="s">
        <v>108</v>
      </c>
      <c r="I90" s="22"/>
      <c r="J90" s="22">
        <v>10</v>
      </c>
      <c r="K90" s="22">
        <v>5</v>
      </c>
      <c r="L90" s="22">
        <v>9</v>
      </c>
      <c r="M90" s="49">
        <f t="shared" si="15"/>
        <v>14</v>
      </c>
      <c r="Q90" s="41"/>
      <c r="R90" s="41"/>
      <c r="S90" s="27">
        <v>7.5</v>
      </c>
      <c r="T90" s="21" t="s">
        <v>160</v>
      </c>
      <c r="Z90" s="22">
        <v>3</v>
      </c>
      <c r="AA90" s="22">
        <v>0</v>
      </c>
      <c r="AB90" s="22">
        <v>0</v>
      </c>
      <c r="AC90" s="22">
        <f t="shared" si="13"/>
        <v>0</v>
      </c>
      <c r="AD90" s="22">
        <v>0</v>
      </c>
      <c r="AF90" s="27">
        <v>6</v>
      </c>
      <c r="AG90" s="21" t="s">
        <v>223</v>
      </c>
      <c r="AM90" s="22">
        <v>3</v>
      </c>
      <c r="AN90" s="22">
        <v>1</v>
      </c>
      <c r="AO90" s="22">
        <v>2</v>
      </c>
      <c r="AP90" s="22">
        <f t="shared" si="14"/>
        <v>3</v>
      </c>
      <c r="AQ90" s="22">
        <v>0</v>
      </c>
      <c r="AR90" s="41"/>
    </row>
    <row r="91" spans="1:44" ht="15.75" customHeight="1" x14ac:dyDescent="0.25">
      <c r="A91" s="36"/>
      <c r="E91" s="21" t="s">
        <v>118</v>
      </c>
      <c r="G91" s="21"/>
      <c r="H91" s="21" t="s">
        <v>106</v>
      </c>
      <c r="I91" s="22"/>
      <c r="J91" s="22">
        <v>10</v>
      </c>
      <c r="K91" s="22">
        <v>5</v>
      </c>
      <c r="L91" s="22">
        <v>8</v>
      </c>
      <c r="M91" s="49">
        <f t="shared" si="15"/>
        <v>13</v>
      </c>
      <c r="Q91" s="41"/>
      <c r="R91" s="41"/>
      <c r="S91" s="27">
        <v>7.5</v>
      </c>
      <c r="T91" s="21" t="s">
        <v>278</v>
      </c>
      <c r="Z91" s="22">
        <v>1</v>
      </c>
      <c r="AA91" s="22">
        <v>0</v>
      </c>
      <c r="AB91" s="22">
        <v>0</v>
      </c>
      <c r="AC91" s="22">
        <f t="shared" si="13"/>
        <v>0</v>
      </c>
      <c r="AD91" s="22">
        <v>0</v>
      </c>
      <c r="AF91" s="27">
        <v>9</v>
      </c>
      <c r="AG91" s="21" t="s">
        <v>421</v>
      </c>
      <c r="AM91" s="22">
        <v>1</v>
      </c>
      <c r="AN91" s="22">
        <v>0</v>
      </c>
      <c r="AO91" s="22">
        <v>1</v>
      </c>
      <c r="AP91" s="22">
        <f t="shared" si="14"/>
        <v>1</v>
      </c>
      <c r="AQ91" s="22">
        <v>0</v>
      </c>
      <c r="AR91" s="41"/>
    </row>
    <row r="92" spans="1:44" ht="15.75" customHeight="1" thickBot="1" x14ac:dyDescent="0.3">
      <c r="A92" s="36"/>
      <c r="E92" s="21" t="s">
        <v>282</v>
      </c>
      <c r="F92" s="21"/>
      <c r="G92" s="21"/>
      <c r="H92" s="21" t="s">
        <v>106</v>
      </c>
      <c r="I92" s="22"/>
      <c r="J92" s="22">
        <v>10</v>
      </c>
      <c r="K92" s="22">
        <v>5</v>
      </c>
      <c r="L92" s="22">
        <v>7</v>
      </c>
      <c r="M92" s="49">
        <f t="shared" si="15"/>
        <v>12</v>
      </c>
      <c r="Q92" s="41"/>
      <c r="R92" s="41"/>
      <c r="S92" s="27">
        <v>8</v>
      </c>
      <c r="T92" s="21" t="s">
        <v>438</v>
      </c>
      <c r="Z92" s="22">
        <v>1</v>
      </c>
      <c r="AA92" s="22">
        <v>0</v>
      </c>
      <c r="AB92" s="22">
        <v>0</v>
      </c>
      <c r="AC92" s="22">
        <f t="shared" si="13"/>
        <v>0</v>
      </c>
      <c r="AD92" s="22">
        <v>0</v>
      </c>
      <c r="AF92" s="27">
        <v>6.5</v>
      </c>
      <c r="AG92" s="21" t="s">
        <v>316</v>
      </c>
      <c r="AM92" s="22">
        <v>6</v>
      </c>
      <c r="AN92" s="22">
        <v>0</v>
      </c>
      <c r="AO92" s="22">
        <v>4</v>
      </c>
      <c r="AP92" s="22">
        <f t="shared" si="14"/>
        <v>4</v>
      </c>
      <c r="AQ92" s="22">
        <v>0</v>
      </c>
      <c r="AR92" s="41"/>
    </row>
    <row r="93" spans="1:44" ht="15.75" customHeight="1" thickBot="1" x14ac:dyDescent="0.3">
      <c r="A93" s="36"/>
      <c r="E93" s="21" t="s">
        <v>128</v>
      </c>
      <c r="F93" s="21"/>
      <c r="G93" s="21"/>
      <c r="H93" s="21" t="s">
        <v>106</v>
      </c>
      <c r="I93" s="22"/>
      <c r="J93" s="22">
        <v>10</v>
      </c>
      <c r="K93" s="22">
        <v>5</v>
      </c>
      <c r="L93" s="22">
        <v>6</v>
      </c>
      <c r="M93" s="49">
        <f t="shared" si="15"/>
        <v>11</v>
      </c>
      <c r="Q93" s="41"/>
      <c r="R93" s="41"/>
      <c r="S93" s="27">
        <v>8</v>
      </c>
      <c r="T93" s="21" t="s">
        <v>437</v>
      </c>
      <c r="Z93" s="22">
        <v>1</v>
      </c>
      <c r="AA93" s="22">
        <v>0</v>
      </c>
      <c r="AB93" s="22">
        <v>0</v>
      </c>
      <c r="AC93" s="22">
        <f t="shared" si="13"/>
        <v>0</v>
      </c>
      <c r="AD93" s="22">
        <v>0</v>
      </c>
      <c r="AF93" s="8"/>
      <c r="AG93" s="31" t="s">
        <v>86</v>
      </c>
      <c r="AH93" s="8"/>
      <c r="AI93" s="8"/>
      <c r="AJ93" s="8"/>
      <c r="AK93" s="8"/>
      <c r="AL93" s="8"/>
      <c r="AM93" s="15">
        <f>SUM(Z77:Z93)+SUM(AM77:AM92)</f>
        <v>78</v>
      </c>
      <c r="AN93" s="15">
        <f>SUM(AA77:AA93)+SUM(AN77:AN92)</f>
        <v>32</v>
      </c>
      <c r="AO93" s="15">
        <f>SUM(AB77:AB93)+SUM(AO77:AO92)</f>
        <v>32</v>
      </c>
      <c r="AP93" s="15">
        <f>SUM(AC77:AC93)+SUM(AP77:AP92)</f>
        <v>64</v>
      </c>
      <c r="AQ93" s="15">
        <f>SUM(AD77:AD93)+SUM(AQ77:AQ92)</f>
        <v>6</v>
      </c>
      <c r="AR93" s="41"/>
    </row>
    <row r="94" spans="1:44" ht="15.75" customHeight="1" x14ac:dyDescent="0.25">
      <c r="A94" s="36"/>
      <c r="E94" s="21" t="s">
        <v>32</v>
      </c>
      <c r="F94" s="21"/>
      <c r="G94" s="21"/>
      <c r="H94" s="21" t="s">
        <v>97</v>
      </c>
      <c r="I94" s="22"/>
      <c r="J94" s="22">
        <v>10</v>
      </c>
      <c r="K94" s="22">
        <v>5</v>
      </c>
      <c r="L94" s="22">
        <v>6</v>
      </c>
      <c r="M94" s="49">
        <f t="shared" si="15"/>
        <v>11</v>
      </c>
      <c r="Q94" s="41"/>
      <c r="R94" s="41"/>
      <c r="S94" s="8"/>
      <c r="T94" s="8"/>
      <c r="U94" s="8"/>
      <c r="V94" s="8"/>
      <c r="W94" s="8"/>
      <c r="X94" s="8"/>
      <c r="Y94" s="8"/>
      <c r="Z94" s="8"/>
      <c r="AA94" s="8"/>
      <c r="AB94" s="8"/>
      <c r="AC94" s="8"/>
      <c r="AD94" s="8"/>
      <c r="AR94" s="41"/>
    </row>
    <row r="95" spans="1:44" ht="15.75" customHeight="1" thickBot="1" x14ac:dyDescent="0.3">
      <c r="A95" s="36"/>
      <c r="E95" s="21" t="s">
        <v>158</v>
      </c>
      <c r="F95" s="21"/>
      <c r="G95" s="21"/>
      <c r="H95" s="16" t="s">
        <v>98</v>
      </c>
      <c r="I95" s="22"/>
      <c r="J95" s="22">
        <v>10</v>
      </c>
      <c r="K95" s="22">
        <v>5</v>
      </c>
      <c r="L95" s="22">
        <v>5</v>
      </c>
      <c r="M95" s="49">
        <f t="shared" si="15"/>
        <v>10</v>
      </c>
      <c r="Q95" s="41"/>
      <c r="R95" s="41"/>
      <c r="AF95" s="28" t="s">
        <v>109</v>
      </c>
      <c r="AG95" s="28" t="s">
        <v>112</v>
      </c>
      <c r="AH95" s="28"/>
      <c r="AI95" s="38"/>
      <c r="AJ95" s="38"/>
      <c r="AK95" s="38"/>
      <c r="AL95" s="38"/>
      <c r="AM95" s="38" t="s">
        <v>3</v>
      </c>
      <c r="AN95" s="38" t="s">
        <v>22</v>
      </c>
      <c r="AO95" s="38" t="s">
        <v>23</v>
      </c>
      <c r="AP95" s="38" t="s">
        <v>24</v>
      </c>
      <c r="AQ95" s="38" t="s">
        <v>2</v>
      </c>
      <c r="AR95" s="41"/>
    </row>
    <row r="96" spans="1:44" ht="15.75" customHeight="1" thickBot="1" x14ac:dyDescent="0.3">
      <c r="A96" s="36"/>
      <c r="E96" s="21" t="s">
        <v>139</v>
      </c>
      <c r="F96" s="21"/>
      <c r="G96" s="21"/>
      <c r="H96" s="21" t="s">
        <v>106</v>
      </c>
      <c r="I96" s="22"/>
      <c r="J96" s="22">
        <v>10</v>
      </c>
      <c r="K96" s="22">
        <v>5</v>
      </c>
      <c r="L96" s="22">
        <v>5</v>
      </c>
      <c r="M96" s="49">
        <f t="shared" si="15"/>
        <v>10</v>
      </c>
      <c r="Q96" s="41"/>
      <c r="R96" s="41"/>
      <c r="S96" s="28" t="s">
        <v>109</v>
      </c>
      <c r="T96" s="28" t="s">
        <v>112</v>
      </c>
      <c r="U96" s="28"/>
      <c r="V96" s="38"/>
      <c r="W96" s="38"/>
      <c r="X96" s="38"/>
      <c r="Y96" s="38"/>
      <c r="Z96" s="38" t="s">
        <v>3</v>
      </c>
      <c r="AA96" s="38" t="s">
        <v>22</v>
      </c>
      <c r="AB96" s="38" t="s">
        <v>23</v>
      </c>
      <c r="AC96" s="38" t="s">
        <v>24</v>
      </c>
      <c r="AD96" s="38" t="s">
        <v>2</v>
      </c>
      <c r="AF96" s="27">
        <v>7.5</v>
      </c>
      <c r="AG96" s="21" t="s">
        <v>196</v>
      </c>
      <c r="AH96" s="21"/>
      <c r="AM96" s="22">
        <v>1</v>
      </c>
      <c r="AN96" s="22">
        <v>0</v>
      </c>
      <c r="AO96" s="22">
        <v>0</v>
      </c>
      <c r="AP96" s="22">
        <f t="shared" ref="AP96:AP102" si="16">+AN96+AO96</f>
        <v>0</v>
      </c>
      <c r="AQ96" s="22">
        <v>0</v>
      </c>
      <c r="AR96" s="41"/>
    </row>
    <row r="97" spans="1:44" ht="15.75" customHeight="1" x14ac:dyDescent="0.25">
      <c r="A97" s="36"/>
      <c r="E97" s="21" t="s">
        <v>42</v>
      </c>
      <c r="F97" s="21"/>
      <c r="G97" s="21"/>
      <c r="H97" s="21" t="s">
        <v>107</v>
      </c>
      <c r="I97" s="22"/>
      <c r="J97" s="22">
        <v>8</v>
      </c>
      <c r="K97" s="22">
        <v>4</v>
      </c>
      <c r="L97" s="22">
        <v>6</v>
      </c>
      <c r="M97" s="49">
        <f t="shared" si="15"/>
        <v>10</v>
      </c>
      <c r="Q97" s="41"/>
      <c r="R97" s="41"/>
      <c r="S97" s="27">
        <v>7</v>
      </c>
      <c r="T97" s="21" t="s">
        <v>64</v>
      </c>
      <c r="Z97" s="22">
        <v>1</v>
      </c>
      <c r="AA97" s="22">
        <v>0</v>
      </c>
      <c r="AB97" s="22">
        <v>0</v>
      </c>
      <c r="AC97" s="22">
        <f t="shared" ref="AC97:AC102" si="17">+AA97+AB97</f>
        <v>0</v>
      </c>
      <c r="AD97" s="22">
        <v>0</v>
      </c>
      <c r="AF97" s="27">
        <v>6.5</v>
      </c>
      <c r="AG97" s="21" t="s">
        <v>30</v>
      </c>
      <c r="AH97" s="21"/>
      <c r="AM97" s="22">
        <v>1</v>
      </c>
      <c r="AN97" s="22">
        <v>0</v>
      </c>
      <c r="AO97" s="22">
        <v>1</v>
      </c>
      <c r="AP97" s="22">
        <f t="shared" si="16"/>
        <v>1</v>
      </c>
      <c r="AQ97" s="22">
        <v>0</v>
      </c>
      <c r="AR97" s="41"/>
    </row>
    <row r="98" spans="1:44" ht="15.75" customHeight="1" x14ac:dyDescent="0.25">
      <c r="A98" s="36"/>
      <c r="E98" s="21" t="s">
        <v>60</v>
      </c>
      <c r="F98" s="21"/>
      <c r="G98" s="21"/>
      <c r="H98" s="21" t="s">
        <v>107</v>
      </c>
      <c r="I98" s="22"/>
      <c r="J98" s="22">
        <v>8</v>
      </c>
      <c r="K98" s="22">
        <v>2</v>
      </c>
      <c r="L98" s="22">
        <v>8</v>
      </c>
      <c r="M98" s="49">
        <f t="shared" si="15"/>
        <v>10</v>
      </c>
      <c r="Q98" s="41"/>
      <c r="R98" s="41"/>
      <c r="S98" s="27">
        <v>7</v>
      </c>
      <c r="T98" s="21" t="s">
        <v>141</v>
      </c>
      <c r="Z98" s="22">
        <v>1</v>
      </c>
      <c r="AA98" s="22">
        <v>1</v>
      </c>
      <c r="AB98" s="22">
        <v>0</v>
      </c>
      <c r="AC98" s="22">
        <f t="shared" si="17"/>
        <v>1</v>
      </c>
      <c r="AD98" s="22">
        <v>0</v>
      </c>
      <c r="AF98" s="27">
        <v>8.5</v>
      </c>
      <c r="AG98" s="21" t="s">
        <v>28</v>
      </c>
      <c r="AM98" s="22">
        <v>1</v>
      </c>
      <c r="AN98" s="22">
        <v>0</v>
      </c>
      <c r="AO98" s="22">
        <v>1</v>
      </c>
      <c r="AP98" s="22">
        <f t="shared" si="16"/>
        <v>1</v>
      </c>
      <c r="AQ98" s="22">
        <v>0</v>
      </c>
      <c r="AR98" s="41"/>
    </row>
    <row r="99" spans="1:44" ht="15.75" customHeight="1" x14ac:dyDescent="0.25">
      <c r="A99" s="36"/>
      <c r="E99" s="21" t="s">
        <v>167</v>
      </c>
      <c r="F99" s="21"/>
      <c r="G99" s="21"/>
      <c r="H99" s="21" t="s">
        <v>107</v>
      </c>
      <c r="I99" s="22"/>
      <c r="J99" s="22">
        <v>10</v>
      </c>
      <c r="K99" s="22">
        <v>6</v>
      </c>
      <c r="L99" s="22">
        <v>3</v>
      </c>
      <c r="M99" s="49">
        <f t="shared" si="15"/>
        <v>9</v>
      </c>
      <c r="Q99" s="41"/>
      <c r="R99" s="41"/>
      <c r="S99" s="27">
        <v>7.5</v>
      </c>
      <c r="T99" s="21" t="s">
        <v>31</v>
      </c>
      <c r="Z99" s="22">
        <v>2</v>
      </c>
      <c r="AA99" s="22">
        <v>0</v>
      </c>
      <c r="AB99" s="22">
        <v>1</v>
      </c>
      <c r="AC99" s="22">
        <f t="shared" si="17"/>
        <v>1</v>
      </c>
      <c r="AD99" s="22">
        <v>0</v>
      </c>
      <c r="AF99" s="27">
        <v>7.5</v>
      </c>
      <c r="AG99" s="21" t="s">
        <v>104</v>
      </c>
      <c r="AM99" s="22">
        <v>1</v>
      </c>
      <c r="AN99" s="22">
        <v>0</v>
      </c>
      <c r="AO99" s="22">
        <v>1</v>
      </c>
      <c r="AP99" s="22">
        <f t="shared" si="16"/>
        <v>1</v>
      </c>
      <c r="AQ99" s="22">
        <v>0</v>
      </c>
      <c r="AR99" s="41"/>
    </row>
    <row r="100" spans="1:44" ht="15.75" customHeight="1" x14ac:dyDescent="0.25">
      <c r="A100" s="36"/>
      <c r="E100" s="21" t="s">
        <v>37</v>
      </c>
      <c r="H100" s="21" t="s">
        <v>134</v>
      </c>
      <c r="I100" s="22"/>
      <c r="J100" s="22">
        <v>10</v>
      </c>
      <c r="K100" s="22">
        <v>4</v>
      </c>
      <c r="L100" s="22">
        <v>5</v>
      </c>
      <c r="M100" s="49">
        <f t="shared" si="15"/>
        <v>9</v>
      </c>
      <c r="Q100" s="41"/>
      <c r="R100" s="41"/>
      <c r="S100" s="27">
        <v>7.5</v>
      </c>
      <c r="T100" s="21" t="s">
        <v>139</v>
      </c>
      <c r="Z100" s="22">
        <v>1</v>
      </c>
      <c r="AA100" s="22">
        <v>0</v>
      </c>
      <c r="AB100" s="22">
        <v>0</v>
      </c>
      <c r="AC100" s="22">
        <f t="shared" si="17"/>
        <v>0</v>
      </c>
      <c r="AD100" s="22">
        <v>0</v>
      </c>
      <c r="AF100" s="27">
        <v>7.5</v>
      </c>
      <c r="AG100" s="21" t="s">
        <v>164</v>
      </c>
      <c r="AH100" s="21"/>
      <c r="AM100" s="22">
        <v>1</v>
      </c>
      <c r="AN100" s="22">
        <v>0</v>
      </c>
      <c r="AO100" s="22">
        <v>0</v>
      </c>
      <c r="AP100" s="22">
        <f t="shared" si="16"/>
        <v>0</v>
      </c>
      <c r="AQ100" s="22">
        <v>0</v>
      </c>
      <c r="AR100" s="41"/>
    </row>
    <row r="101" spans="1:44" ht="15.75" customHeight="1" x14ac:dyDescent="0.25">
      <c r="A101" s="36"/>
      <c r="E101" s="21" t="s">
        <v>87</v>
      </c>
      <c r="F101" s="21"/>
      <c r="G101" s="21"/>
      <c r="H101" s="21" t="s">
        <v>108</v>
      </c>
      <c r="I101" s="22"/>
      <c r="J101" s="22">
        <v>9</v>
      </c>
      <c r="K101" s="22">
        <v>1</v>
      </c>
      <c r="L101" s="22">
        <v>8</v>
      </c>
      <c r="M101" s="49">
        <f t="shared" si="15"/>
        <v>9</v>
      </c>
      <c r="Q101" s="41"/>
      <c r="R101" s="41"/>
      <c r="S101" s="27">
        <v>6.5</v>
      </c>
      <c r="T101" s="21" t="s">
        <v>123</v>
      </c>
      <c r="Z101" s="22">
        <v>4</v>
      </c>
      <c r="AA101" s="22">
        <v>1</v>
      </c>
      <c r="AB101" s="22">
        <v>1</v>
      </c>
      <c r="AC101" s="22">
        <f t="shared" si="17"/>
        <v>2</v>
      </c>
      <c r="AD101" s="22">
        <v>0</v>
      </c>
      <c r="AF101" s="27">
        <v>8.5</v>
      </c>
      <c r="AG101" s="21" t="s">
        <v>140</v>
      </c>
      <c r="AM101" s="22">
        <v>1</v>
      </c>
      <c r="AN101" s="22">
        <v>3</v>
      </c>
      <c r="AO101" s="22">
        <v>0</v>
      </c>
      <c r="AP101" s="22">
        <f t="shared" si="16"/>
        <v>3</v>
      </c>
      <c r="AQ101" s="22">
        <v>0</v>
      </c>
      <c r="AR101" s="41"/>
    </row>
    <row r="102" spans="1:44" ht="15.75" customHeight="1" thickBot="1" x14ac:dyDescent="0.3">
      <c r="A102" s="36"/>
      <c r="E102" s="21" t="s">
        <v>119</v>
      </c>
      <c r="F102" s="21"/>
      <c r="G102" s="21"/>
      <c r="H102" s="21" t="s">
        <v>173</v>
      </c>
      <c r="I102" s="22"/>
      <c r="J102" s="22">
        <v>10</v>
      </c>
      <c r="K102" s="22">
        <v>1</v>
      </c>
      <c r="L102" s="22">
        <v>8</v>
      </c>
      <c r="M102" s="49">
        <f t="shared" si="15"/>
        <v>9</v>
      </c>
      <c r="O102" s="22"/>
      <c r="Q102" s="41"/>
      <c r="R102" s="41"/>
      <c r="S102" s="27">
        <v>6</v>
      </c>
      <c r="T102" s="21" t="s">
        <v>103</v>
      </c>
      <c r="Z102" s="22">
        <v>3</v>
      </c>
      <c r="AA102" s="22">
        <v>0</v>
      </c>
      <c r="AB102" s="22">
        <v>0</v>
      </c>
      <c r="AC102" s="22">
        <f t="shared" si="17"/>
        <v>0</v>
      </c>
      <c r="AD102" s="22">
        <v>0</v>
      </c>
      <c r="AF102" s="27">
        <v>7.5</v>
      </c>
      <c r="AG102" s="21" t="s">
        <v>44</v>
      </c>
      <c r="AM102" s="22">
        <v>2</v>
      </c>
      <c r="AN102" s="22">
        <v>0</v>
      </c>
      <c r="AO102" s="22">
        <v>2</v>
      </c>
      <c r="AP102" s="22">
        <f t="shared" si="16"/>
        <v>2</v>
      </c>
      <c r="AQ102" s="22">
        <v>0</v>
      </c>
      <c r="AR102" s="41"/>
    </row>
    <row r="103" spans="1:44" ht="15.75" customHeight="1" x14ac:dyDescent="0.25">
      <c r="A103" s="36"/>
      <c r="E103" s="21" t="s">
        <v>74</v>
      </c>
      <c r="F103" s="21"/>
      <c r="G103" s="21"/>
      <c r="H103" s="21" t="s">
        <v>107</v>
      </c>
      <c r="I103" s="22"/>
      <c r="J103" s="22">
        <v>9</v>
      </c>
      <c r="K103" s="22">
        <v>6</v>
      </c>
      <c r="L103" s="22">
        <v>2</v>
      </c>
      <c r="M103" s="49">
        <f t="shared" si="15"/>
        <v>8</v>
      </c>
      <c r="O103" s="22"/>
      <c r="Q103" s="41"/>
      <c r="R103" s="41"/>
      <c r="S103" s="8"/>
      <c r="T103" s="8"/>
      <c r="U103" s="8"/>
      <c r="V103" s="8"/>
      <c r="W103" s="8"/>
      <c r="X103" s="8"/>
      <c r="Y103" s="8"/>
      <c r="Z103" s="8"/>
      <c r="AA103" s="8"/>
      <c r="AB103" s="8"/>
      <c r="AC103" s="8"/>
      <c r="AD103" s="8"/>
      <c r="AF103" s="8"/>
      <c r="AG103" s="31" t="s">
        <v>157</v>
      </c>
      <c r="AH103" s="8"/>
      <c r="AI103" s="8"/>
      <c r="AJ103" s="8"/>
      <c r="AK103" s="8"/>
      <c r="AL103" s="8"/>
      <c r="AM103" s="53">
        <f>SUM(Z96:Z104)+SUM(AM95:AM102)</f>
        <v>20</v>
      </c>
      <c r="AN103" s="53">
        <f>SUM(AA96:AA104)+SUM(AN95:AN102)</f>
        <v>5</v>
      </c>
      <c r="AO103" s="53">
        <f>SUM(AB96:AB104)+SUM(AO95:AO102)</f>
        <v>7</v>
      </c>
      <c r="AP103" s="53">
        <f>SUM(AC96:AC104)+SUM(AP95:AP102)</f>
        <v>12</v>
      </c>
      <c r="AQ103" s="53">
        <f>SUM(AD96:AD104)+SUM(AQ95:AQ102)</f>
        <v>0</v>
      </c>
      <c r="AR103" s="41"/>
    </row>
    <row r="104" spans="1:44" ht="15.75" customHeight="1" x14ac:dyDescent="0.25">
      <c r="A104" s="36"/>
      <c r="E104" s="21" t="s">
        <v>104</v>
      </c>
      <c r="F104" s="21"/>
      <c r="G104" s="21"/>
      <c r="H104" s="21" t="s">
        <v>108</v>
      </c>
      <c r="I104" s="22"/>
      <c r="J104" s="22">
        <v>9</v>
      </c>
      <c r="K104" s="22">
        <v>3</v>
      </c>
      <c r="L104" s="22">
        <v>5</v>
      </c>
      <c r="M104" s="49">
        <f t="shared" si="15"/>
        <v>8</v>
      </c>
      <c r="O104" s="22"/>
      <c r="Q104" s="41"/>
      <c r="R104" s="41"/>
      <c r="AF104" s="27"/>
      <c r="AG104" s="21" t="s">
        <v>86</v>
      </c>
      <c r="AM104" s="54">
        <f>AM93+AC120+AM103</f>
        <v>113</v>
      </c>
      <c r="AN104" s="54">
        <f>AN103+AN93</f>
        <v>37</v>
      </c>
      <c r="AO104" s="54">
        <f>AO103+AO93</f>
        <v>39</v>
      </c>
      <c r="AP104" s="54">
        <f>AP103+AP93</f>
        <v>76</v>
      </c>
      <c r="AQ104" s="54">
        <f>AQ103+AQ93</f>
        <v>6</v>
      </c>
      <c r="AR104" s="41"/>
    </row>
    <row r="105" spans="1:44" ht="15.75" customHeight="1" x14ac:dyDescent="0.25">
      <c r="A105" s="36"/>
      <c r="E105" s="21" t="s">
        <v>187</v>
      </c>
      <c r="F105" s="21"/>
      <c r="G105" s="21"/>
      <c r="H105" s="16" t="s">
        <v>98</v>
      </c>
      <c r="I105" s="22"/>
      <c r="J105" s="22">
        <v>9</v>
      </c>
      <c r="K105" s="22">
        <v>2</v>
      </c>
      <c r="L105" s="22">
        <v>6</v>
      </c>
      <c r="M105" s="49">
        <f t="shared" si="15"/>
        <v>8</v>
      </c>
      <c r="O105" s="22"/>
      <c r="Q105" s="41"/>
      <c r="R105" s="41"/>
      <c r="AF105" s="27"/>
      <c r="AG105" s="21" t="s">
        <v>75</v>
      </c>
      <c r="AM105" s="22">
        <f>+AM41+AM28+Z54+Z41+AM54+AM15+Z28+Z15</f>
        <v>113</v>
      </c>
      <c r="AN105" s="22">
        <f>+AN41+AN28+AA54+AA41+AN54+AN15+AA28+AA15</f>
        <v>37</v>
      </c>
      <c r="AO105" s="22">
        <f>+AO41+AO28+AB54+AB41+AO54+AO15+AB28+AB15</f>
        <v>39</v>
      </c>
      <c r="AP105" s="22">
        <f>+AP41+AP28+AC54+AC41+AP54+AP15+AC28+AC15</f>
        <v>76</v>
      </c>
      <c r="AQ105" s="22">
        <f>+AQ41+AQ28+AD54+AD41+AQ54+AQ15+AD28+AD15</f>
        <v>6</v>
      </c>
      <c r="AR105" s="41"/>
    </row>
    <row r="106" spans="1:44" ht="15.75" customHeight="1" x14ac:dyDescent="0.25">
      <c r="A106" s="36"/>
      <c r="E106" s="21" t="s">
        <v>44</v>
      </c>
      <c r="F106" s="21"/>
      <c r="G106" s="21"/>
      <c r="H106" s="21" t="s">
        <v>134</v>
      </c>
      <c r="I106" s="22"/>
      <c r="J106" s="22">
        <v>9</v>
      </c>
      <c r="K106" s="22">
        <v>0</v>
      </c>
      <c r="L106" s="22">
        <v>8</v>
      </c>
      <c r="M106" s="49">
        <f t="shared" si="15"/>
        <v>8</v>
      </c>
      <c r="Q106" s="41"/>
      <c r="R106" s="41"/>
      <c r="AR106" s="41"/>
    </row>
    <row r="107" spans="1:44" ht="15.75" customHeight="1" x14ac:dyDescent="0.25">
      <c r="A107" s="36"/>
      <c r="E107" s="21" t="s">
        <v>164</v>
      </c>
      <c r="F107" s="21"/>
      <c r="G107" s="21"/>
      <c r="H107" s="21" t="s">
        <v>134</v>
      </c>
      <c r="I107" s="22"/>
      <c r="J107" s="22">
        <v>10</v>
      </c>
      <c r="K107" s="22">
        <v>3</v>
      </c>
      <c r="L107" s="22">
        <v>4</v>
      </c>
      <c r="M107" s="49">
        <f t="shared" si="15"/>
        <v>7</v>
      </c>
      <c r="O107" s="22"/>
      <c r="Q107" s="41"/>
      <c r="R107" s="41"/>
      <c r="AR107" s="41"/>
    </row>
    <row r="108" spans="1:44" ht="15.75" customHeight="1" x14ac:dyDescent="0.25">
      <c r="A108" s="36"/>
      <c r="E108" s="21" t="s">
        <v>169</v>
      </c>
      <c r="F108" s="21"/>
      <c r="G108" s="21"/>
      <c r="H108" s="21" t="s">
        <v>134</v>
      </c>
      <c r="I108" s="22"/>
      <c r="J108" s="22">
        <v>8</v>
      </c>
      <c r="K108" s="22">
        <v>3</v>
      </c>
      <c r="L108" s="22">
        <v>4</v>
      </c>
      <c r="M108" s="49">
        <f t="shared" si="15"/>
        <v>7</v>
      </c>
      <c r="O108" s="22"/>
      <c r="Q108" s="41"/>
      <c r="R108" s="41"/>
      <c r="AO108" s="22"/>
      <c r="AP108" s="22"/>
      <c r="AR108" s="41"/>
    </row>
    <row r="109" spans="1:44" ht="15.75" customHeight="1" x14ac:dyDescent="0.25">
      <c r="A109" s="36"/>
      <c r="E109" s="21" t="s">
        <v>153</v>
      </c>
      <c r="F109" s="21"/>
      <c r="G109" s="21"/>
      <c r="H109" s="21" t="s">
        <v>173</v>
      </c>
      <c r="I109" s="22"/>
      <c r="J109" s="22">
        <v>7</v>
      </c>
      <c r="K109" s="22">
        <v>3</v>
      </c>
      <c r="L109" s="22">
        <v>4</v>
      </c>
      <c r="M109" s="49">
        <f t="shared" si="15"/>
        <v>7</v>
      </c>
      <c r="O109" s="22"/>
      <c r="Q109" s="41"/>
      <c r="R109" s="41"/>
      <c r="AR109" s="41"/>
    </row>
    <row r="110" spans="1:44" ht="15.75" customHeight="1" x14ac:dyDescent="0.25">
      <c r="A110" s="36"/>
      <c r="E110" s="21" t="s">
        <v>120</v>
      </c>
      <c r="F110" s="21"/>
      <c r="G110" s="21"/>
      <c r="H110" s="16" t="s">
        <v>17</v>
      </c>
      <c r="I110" s="22"/>
      <c r="J110" s="22">
        <v>10</v>
      </c>
      <c r="K110" s="22">
        <v>3</v>
      </c>
      <c r="L110" s="22">
        <v>4</v>
      </c>
      <c r="M110" s="49">
        <f t="shared" si="15"/>
        <v>7</v>
      </c>
      <c r="O110" s="22"/>
      <c r="Q110" s="41"/>
      <c r="R110" s="41"/>
      <c r="AR110" s="41"/>
    </row>
    <row r="111" spans="1:44" ht="15.75" customHeight="1" x14ac:dyDescent="0.25">
      <c r="A111" s="36"/>
      <c r="E111" s="21" t="s">
        <v>46</v>
      </c>
      <c r="F111" s="21"/>
      <c r="G111" s="21"/>
      <c r="H111" s="21" t="s">
        <v>108</v>
      </c>
      <c r="I111" s="22"/>
      <c r="J111" s="22">
        <v>9</v>
      </c>
      <c r="K111" s="22">
        <v>0</v>
      </c>
      <c r="L111" s="22">
        <v>7</v>
      </c>
      <c r="M111" s="49">
        <f t="shared" si="15"/>
        <v>7</v>
      </c>
      <c r="Q111" s="41"/>
      <c r="R111" s="41"/>
      <c r="AR111" s="41"/>
    </row>
    <row r="112" spans="1:44" ht="15.75" customHeight="1" thickBot="1" x14ac:dyDescent="0.3">
      <c r="A112" s="36"/>
      <c r="E112" s="21" t="s">
        <v>103</v>
      </c>
      <c r="H112" s="21" t="s">
        <v>17</v>
      </c>
      <c r="I112" s="22"/>
      <c r="J112" s="22">
        <v>10</v>
      </c>
      <c r="K112" s="22">
        <v>2</v>
      </c>
      <c r="L112" s="22">
        <v>4</v>
      </c>
      <c r="M112" s="49">
        <f t="shared" si="15"/>
        <v>6</v>
      </c>
      <c r="Q112" s="41"/>
      <c r="R112" s="41"/>
      <c r="U112" s="37" t="s">
        <v>109</v>
      </c>
      <c r="V112" s="10" t="s">
        <v>117</v>
      </c>
      <c r="W112" s="10"/>
      <c r="X112" s="10"/>
      <c r="Y112" s="10"/>
      <c r="Z112" s="10"/>
      <c r="AA112" s="10"/>
      <c r="AB112" s="10"/>
      <c r="AC112" s="37" t="s">
        <v>3</v>
      </c>
      <c r="AD112" s="37" t="s">
        <v>7</v>
      </c>
      <c r="AE112" s="37" t="s">
        <v>8</v>
      </c>
      <c r="AF112" s="37" t="s">
        <v>9</v>
      </c>
      <c r="AG112" s="37" t="s">
        <v>71</v>
      </c>
      <c r="AH112" s="37"/>
      <c r="AI112" s="37" t="s">
        <v>4</v>
      </c>
      <c r="AJ112" s="37" t="s">
        <v>6</v>
      </c>
      <c r="AK112" s="37" t="s">
        <v>5</v>
      </c>
      <c r="AL112" s="37" t="s">
        <v>72</v>
      </c>
      <c r="AM112" s="37" t="s">
        <v>23</v>
      </c>
      <c r="AN112" s="37" t="s">
        <v>2</v>
      </c>
      <c r="AR112" s="41"/>
    </row>
    <row r="113" spans="1:44" ht="15.75" customHeight="1" x14ac:dyDescent="0.25">
      <c r="A113" s="36"/>
      <c r="E113" s="21" t="s">
        <v>154</v>
      </c>
      <c r="F113" s="21"/>
      <c r="G113" s="21"/>
      <c r="H113" s="21" t="s">
        <v>97</v>
      </c>
      <c r="I113" s="22"/>
      <c r="J113" s="22">
        <v>6</v>
      </c>
      <c r="K113" s="22">
        <v>2</v>
      </c>
      <c r="L113" s="22">
        <v>4</v>
      </c>
      <c r="M113" s="49">
        <f t="shared" si="15"/>
        <v>6</v>
      </c>
      <c r="Q113" s="41"/>
      <c r="R113" s="41"/>
      <c r="U113" s="58">
        <v>7</v>
      </c>
      <c r="V113" s="31" t="s">
        <v>347</v>
      </c>
      <c r="W113" s="8"/>
      <c r="X113" s="31"/>
      <c r="Y113" s="31"/>
      <c r="Z113" s="14"/>
      <c r="AA113" s="8"/>
      <c r="AB113" s="8"/>
      <c r="AC113" s="15">
        <f t="shared" ref="AC113:AC119" si="18">SUM(AD113:AF113)</f>
        <v>5</v>
      </c>
      <c r="AD113" s="15">
        <v>0</v>
      </c>
      <c r="AE113" s="15">
        <v>5</v>
      </c>
      <c r="AF113" s="15">
        <v>0</v>
      </c>
      <c r="AG113" s="98">
        <f t="shared" ref="AG113:AG120" si="19">+(AD113*2+AF113)/(2*AC113)</f>
        <v>0</v>
      </c>
      <c r="AH113" s="98"/>
      <c r="AI113" s="15">
        <v>25</v>
      </c>
      <c r="AJ113" s="15">
        <v>0</v>
      </c>
      <c r="AK113" s="15">
        <v>0</v>
      </c>
      <c r="AL113" s="52">
        <f t="shared" ref="AL113:AL120" si="20">+AI113/AC113</f>
        <v>5</v>
      </c>
      <c r="AM113" s="15">
        <v>0</v>
      </c>
      <c r="AN113" s="15">
        <v>0</v>
      </c>
      <c r="AR113" s="41"/>
    </row>
    <row r="114" spans="1:44" ht="15.75" customHeight="1" x14ac:dyDescent="0.25">
      <c r="A114" s="36"/>
      <c r="E114" s="21" t="s">
        <v>39</v>
      </c>
      <c r="F114" s="21"/>
      <c r="G114" s="21"/>
      <c r="H114" s="21" t="s">
        <v>97</v>
      </c>
      <c r="I114" s="22"/>
      <c r="J114" s="22">
        <v>10</v>
      </c>
      <c r="K114" s="22">
        <v>1</v>
      </c>
      <c r="L114" s="22">
        <v>5</v>
      </c>
      <c r="M114" s="49">
        <f t="shared" si="15"/>
        <v>6</v>
      </c>
      <c r="O114" s="22"/>
      <c r="Q114" s="41"/>
      <c r="R114" s="41"/>
      <c r="U114" s="27">
        <v>7</v>
      </c>
      <c r="V114" s="21" t="s">
        <v>162</v>
      </c>
      <c r="X114" s="21"/>
      <c r="Y114" s="21"/>
      <c r="Z114" s="16"/>
      <c r="AC114" s="22">
        <f t="shared" si="18"/>
        <v>2</v>
      </c>
      <c r="AD114" s="22">
        <v>2</v>
      </c>
      <c r="AE114" s="22">
        <v>0</v>
      </c>
      <c r="AF114" s="22">
        <v>0</v>
      </c>
      <c r="AG114" s="95">
        <f t="shared" si="19"/>
        <v>1</v>
      </c>
      <c r="AH114" s="95"/>
      <c r="AI114" s="22">
        <v>4</v>
      </c>
      <c r="AJ114" s="22">
        <v>0</v>
      </c>
      <c r="AK114" s="22">
        <v>0</v>
      </c>
      <c r="AL114" s="24">
        <f t="shared" si="20"/>
        <v>2</v>
      </c>
      <c r="AM114" s="22">
        <v>0</v>
      </c>
      <c r="AN114" s="22">
        <v>0</v>
      </c>
      <c r="AR114" s="41"/>
    </row>
    <row r="115" spans="1:44" ht="15.75" customHeight="1" x14ac:dyDescent="0.25">
      <c r="A115" s="36"/>
      <c r="E115" s="21"/>
      <c r="F115" s="21"/>
      <c r="G115" s="21"/>
      <c r="H115" s="21"/>
      <c r="I115" s="22"/>
      <c r="J115" s="22"/>
      <c r="K115" s="22"/>
      <c r="L115" s="22"/>
      <c r="M115" s="22"/>
      <c r="O115" s="22"/>
      <c r="Q115" s="41"/>
      <c r="R115" s="41"/>
      <c r="U115" s="27">
        <v>7</v>
      </c>
      <c r="V115" s="21" t="s">
        <v>183</v>
      </c>
      <c r="X115" s="21"/>
      <c r="Y115" s="21"/>
      <c r="Z115" s="16"/>
      <c r="AC115" s="22">
        <f t="shared" si="18"/>
        <v>1</v>
      </c>
      <c r="AD115" s="22">
        <v>0</v>
      </c>
      <c r="AE115" s="22">
        <v>0</v>
      </c>
      <c r="AF115" s="22">
        <v>1</v>
      </c>
      <c r="AG115" s="95">
        <f t="shared" si="19"/>
        <v>0.5</v>
      </c>
      <c r="AH115" s="95"/>
      <c r="AI115" s="22">
        <v>1</v>
      </c>
      <c r="AJ115" s="22">
        <v>0</v>
      </c>
      <c r="AK115" s="22">
        <v>0</v>
      </c>
      <c r="AL115" s="24">
        <f t="shared" si="20"/>
        <v>1</v>
      </c>
      <c r="AM115" s="22">
        <v>0</v>
      </c>
      <c r="AN115" s="22">
        <v>0</v>
      </c>
      <c r="AR115" s="41"/>
    </row>
    <row r="116" spans="1:44" ht="15.75" customHeight="1" x14ac:dyDescent="0.25">
      <c r="A116" s="36"/>
      <c r="E116" s="21"/>
      <c r="F116" s="21"/>
      <c r="G116" s="21"/>
      <c r="H116" s="21"/>
      <c r="I116" s="22"/>
      <c r="J116" s="22"/>
      <c r="K116" s="22"/>
      <c r="L116" s="22"/>
      <c r="M116" s="22"/>
      <c r="O116" s="22"/>
      <c r="Q116" s="41"/>
      <c r="R116" s="41"/>
      <c r="U116" s="27">
        <v>7</v>
      </c>
      <c r="V116" s="21" t="s">
        <v>315</v>
      </c>
      <c r="X116" s="21"/>
      <c r="Y116" s="21"/>
      <c r="Z116" s="16"/>
      <c r="AC116" s="22">
        <f t="shared" si="18"/>
        <v>1</v>
      </c>
      <c r="AD116" s="22">
        <v>0</v>
      </c>
      <c r="AE116" s="22">
        <v>0</v>
      </c>
      <c r="AF116" s="22">
        <v>1</v>
      </c>
      <c r="AG116" s="95">
        <f t="shared" si="19"/>
        <v>0.5</v>
      </c>
      <c r="AH116" s="95"/>
      <c r="AI116" s="22">
        <v>1</v>
      </c>
      <c r="AJ116" s="22">
        <v>0</v>
      </c>
      <c r="AK116" s="22">
        <v>0</v>
      </c>
      <c r="AL116" s="24">
        <f t="shared" si="20"/>
        <v>1</v>
      </c>
      <c r="AM116" s="22">
        <v>0</v>
      </c>
      <c r="AN116" s="22">
        <v>0</v>
      </c>
      <c r="AR116" s="41"/>
    </row>
    <row r="117" spans="1:44" ht="15.75" customHeight="1" thickBot="1" x14ac:dyDescent="0.3">
      <c r="A117" s="36"/>
      <c r="F117" s="2" t="s">
        <v>77</v>
      </c>
      <c r="G117" s="2"/>
      <c r="H117" s="2"/>
      <c r="I117" s="4" t="s">
        <v>1</v>
      </c>
      <c r="J117" s="4"/>
      <c r="K117" s="4" t="s">
        <v>3</v>
      </c>
      <c r="L117" s="50" t="s">
        <v>2</v>
      </c>
      <c r="M117" s="22"/>
      <c r="N117" s="22"/>
      <c r="O117" s="22"/>
      <c r="Q117" s="41"/>
      <c r="R117" s="41"/>
      <c r="U117" s="27">
        <v>7.5</v>
      </c>
      <c r="V117" s="21" t="s">
        <v>168</v>
      </c>
      <c r="Z117" s="21" t="s">
        <v>136</v>
      </c>
      <c r="AB117" s="22"/>
      <c r="AC117" s="22">
        <f t="shared" si="18"/>
        <v>2</v>
      </c>
      <c r="AD117" s="22">
        <v>1</v>
      </c>
      <c r="AE117" s="22">
        <v>1</v>
      </c>
      <c r="AF117" s="22">
        <v>0</v>
      </c>
      <c r="AG117" s="95">
        <f t="shared" si="19"/>
        <v>0.5</v>
      </c>
      <c r="AH117" s="95"/>
      <c r="AI117" s="22">
        <v>2</v>
      </c>
      <c r="AJ117" s="22">
        <v>0</v>
      </c>
      <c r="AK117" s="22">
        <v>1</v>
      </c>
      <c r="AL117" s="24">
        <f t="shared" si="20"/>
        <v>1</v>
      </c>
      <c r="AM117" s="22">
        <v>0</v>
      </c>
      <c r="AN117" s="22">
        <v>0</v>
      </c>
      <c r="AR117" s="41"/>
    </row>
    <row r="118" spans="1:44" ht="15.75" customHeight="1" x14ac:dyDescent="0.25">
      <c r="A118" s="36"/>
      <c r="F118" s="21" t="s">
        <v>192</v>
      </c>
      <c r="G118" s="21"/>
      <c r="H118" s="21"/>
      <c r="I118" s="21" t="s">
        <v>173</v>
      </c>
      <c r="J118" s="22"/>
      <c r="K118" s="22">
        <v>10</v>
      </c>
      <c r="L118" s="49">
        <v>6</v>
      </c>
      <c r="M118" s="22"/>
      <c r="N118" s="22"/>
      <c r="O118" s="22"/>
      <c r="Q118" s="41"/>
      <c r="R118" s="41"/>
      <c r="U118" s="27">
        <v>7</v>
      </c>
      <c r="V118" s="21" t="s">
        <v>274</v>
      </c>
      <c r="X118" s="21"/>
      <c r="Y118" s="21"/>
      <c r="Z118" s="16"/>
      <c r="AC118" s="22">
        <f t="shared" si="18"/>
        <v>2</v>
      </c>
      <c r="AD118" s="22">
        <v>0</v>
      </c>
      <c r="AE118" s="22">
        <v>1</v>
      </c>
      <c r="AF118" s="22">
        <v>1</v>
      </c>
      <c r="AG118" s="95">
        <f t="shared" si="19"/>
        <v>0.25</v>
      </c>
      <c r="AH118" s="95"/>
      <c r="AI118" s="22">
        <v>5</v>
      </c>
      <c r="AJ118" s="22">
        <v>0</v>
      </c>
      <c r="AK118" s="22">
        <v>0</v>
      </c>
      <c r="AL118" s="24">
        <f t="shared" si="20"/>
        <v>2.5</v>
      </c>
      <c r="AM118" s="22">
        <v>0</v>
      </c>
      <c r="AN118" s="22">
        <v>0</v>
      </c>
      <c r="AR118" s="41"/>
    </row>
    <row r="119" spans="1:44" ht="15.75" customHeight="1" thickBot="1" x14ac:dyDescent="0.3">
      <c r="A119" s="36"/>
      <c r="F119" s="21" t="s">
        <v>79</v>
      </c>
      <c r="G119" s="21"/>
      <c r="H119" s="21"/>
      <c r="I119" s="21" t="s">
        <v>173</v>
      </c>
      <c r="J119" s="22"/>
      <c r="K119" s="22">
        <v>10</v>
      </c>
      <c r="L119" s="49">
        <v>6</v>
      </c>
      <c r="M119" s="22"/>
      <c r="N119" s="22"/>
      <c r="O119" s="22"/>
      <c r="Q119" s="41"/>
      <c r="R119" s="41"/>
      <c r="U119" s="56">
        <v>7</v>
      </c>
      <c r="V119" s="28" t="s">
        <v>222</v>
      </c>
      <c r="W119" s="3"/>
      <c r="X119" s="28"/>
      <c r="Y119" s="28"/>
      <c r="Z119" s="10"/>
      <c r="AA119" s="3"/>
      <c r="AB119" s="3"/>
      <c r="AC119" s="38">
        <f t="shared" si="18"/>
        <v>2</v>
      </c>
      <c r="AD119" s="38">
        <v>0</v>
      </c>
      <c r="AE119" s="38">
        <v>1</v>
      </c>
      <c r="AF119" s="38">
        <v>1</v>
      </c>
      <c r="AG119" s="95">
        <f t="shared" si="19"/>
        <v>0.25</v>
      </c>
      <c r="AH119" s="95"/>
      <c r="AI119" s="38">
        <v>8</v>
      </c>
      <c r="AJ119" s="38">
        <v>0</v>
      </c>
      <c r="AK119" s="38">
        <v>0</v>
      </c>
      <c r="AL119" s="57">
        <f t="shared" si="20"/>
        <v>4</v>
      </c>
      <c r="AM119" s="38">
        <v>0</v>
      </c>
      <c r="AN119" s="38">
        <v>0</v>
      </c>
      <c r="AR119" s="41"/>
    </row>
    <row r="120" spans="1:44" ht="15.75" customHeight="1" x14ac:dyDescent="0.25">
      <c r="A120" s="36"/>
      <c r="F120" s="21" t="s">
        <v>118</v>
      </c>
      <c r="H120" s="21"/>
      <c r="I120" s="21" t="s">
        <v>106</v>
      </c>
      <c r="J120" s="22"/>
      <c r="K120" s="22">
        <v>10</v>
      </c>
      <c r="L120" s="49">
        <v>6</v>
      </c>
      <c r="M120" s="22"/>
      <c r="N120" s="22"/>
      <c r="O120" s="22"/>
      <c r="Q120" s="41"/>
      <c r="R120" s="41"/>
      <c r="U120" s="8"/>
      <c r="V120" s="32"/>
      <c r="W120" s="31" t="s">
        <v>20</v>
      </c>
      <c r="X120" s="32"/>
      <c r="Y120" s="32"/>
      <c r="Z120" s="15"/>
      <c r="AA120" s="8"/>
      <c r="AB120" s="8"/>
      <c r="AC120" s="15">
        <f>SUM(AC113:AC119)</f>
        <v>15</v>
      </c>
      <c r="AD120" s="15">
        <f>SUM(AD113:AD119)</f>
        <v>3</v>
      </c>
      <c r="AE120" s="15">
        <f>SUM(AE113:AE119)</f>
        <v>8</v>
      </c>
      <c r="AF120" s="15">
        <f>SUM(AF113:AF119)</f>
        <v>4</v>
      </c>
      <c r="AG120" s="98">
        <f t="shared" si="19"/>
        <v>0.33333333333333331</v>
      </c>
      <c r="AH120" s="98"/>
      <c r="AI120" s="15">
        <f>SUM(AI113:AI119)</f>
        <v>46</v>
      </c>
      <c r="AJ120" s="15">
        <f>SUM(AJ113:AJ119)</f>
        <v>0</v>
      </c>
      <c r="AK120" s="15">
        <f>SUM(AK113:AK119)</f>
        <v>1</v>
      </c>
      <c r="AL120" s="52">
        <f t="shared" si="20"/>
        <v>3.0666666666666669</v>
      </c>
      <c r="AM120" s="15">
        <f>SUM(AM113:AM119)</f>
        <v>0</v>
      </c>
      <c r="AN120" s="15">
        <f>SUM(AN113:AN119)</f>
        <v>0</v>
      </c>
      <c r="AR120" s="41"/>
    </row>
    <row r="121" spans="1:44" ht="15.75" customHeight="1" x14ac:dyDescent="0.25">
      <c r="A121" s="36"/>
      <c r="F121" s="21" t="s">
        <v>42</v>
      </c>
      <c r="G121" s="21"/>
      <c r="H121" s="21"/>
      <c r="I121" s="21" t="s">
        <v>107</v>
      </c>
      <c r="J121" s="22"/>
      <c r="K121" s="22">
        <v>8</v>
      </c>
      <c r="L121" s="49">
        <v>4</v>
      </c>
      <c r="M121" s="22"/>
      <c r="N121" s="22"/>
      <c r="O121" s="22"/>
      <c r="Q121" s="41"/>
      <c r="R121" s="41"/>
      <c r="AR121" s="41"/>
    </row>
    <row r="122" spans="1:44" ht="15.75" customHeight="1" x14ac:dyDescent="0.25">
      <c r="A122" s="36"/>
      <c r="F122" s="21" t="s">
        <v>193</v>
      </c>
      <c r="G122" s="21"/>
      <c r="H122" s="21"/>
      <c r="I122" s="21" t="s">
        <v>97</v>
      </c>
      <c r="J122" s="22"/>
      <c r="K122" s="22">
        <v>8</v>
      </c>
      <c r="L122" s="49">
        <v>4</v>
      </c>
      <c r="M122" s="22"/>
      <c r="N122" s="22"/>
      <c r="O122" s="22"/>
      <c r="Q122" s="41"/>
      <c r="R122" s="41"/>
      <c r="AR122" s="41"/>
    </row>
    <row r="123" spans="1:44" ht="15.75" customHeight="1" x14ac:dyDescent="0.25">
      <c r="A123" s="36"/>
      <c r="F123" s="21" t="s">
        <v>155</v>
      </c>
      <c r="I123" s="21" t="s">
        <v>134</v>
      </c>
      <c r="J123" s="22"/>
      <c r="K123" s="22">
        <v>9</v>
      </c>
      <c r="L123" s="49">
        <v>4</v>
      </c>
      <c r="M123" s="22"/>
      <c r="N123" s="22"/>
      <c r="O123" s="22"/>
      <c r="Q123" s="41"/>
      <c r="R123" s="41"/>
      <c r="AR123" s="41"/>
    </row>
    <row r="124" spans="1:44" ht="15.75" customHeight="1" x14ac:dyDescent="0.25">
      <c r="A124" s="36"/>
      <c r="D124" s="21"/>
      <c r="E124" s="21"/>
      <c r="F124" s="21" t="s">
        <v>37</v>
      </c>
      <c r="I124" s="21" t="s">
        <v>134</v>
      </c>
      <c r="J124" s="22"/>
      <c r="K124" s="22">
        <v>10</v>
      </c>
      <c r="L124" s="49">
        <v>4</v>
      </c>
      <c r="M124" s="22"/>
      <c r="N124" s="22"/>
      <c r="O124" s="22"/>
      <c r="Q124" s="41"/>
      <c r="R124" s="41"/>
      <c r="AR124" s="41"/>
    </row>
    <row r="125" spans="1:44" ht="15.75" customHeight="1" x14ac:dyDescent="0.25">
      <c r="A125" s="36"/>
      <c r="D125" s="21"/>
      <c r="E125" s="21"/>
      <c r="F125" s="21" t="s">
        <v>141</v>
      </c>
      <c r="G125" s="21"/>
      <c r="H125" s="21"/>
      <c r="I125" s="21" t="s">
        <v>97</v>
      </c>
      <c r="J125" s="22"/>
      <c r="K125" s="22">
        <v>10</v>
      </c>
      <c r="L125" s="49">
        <v>4</v>
      </c>
      <c r="M125" s="22"/>
      <c r="N125" s="22"/>
      <c r="O125" s="22"/>
      <c r="Q125" s="41"/>
      <c r="R125" s="41"/>
      <c r="AR125" s="41"/>
    </row>
    <row r="126" spans="1:44" ht="15.75" customHeight="1" x14ac:dyDescent="0.25">
      <c r="A126" s="36"/>
      <c r="F126" s="21" t="s">
        <v>48</v>
      </c>
      <c r="I126" s="21" t="s">
        <v>97</v>
      </c>
      <c r="J126" s="22"/>
      <c r="K126" s="22">
        <v>10</v>
      </c>
      <c r="L126" s="49">
        <v>4</v>
      </c>
      <c r="M126" s="22"/>
      <c r="N126" s="22"/>
      <c r="O126" s="22"/>
      <c r="Q126" s="41"/>
      <c r="R126" s="41"/>
      <c r="AR126" s="41"/>
    </row>
    <row r="127" spans="1:44" ht="15.75" customHeight="1" x14ac:dyDescent="0.25">
      <c r="A127" s="36"/>
      <c r="M127" s="22"/>
      <c r="N127" s="22"/>
      <c r="O127" s="22"/>
      <c r="Q127" s="41"/>
      <c r="R127" s="41"/>
      <c r="AR127" s="41"/>
    </row>
    <row r="128" spans="1:44" ht="15.75" customHeight="1" x14ac:dyDescent="0.25">
      <c r="A128" s="36"/>
      <c r="Q128" s="41"/>
      <c r="R128" s="41"/>
      <c r="AR128" s="41"/>
    </row>
    <row r="129" spans="1:44" ht="15.75" customHeight="1" x14ac:dyDescent="0.25">
      <c r="A129" s="36"/>
      <c r="Q129" s="41"/>
      <c r="R129" s="41"/>
      <c r="AR129" s="41"/>
    </row>
    <row r="130" spans="1:44" ht="15.75" customHeight="1" x14ac:dyDescent="0.25">
      <c r="A130" s="36"/>
      <c r="Q130" s="41"/>
      <c r="R130" s="41"/>
      <c r="AR130" s="41"/>
    </row>
    <row r="131" spans="1:44" ht="15.75" customHeight="1" x14ac:dyDescent="0.25">
      <c r="A131" s="36"/>
      <c r="Q131" s="41"/>
      <c r="R131" s="41"/>
      <c r="AR131" s="41"/>
    </row>
    <row r="132" spans="1:44" ht="15.75" customHeight="1" x14ac:dyDescent="0.25">
      <c r="A132" s="36"/>
      <c r="Q132" s="41"/>
      <c r="R132" s="41"/>
      <c r="AR132" s="41"/>
    </row>
    <row r="133" spans="1:44" ht="15.75" customHeight="1" x14ac:dyDescent="0.25">
      <c r="A133" s="36"/>
      <c r="Q133" s="41"/>
      <c r="R133" s="41"/>
      <c r="AR133" s="41"/>
    </row>
    <row r="134" spans="1:44" ht="15.75" customHeight="1" x14ac:dyDescent="0.25">
      <c r="A134" s="36"/>
      <c r="Q134" s="41"/>
      <c r="R134" s="41"/>
      <c r="U134" s="27"/>
      <c r="V134" s="21"/>
      <c r="W134" s="21"/>
      <c r="X134" s="21"/>
      <c r="Y134" s="21"/>
      <c r="Z134" s="22"/>
      <c r="AC134" s="22"/>
      <c r="AD134" s="22"/>
      <c r="AE134" s="22"/>
      <c r="AF134" s="22"/>
      <c r="AG134" s="95"/>
      <c r="AH134" s="95"/>
      <c r="AI134" s="22"/>
      <c r="AJ134" s="22"/>
      <c r="AK134" s="22"/>
      <c r="AL134" s="24"/>
      <c r="AM134" s="22"/>
      <c r="AN134" s="22"/>
      <c r="AR134" s="41"/>
    </row>
    <row r="135" spans="1:44" ht="15.75" customHeight="1" x14ac:dyDescent="0.25">
      <c r="A135" s="36"/>
      <c r="Q135" s="41"/>
      <c r="R135" s="41"/>
      <c r="U135" s="27"/>
      <c r="V135" s="21"/>
      <c r="W135" s="21"/>
      <c r="X135" s="21"/>
      <c r="Y135" s="21"/>
      <c r="Z135" s="22"/>
      <c r="AC135" s="22"/>
      <c r="AD135" s="22"/>
      <c r="AE135" s="22"/>
      <c r="AF135" s="22"/>
      <c r="AG135" s="95"/>
      <c r="AH135" s="95"/>
      <c r="AI135" s="22"/>
      <c r="AJ135" s="22"/>
      <c r="AK135" s="22"/>
      <c r="AL135" s="24"/>
      <c r="AM135" s="22"/>
      <c r="AN135" s="22"/>
      <c r="AR135" s="41"/>
    </row>
    <row r="136" spans="1:44" ht="15.75" customHeight="1" x14ac:dyDescent="0.25">
      <c r="A136" s="36"/>
      <c r="Q136" s="36"/>
      <c r="R136" s="36"/>
      <c r="U136" s="27"/>
      <c r="V136" s="21"/>
      <c r="W136" s="21"/>
      <c r="X136" s="21"/>
      <c r="Y136" s="21"/>
      <c r="Z136" s="22"/>
      <c r="AC136" s="22"/>
      <c r="AD136" s="22"/>
      <c r="AE136" s="22"/>
      <c r="AF136" s="22"/>
      <c r="AG136" s="95"/>
      <c r="AH136" s="95"/>
      <c r="AI136" s="22"/>
      <c r="AJ136" s="22"/>
      <c r="AK136" s="22"/>
      <c r="AL136" s="24"/>
      <c r="AM136" s="22"/>
      <c r="AN136" s="22"/>
      <c r="AR136" s="36"/>
    </row>
    <row r="137" spans="1:44" ht="15.75" customHeight="1" x14ac:dyDescent="0.25">
      <c r="A137" s="36"/>
      <c r="Q137" s="36"/>
      <c r="R137" s="36"/>
      <c r="U137" s="27"/>
      <c r="V137" s="21"/>
      <c r="W137" s="21"/>
      <c r="X137" s="21"/>
      <c r="Y137" s="21"/>
      <c r="Z137" s="22"/>
      <c r="AC137" s="22"/>
      <c r="AD137" s="22"/>
      <c r="AE137" s="22"/>
      <c r="AF137" s="22"/>
      <c r="AG137" s="95"/>
      <c r="AH137" s="95"/>
      <c r="AI137" s="22"/>
      <c r="AJ137" s="22"/>
      <c r="AK137" s="22"/>
      <c r="AL137" s="24"/>
      <c r="AM137" s="22"/>
      <c r="AN137" s="22"/>
      <c r="AR137" s="36"/>
    </row>
    <row r="138" spans="1:44" ht="15.75" customHeight="1" x14ac:dyDescent="0.25">
      <c r="A138" s="36"/>
      <c r="Q138" s="36"/>
      <c r="R138" s="36"/>
      <c r="AR138" s="36"/>
    </row>
    <row r="139" spans="1:44" ht="15.75" customHeight="1" x14ac:dyDescent="0.25">
      <c r="A139" s="36"/>
      <c r="Q139" s="36"/>
      <c r="R139" s="36"/>
      <c r="S139" s="27"/>
      <c r="T139" s="21"/>
      <c r="AR139" s="36"/>
    </row>
    <row r="140" spans="1:44" ht="15.75" customHeight="1" x14ac:dyDescent="0.25">
      <c r="A140" s="36"/>
      <c r="Q140" s="36"/>
      <c r="R140" s="36"/>
      <c r="S140" s="27"/>
      <c r="T140" s="21"/>
      <c r="AR140" s="36"/>
    </row>
    <row r="141" spans="1:44" ht="15.75" customHeight="1" x14ac:dyDescent="0.25">
      <c r="A141" s="36"/>
      <c r="Q141" s="36"/>
      <c r="R141" s="36"/>
      <c r="S141" s="27"/>
      <c r="T141" s="21"/>
      <c r="AR141" s="36"/>
    </row>
    <row r="142" spans="1:44" ht="15.75" customHeight="1" x14ac:dyDescent="0.25">
      <c r="A142" s="36"/>
      <c r="Q142" s="39"/>
      <c r="R142" s="39"/>
      <c r="AR142" s="39"/>
    </row>
    <row r="143" spans="1:44" ht="15.75" customHeight="1" x14ac:dyDescent="0.25">
      <c r="A143" s="36"/>
      <c r="Q143" s="39"/>
      <c r="R143" s="39"/>
      <c r="AR143" s="39"/>
    </row>
    <row r="144" spans="1:44" ht="15.75" customHeight="1" x14ac:dyDescent="0.25">
      <c r="A144" s="36"/>
      <c r="Q144" s="39"/>
      <c r="R144" s="39"/>
      <c r="AR144" s="39"/>
    </row>
    <row r="145" spans="1:44" ht="15.75" customHeight="1" x14ac:dyDescent="0.25">
      <c r="A145" s="36"/>
      <c r="D145" s="21"/>
      <c r="E145" s="21"/>
      <c r="F145" s="21"/>
      <c r="G145" s="21"/>
      <c r="I145" s="22"/>
      <c r="J145" s="22"/>
      <c r="K145" s="22"/>
      <c r="L145" s="22"/>
      <c r="M145" s="22"/>
      <c r="Q145" s="39"/>
      <c r="R145" s="39"/>
      <c r="AR145" s="39"/>
    </row>
    <row r="146" spans="1:44" ht="15.75" x14ac:dyDescent="0.25">
      <c r="A146" s="36"/>
      <c r="Q146" s="39"/>
      <c r="R146" s="39"/>
      <c r="AR146" s="39"/>
    </row>
    <row r="147" spans="1:44" ht="15" x14ac:dyDescent="0.2">
      <c r="A147" s="39"/>
      <c r="B147" s="39"/>
      <c r="C147" s="39"/>
      <c r="D147" s="39"/>
      <c r="E147" s="39"/>
      <c r="F147" s="39"/>
      <c r="G147" s="39"/>
      <c r="H147" s="39"/>
      <c r="I147" s="39"/>
      <c r="J147" s="39"/>
      <c r="K147" s="39"/>
      <c r="L147" s="39"/>
      <c r="M147" s="39"/>
      <c r="N147" s="39"/>
      <c r="O147" s="39"/>
      <c r="P147" s="39"/>
      <c r="Q147" s="39"/>
      <c r="R147" s="39"/>
      <c r="S147" s="39"/>
      <c r="T147" s="39"/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F147" s="39"/>
      <c r="AG147" s="39"/>
      <c r="AH147" s="39"/>
      <c r="AI147" s="39"/>
      <c r="AJ147" s="39"/>
      <c r="AK147" s="39"/>
      <c r="AL147" s="39"/>
      <c r="AM147" s="39"/>
      <c r="AN147" s="39"/>
      <c r="AO147" s="39"/>
      <c r="AP147" s="39"/>
      <c r="AQ147" s="39"/>
      <c r="AR147" s="43"/>
    </row>
  </sheetData>
  <mergeCells count="30">
    <mergeCell ref="AG10:AH10"/>
    <mergeCell ref="B1:P1"/>
    <mergeCell ref="S1:AQ1"/>
    <mergeCell ref="G2:M2"/>
    <mergeCell ref="AG2:AH2"/>
    <mergeCell ref="AG3:AH3"/>
    <mergeCell ref="AG4:AH4"/>
    <mergeCell ref="AG5:AH5"/>
    <mergeCell ref="AG6:AH6"/>
    <mergeCell ref="AG7:AH7"/>
    <mergeCell ref="AG8:AH8"/>
    <mergeCell ref="AG9:AH9"/>
    <mergeCell ref="AG11:AH11"/>
    <mergeCell ref="E14:F14"/>
    <mergeCell ref="B74:P74"/>
    <mergeCell ref="S74:AQ74"/>
    <mergeCell ref="G75:M75"/>
    <mergeCell ref="S75:AQ75"/>
    <mergeCell ref="AG134:AH134"/>
    <mergeCell ref="AG135:AH135"/>
    <mergeCell ref="AG136:AH136"/>
    <mergeCell ref="AG137:AH137"/>
    <mergeCell ref="AG113:AH113"/>
    <mergeCell ref="AG114:AH114"/>
    <mergeCell ref="AG115:AH115"/>
    <mergeCell ref="AG118:AH118"/>
    <mergeCell ref="AG119:AH119"/>
    <mergeCell ref="AG120:AH120"/>
    <mergeCell ref="AG116:AH116"/>
    <mergeCell ref="AG117:AH117"/>
  </mergeCells>
  <conditionalFormatting sqref="AM105">
    <cfRule type="cellIs" dxfId="49" priority="5" operator="notEqual">
      <formula>$AM$104</formula>
    </cfRule>
  </conditionalFormatting>
  <conditionalFormatting sqref="AN105">
    <cfRule type="cellIs" dxfId="48" priority="4" operator="notEqual">
      <formula>$AN$104</formula>
    </cfRule>
  </conditionalFormatting>
  <conditionalFormatting sqref="AO105">
    <cfRule type="cellIs" dxfId="47" priority="3" operator="notEqual">
      <formula>$AO$104</formula>
    </cfRule>
  </conditionalFormatting>
  <conditionalFormatting sqref="AP105">
    <cfRule type="cellIs" dxfId="46" priority="2" operator="notEqual">
      <formula>$AP$104</formula>
    </cfRule>
  </conditionalFormatting>
  <conditionalFormatting sqref="AQ105">
    <cfRule type="cellIs" dxfId="45" priority="1" operator="notEqual">
      <formula>$AQ$104</formula>
    </cfRule>
  </conditionalFormatting>
  <pageMargins left="0.25" right="0.25" top="0.25" bottom="0.25" header="0.5" footer="0.5"/>
  <pageSetup scale="65" fitToWidth="0" fitToHeight="0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9C76D3-2163-442A-99C0-329720AD1B40}">
  <dimension ref="A1:AR147"/>
  <sheetViews>
    <sheetView topLeftCell="A2" zoomScale="70" zoomScaleNormal="70" zoomScaleSheetLayoutView="78" workbookViewId="0">
      <selection activeCell="AD3" sqref="AD3:AD10"/>
    </sheetView>
  </sheetViews>
  <sheetFormatPr defaultRowHeight="12.75" x14ac:dyDescent="0.2"/>
  <cols>
    <col min="1" max="1" width="2.7109375" customWidth="1"/>
    <col min="2" max="2" width="13.140625" customWidth="1"/>
    <col min="3" max="3" width="8.7109375" customWidth="1"/>
    <col min="4" max="4" width="8.28515625" customWidth="1"/>
    <col min="5" max="5" width="9.7109375" customWidth="1"/>
    <col min="6" max="6" width="5.85546875" customWidth="1"/>
    <col min="7" max="13" width="9.7109375" customWidth="1"/>
    <col min="14" max="15" width="10.7109375" customWidth="1"/>
    <col min="16" max="16" width="18.7109375" customWidth="1"/>
    <col min="17" max="18" width="2.7109375" customWidth="1"/>
    <col min="19" max="19" width="5.85546875" customWidth="1"/>
    <col min="20" max="23" width="6" customWidth="1"/>
    <col min="24" max="24" width="4.7109375" customWidth="1"/>
    <col min="25" max="25" width="10.7109375" customWidth="1"/>
    <col min="26" max="30" width="5.85546875" customWidth="1"/>
    <col min="31" max="31" width="5.28515625" customWidth="1"/>
    <col min="32" max="32" width="5.85546875" customWidth="1"/>
    <col min="33" max="36" width="6" customWidth="1"/>
    <col min="37" max="37" width="4.7109375" customWidth="1"/>
    <col min="38" max="38" width="10.7109375" customWidth="1"/>
    <col min="39" max="43" width="5.85546875" customWidth="1"/>
    <col min="44" max="44" width="2.7109375" customWidth="1"/>
  </cols>
  <sheetData>
    <row r="1" spans="1:44" ht="24" customHeight="1" x14ac:dyDescent="0.3">
      <c r="A1" s="39"/>
      <c r="B1" s="85" t="s">
        <v>127</v>
      </c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39"/>
      <c r="R1" s="39"/>
      <c r="S1" s="85" t="s">
        <v>127</v>
      </c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  <c r="AG1" s="85"/>
      <c r="AH1" s="85"/>
      <c r="AI1" s="85"/>
      <c r="AJ1" s="85"/>
      <c r="AK1" s="85"/>
      <c r="AL1" s="85"/>
      <c r="AM1" s="85"/>
      <c r="AN1" s="85"/>
      <c r="AO1" s="85"/>
      <c r="AP1" s="85"/>
      <c r="AQ1" s="85"/>
      <c r="AR1" s="39"/>
    </row>
    <row r="2" spans="1:44" ht="18.600000000000001" customHeight="1" thickBot="1" x14ac:dyDescent="0.35">
      <c r="A2" s="36"/>
      <c r="B2" s="26" t="s">
        <v>76</v>
      </c>
      <c r="C2" s="26">
        <v>9</v>
      </c>
      <c r="D2" s="25"/>
      <c r="E2" s="25"/>
      <c r="F2" s="25"/>
      <c r="G2" s="86" t="s">
        <v>170</v>
      </c>
      <c r="H2" s="86"/>
      <c r="I2" s="86"/>
      <c r="J2" s="86"/>
      <c r="K2" s="86"/>
      <c r="L2" s="86"/>
      <c r="M2" s="86"/>
      <c r="N2" s="25"/>
      <c r="O2" s="25"/>
      <c r="P2" s="25"/>
      <c r="Q2" s="36"/>
      <c r="R2" s="36"/>
      <c r="U2" s="37" t="s">
        <v>109</v>
      </c>
      <c r="V2" s="10" t="s">
        <v>0</v>
      </c>
      <c r="W2" s="10"/>
      <c r="X2" s="10"/>
      <c r="Y2" s="10"/>
      <c r="Z2" s="10" t="s">
        <v>1</v>
      </c>
      <c r="AA2" s="10"/>
      <c r="AB2" s="10"/>
      <c r="AC2" s="37" t="s">
        <v>3</v>
      </c>
      <c r="AD2" s="37" t="s">
        <v>7</v>
      </c>
      <c r="AE2" s="37" t="s">
        <v>8</v>
      </c>
      <c r="AF2" s="37" t="s">
        <v>9</v>
      </c>
      <c r="AG2" s="97" t="s">
        <v>71</v>
      </c>
      <c r="AH2" s="97"/>
      <c r="AI2" s="37" t="s">
        <v>4</v>
      </c>
      <c r="AJ2" s="37" t="s">
        <v>6</v>
      </c>
      <c r="AK2" s="37" t="s">
        <v>5</v>
      </c>
      <c r="AL2" s="37" t="s">
        <v>72</v>
      </c>
      <c r="AM2" s="21"/>
      <c r="AN2" s="11"/>
      <c r="AO2" s="11"/>
      <c r="AP2" s="22"/>
      <c r="AQ2" s="22"/>
      <c r="AR2" s="39"/>
    </row>
    <row r="3" spans="1:44" ht="18.75" thickBot="1" x14ac:dyDescent="0.3">
      <c r="A3" s="36"/>
      <c r="B3" s="4" t="s">
        <v>110</v>
      </c>
      <c r="C3" s="2" t="s">
        <v>80</v>
      </c>
      <c r="D3" s="2"/>
      <c r="E3" s="3"/>
      <c r="F3" s="2"/>
      <c r="G3" s="4" t="s">
        <v>7</v>
      </c>
      <c r="H3" s="4" t="s">
        <v>8</v>
      </c>
      <c r="I3" s="4" t="s">
        <v>9</v>
      </c>
      <c r="J3" s="4" t="s">
        <v>11</v>
      </c>
      <c r="K3" s="4" t="s">
        <v>12</v>
      </c>
      <c r="L3" s="4" t="s">
        <v>10</v>
      </c>
      <c r="M3" s="4" t="s">
        <v>4</v>
      </c>
      <c r="N3" s="4" t="s">
        <v>13</v>
      </c>
      <c r="O3" s="4" t="s">
        <v>2</v>
      </c>
      <c r="P3" s="4" t="s">
        <v>252</v>
      </c>
      <c r="Q3" s="36"/>
      <c r="R3" s="36"/>
      <c r="U3" s="27">
        <v>8</v>
      </c>
      <c r="V3" s="21" t="s">
        <v>15</v>
      </c>
      <c r="X3" s="21"/>
      <c r="Y3" s="21"/>
      <c r="Z3" s="21" t="s">
        <v>184</v>
      </c>
      <c r="AB3" s="22"/>
      <c r="AC3" s="22">
        <f t="shared" ref="AC3:AC10" si="0">+AD3+AE3+AF3</f>
        <v>9</v>
      </c>
      <c r="AD3" s="22">
        <v>7</v>
      </c>
      <c r="AE3" s="22">
        <v>1</v>
      </c>
      <c r="AF3" s="22">
        <v>1</v>
      </c>
      <c r="AG3" s="95">
        <f t="shared" ref="AG3:AG9" si="1">+(AD3*2+AF3)/(2*AC3)</f>
        <v>0.83333333333333337</v>
      </c>
      <c r="AH3" s="95"/>
      <c r="AI3" s="22">
        <v>16</v>
      </c>
      <c r="AJ3" s="22">
        <v>0</v>
      </c>
      <c r="AK3" s="22">
        <v>2</v>
      </c>
      <c r="AL3" s="24">
        <f t="shared" ref="AL3:AL9" si="2">+AI3/AC3</f>
        <v>1.7777777777777777</v>
      </c>
      <c r="AN3" s="22"/>
      <c r="AQ3" s="22"/>
      <c r="AR3" s="39"/>
    </row>
    <row r="4" spans="1:44" ht="18" x14ac:dyDescent="0.25">
      <c r="A4" s="36"/>
      <c r="B4" s="5">
        <v>5</v>
      </c>
      <c r="C4" s="6" t="s">
        <v>171</v>
      </c>
      <c r="D4" s="11"/>
      <c r="E4" s="11"/>
      <c r="F4" s="11"/>
      <c r="G4" s="5">
        <v>7</v>
      </c>
      <c r="H4" s="5">
        <v>1</v>
      </c>
      <c r="I4" s="5">
        <v>1</v>
      </c>
      <c r="J4" s="5">
        <f t="shared" ref="J4:J11" si="3">2*G4+I4</f>
        <v>15</v>
      </c>
      <c r="K4" s="35">
        <f t="shared" ref="K4:K11" si="4">+J4/((G4+H4+I4)*2)</f>
        <v>0.83333333333333337</v>
      </c>
      <c r="L4" s="5">
        <f>+$AN$27</f>
        <v>34</v>
      </c>
      <c r="M4" s="5">
        <v>16</v>
      </c>
      <c r="N4" s="5">
        <f>$AO$27</f>
        <v>53</v>
      </c>
      <c r="O4" s="5">
        <f>$AQ$27</f>
        <v>12</v>
      </c>
      <c r="P4" s="5">
        <v>1</v>
      </c>
      <c r="Q4" s="40"/>
      <c r="R4" s="36"/>
      <c r="U4" s="27">
        <v>7.5</v>
      </c>
      <c r="V4" s="21" t="s">
        <v>253</v>
      </c>
      <c r="X4" s="21"/>
      <c r="Y4" s="21"/>
      <c r="Z4" s="16" t="s">
        <v>136</v>
      </c>
      <c r="AC4" s="22">
        <f t="shared" si="0"/>
        <v>6</v>
      </c>
      <c r="AD4" s="22">
        <v>3</v>
      </c>
      <c r="AE4" s="22">
        <v>1</v>
      </c>
      <c r="AF4" s="22">
        <v>2</v>
      </c>
      <c r="AG4" s="95">
        <f t="shared" si="1"/>
        <v>0.66666666666666663</v>
      </c>
      <c r="AH4" s="95"/>
      <c r="AI4" s="22">
        <v>12</v>
      </c>
      <c r="AJ4" s="22">
        <v>0</v>
      </c>
      <c r="AK4" s="22">
        <v>0</v>
      </c>
      <c r="AL4" s="24">
        <f t="shared" si="2"/>
        <v>2</v>
      </c>
      <c r="AN4" s="22"/>
      <c r="AO4" s="5"/>
      <c r="AQ4" s="22"/>
      <c r="AR4" s="39"/>
    </row>
    <row r="5" spans="1:44" ht="18" x14ac:dyDescent="0.25">
      <c r="A5" s="36"/>
      <c r="B5" s="5">
        <v>4</v>
      </c>
      <c r="C5" s="6" t="s">
        <v>115</v>
      </c>
      <c r="D5" s="11"/>
      <c r="E5" s="11"/>
      <c r="F5" s="11"/>
      <c r="G5" s="5">
        <v>6</v>
      </c>
      <c r="H5" s="5">
        <v>2</v>
      </c>
      <c r="I5" s="5">
        <v>1</v>
      </c>
      <c r="J5" s="5">
        <f t="shared" si="3"/>
        <v>13</v>
      </c>
      <c r="K5" s="35">
        <f t="shared" si="4"/>
        <v>0.72222222222222221</v>
      </c>
      <c r="L5" s="5">
        <f>+$AA$66</f>
        <v>31</v>
      </c>
      <c r="M5" s="5">
        <v>23</v>
      </c>
      <c r="N5" s="5">
        <f>+$AB$66</f>
        <v>45</v>
      </c>
      <c r="O5" s="5">
        <f>+$AD$66</f>
        <v>8</v>
      </c>
      <c r="P5" s="5">
        <v>2</v>
      </c>
      <c r="Q5" s="40"/>
      <c r="R5" s="36"/>
      <c r="U5" s="27">
        <v>7.5</v>
      </c>
      <c r="V5" s="21" t="s">
        <v>69</v>
      </c>
      <c r="X5" s="21"/>
      <c r="Z5" s="21" t="s">
        <v>16</v>
      </c>
      <c r="AB5" s="22"/>
      <c r="AC5" s="22">
        <f>+AD5+AE5+AF5</f>
        <v>9</v>
      </c>
      <c r="AD5" s="22">
        <v>6</v>
      </c>
      <c r="AE5" s="22">
        <v>2</v>
      </c>
      <c r="AF5" s="22">
        <v>1</v>
      </c>
      <c r="AG5" s="95">
        <f>+(AD5*2+AF5)/(2*AC5)</f>
        <v>0.72222222222222221</v>
      </c>
      <c r="AH5" s="95"/>
      <c r="AI5" s="22">
        <v>23</v>
      </c>
      <c r="AJ5" s="22">
        <v>0</v>
      </c>
      <c r="AK5" s="22">
        <v>0</v>
      </c>
      <c r="AL5" s="24">
        <f>+AI5/AC5</f>
        <v>2.5555555555555554</v>
      </c>
      <c r="AN5" s="22"/>
      <c r="AO5" s="5"/>
      <c r="AQ5" s="22"/>
      <c r="AR5" s="39"/>
    </row>
    <row r="6" spans="1:44" ht="18" x14ac:dyDescent="0.25">
      <c r="A6" s="36"/>
      <c r="B6" s="5">
        <v>1</v>
      </c>
      <c r="C6" s="6" t="s">
        <v>130</v>
      </c>
      <c r="D6" s="11"/>
      <c r="E6" s="6"/>
      <c r="F6" s="11"/>
      <c r="G6" s="5">
        <v>5</v>
      </c>
      <c r="H6" s="5">
        <v>2</v>
      </c>
      <c r="I6" s="5">
        <v>2</v>
      </c>
      <c r="J6" s="5">
        <f t="shared" si="3"/>
        <v>12</v>
      </c>
      <c r="K6" s="35">
        <f t="shared" si="4"/>
        <v>0.66666666666666663</v>
      </c>
      <c r="L6" s="5">
        <f>+$AA$27</f>
        <v>31</v>
      </c>
      <c r="M6" s="5">
        <v>17</v>
      </c>
      <c r="N6" s="5">
        <f>$AB$27</f>
        <v>48</v>
      </c>
      <c r="O6" s="5">
        <f>$AD$27</f>
        <v>14</v>
      </c>
      <c r="P6" s="5">
        <v>3</v>
      </c>
      <c r="Q6" s="40"/>
      <c r="R6" s="36"/>
      <c r="U6" s="27">
        <v>7</v>
      </c>
      <c r="V6" s="21" t="s">
        <v>183</v>
      </c>
      <c r="X6" s="21"/>
      <c r="Z6" s="21" t="s">
        <v>97</v>
      </c>
      <c r="AB6" s="22"/>
      <c r="AC6" s="22">
        <f>+AD6+AE6+AF6</f>
        <v>8</v>
      </c>
      <c r="AD6" s="22">
        <v>4</v>
      </c>
      <c r="AE6" s="22">
        <v>3</v>
      </c>
      <c r="AF6" s="22">
        <v>1</v>
      </c>
      <c r="AG6" s="95">
        <f>+(AD6*2+AF6)/(2*AC6)</f>
        <v>0.5625</v>
      </c>
      <c r="AH6" s="95"/>
      <c r="AI6" s="22">
        <v>21</v>
      </c>
      <c r="AJ6" s="22">
        <v>1</v>
      </c>
      <c r="AK6" s="22">
        <v>1</v>
      </c>
      <c r="AL6" s="24">
        <f>+AI6/AC6</f>
        <v>2.625</v>
      </c>
      <c r="AN6" s="22"/>
      <c r="AO6" s="5"/>
      <c r="AQ6" s="22"/>
      <c r="AR6" s="39"/>
    </row>
    <row r="7" spans="1:44" ht="18" x14ac:dyDescent="0.25">
      <c r="A7" s="36"/>
      <c r="B7" s="5">
        <v>7</v>
      </c>
      <c r="C7" s="6" t="s">
        <v>92</v>
      </c>
      <c r="D7" s="11"/>
      <c r="E7" s="6"/>
      <c r="F7" s="11"/>
      <c r="G7" s="5">
        <v>5</v>
      </c>
      <c r="H7" s="5">
        <v>3</v>
      </c>
      <c r="I7" s="5">
        <v>1</v>
      </c>
      <c r="J7" s="5">
        <f t="shared" si="3"/>
        <v>11</v>
      </c>
      <c r="K7" s="35">
        <f t="shared" si="4"/>
        <v>0.61111111111111116</v>
      </c>
      <c r="L7" s="5">
        <f>+$AN$53</f>
        <v>29</v>
      </c>
      <c r="M7" s="5">
        <v>23</v>
      </c>
      <c r="N7" s="5">
        <f>+$AO$53</f>
        <v>41</v>
      </c>
      <c r="O7" s="5">
        <f>+$AQ$53</f>
        <v>14</v>
      </c>
      <c r="P7" s="5">
        <v>4</v>
      </c>
      <c r="Q7" s="40"/>
      <c r="R7" s="36"/>
      <c r="U7" s="27">
        <v>8</v>
      </c>
      <c r="V7" s="21" t="s">
        <v>142</v>
      </c>
      <c r="X7" s="21"/>
      <c r="Z7" s="21" t="s">
        <v>14</v>
      </c>
      <c r="AB7" s="22"/>
      <c r="AC7" s="22">
        <f t="shared" si="0"/>
        <v>9</v>
      </c>
      <c r="AD7" s="22">
        <v>3</v>
      </c>
      <c r="AE7" s="22">
        <v>4</v>
      </c>
      <c r="AF7" s="22">
        <v>2</v>
      </c>
      <c r="AG7" s="95">
        <f t="shared" si="1"/>
        <v>0.44444444444444442</v>
      </c>
      <c r="AH7" s="95"/>
      <c r="AI7" s="22">
        <v>27</v>
      </c>
      <c r="AJ7" s="22">
        <v>2</v>
      </c>
      <c r="AK7" s="22">
        <v>0</v>
      </c>
      <c r="AL7" s="24">
        <f t="shared" si="2"/>
        <v>3</v>
      </c>
      <c r="AN7" s="22"/>
      <c r="AO7" s="5"/>
      <c r="AQ7" s="22"/>
      <c r="AR7" s="39"/>
    </row>
    <row r="8" spans="1:44" ht="18" x14ac:dyDescent="0.25">
      <c r="A8" s="36"/>
      <c r="B8" s="5">
        <v>8</v>
      </c>
      <c r="C8" s="6" t="s">
        <v>14</v>
      </c>
      <c r="D8" s="11"/>
      <c r="E8" s="6"/>
      <c r="F8" s="11"/>
      <c r="G8" s="5">
        <v>3</v>
      </c>
      <c r="H8" s="5">
        <v>4</v>
      </c>
      <c r="I8" s="5">
        <v>2</v>
      </c>
      <c r="J8" s="5">
        <f t="shared" si="3"/>
        <v>8</v>
      </c>
      <c r="K8" s="35">
        <f t="shared" si="4"/>
        <v>0.44444444444444442</v>
      </c>
      <c r="L8" s="5">
        <f>+$AN$66</f>
        <v>20</v>
      </c>
      <c r="M8" s="5">
        <v>29</v>
      </c>
      <c r="N8" s="5">
        <f>$AO$66</f>
        <v>28</v>
      </c>
      <c r="O8" s="5">
        <f>$AQ$66</f>
        <v>14</v>
      </c>
      <c r="P8" s="5">
        <v>5</v>
      </c>
      <c r="Q8" s="40"/>
      <c r="R8" s="36"/>
      <c r="U8" s="27">
        <v>7.5</v>
      </c>
      <c r="V8" s="21" t="s">
        <v>78</v>
      </c>
      <c r="X8" s="21"/>
      <c r="Z8" s="21" t="s">
        <v>18</v>
      </c>
      <c r="AB8" s="22"/>
      <c r="AC8" s="22">
        <f t="shared" si="0"/>
        <v>9</v>
      </c>
      <c r="AD8" s="22">
        <v>2</v>
      </c>
      <c r="AE8" s="22">
        <v>5</v>
      </c>
      <c r="AF8" s="22">
        <v>2</v>
      </c>
      <c r="AG8" s="95">
        <f t="shared" si="1"/>
        <v>0.33333333333333331</v>
      </c>
      <c r="AH8" s="95"/>
      <c r="AI8" s="22">
        <v>36</v>
      </c>
      <c r="AJ8" s="22">
        <v>0</v>
      </c>
      <c r="AK8" s="22">
        <v>0</v>
      </c>
      <c r="AL8" s="24">
        <f t="shared" si="2"/>
        <v>4</v>
      </c>
      <c r="AN8" s="22"/>
      <c r="AO8" s="5"/>
      <c r="AQ8" s="22"/>
      <c r="AR8" s="39"/>
    </row>
    <row r="9" spans="1:44" ht="18" x14ac:dyDescent="0.25">
      <c r="A9" s="36"/>
      <c r="B9" s="5">
        <v>2</v>
      </c>
      <c r="C9" s="6" t="s">
        <v>18</v>
      </c>
      <c r="D9" s="11"/>
      <c r="E9" s="6"/>
      <c r="F9" s="11"/>
      <c r="G9" s="5">
        <v>2</v>
      </c>
      <c r="H9" s="5">
        <v>5</v>
      </c>
      <c r="I9" s="5">
        <v>2</v>
      </c>
      <c r="J9" s="5">
        <f t="shared" si="3"/>
        <v>6</v>
      </c>
      <c r="K9" s="35">
        <f t="shared" si="4"/>
        <v>0.33333333333333331</v>
      </c>
      <c r="L9" s="5">
        <f>+$AA$40</f>
        <v>27</v>
      </c>
      <c r="M9" s="5">
        <v>36</v>
      </c>
      <c r="N9" s="5">
        <f>$AB$40</f>
        <v>36</v>
      </c>
      <c r="O9" s="5">
        <f>$AD$40</f>
        <v>10</v>
      </c>
      <c r="P9" s="5">
        <v>6</v>
      </c>
      <c r="Q9" s="40"/>
      <c r="R9" s="36"/>
      <c r="U9" s="27">
        <v>7</v>
      </c>
      <c r="V9" s="21" t="s">
        <v>162</v>
      </c>
      <c r="X9" s="21"/>
      <c r="Z9" s="21" t="s">
        <v>17</v>
      </c>
      <c r="AB9" s="22"/>
      <c r="AC9" s="22">
        <f t="shared" si="0"/>
        <v>8</v>
      </c>
      <c r="AD9" s="22">
        <v>1</v>
      </c>
      <c r="AE9" s="22">
        <v>6</v>
      </c>
      <c r="AF9" s="22">
        <v>1</v>
      </c>
      <c r="AG9" s="95">
        <f t="shared" si="1"/>
        <v>0.1875</v>
      </c>
      <c r="AH9" s="95"/>
      <c r="AI9" s="22">
        <v>33</v>
      </c>
      <c r="AJ9" s="22">
        <v>3</v>
      </c>
      <c r="AK9" s="22">
        <v>0</v>
      </c>
      <c r="AL9" s="24">
        <f t="shared" si="2"/>
        <v>4.125</v>
      </c>
      <c r="AN9" s="22"/>
      <c r="AO9" s="5"/>
      <c r="AQ9" s="22"/>
      <c r="AR9" s="39"/>
    </row>
    <row r="10" spans="1:44" ht="18" x14ac:dyDescent="0.25">
      <c r="A10" s="40"/>
      <c r="B10" s="5">
        <v>6</v>
      </c>
      <c r="C10" s="6" t="s">
        <v>17</v>
      </c>
      <c r="D10" s="11"/>
      <c r="E10" s="6"/>
      <c r="F10" s="11"/>
      <c r="G10" s="5">
        <v>1</v>
      </c>
      <c r="H10" s="5">
        <v>6</v>
      </c>
      <c r="I10" s="5">
        <v>2</v>
      </c>
      <c r="J10" s="5">
        <f t="shared" si="3"/>
        <v>4</v>
      </c>
      <c r="K10" s="35">
        <f t="shared" si="4"/>
        <v>0.22222222222222221</v>
      </c>
      <c r="L10" s="5">
        <f>+$AN$40</f>
        <v>24</v>
      </c>
      <c r="M10" s="5">
        <v>37</v>
      </c>
      <c r="N10" s="5">
        <f>+$AO$40</f>
        <v>40</v>
      </c>
      <c r="O10" s="5">
        <f>+$AQ$40</f>
        <v>2</v>
      </c>
      <c r="P10" s="5">
        <v>7</v>
      </c>
      <c r="Q10" s="40"/>
      <c r="R10" s="40"/>
      <c r="U10" s="27">
        <v>7</v>
      </c>
      <c r="V10" s="21" t="s">
        <v>145</v>
      </c>
      <c r="X10" s="21"/>
      <c r="Z10" s="21" t="s">
        <v>93</v>
      </c>
      <c r="AB10" s="22"/>
      <c r="AC10" s="22">
        <f t="shared" si="0"/>
        <v>0</v>
      </c>
      <c r="AD10" s="22">
        <v>0</v>
      </c>
      <c r="AE10" s="22">
        <v>0</v>
      </c>
      <c r="AF10" s="22">
        <v>0</v>
      </c>
      <c r="AG10" s="95"/>
      <c r="AH10" s="95"/>
      <c r="AI10" s="22">
        <v>0</v>
      </c>
      <c r="AJ10" s="22">
        <v>0</v>
      </c>
      <c r="AK10" s="22">
        <v>0</v>
      </c>
      <c r="AL10" s="24"/>
      <c r="AN10" s="22"/>
      <c r="AO10" s="5"/>
      <c r="AQ10" s="22"/>
      <c r="AR10" s="39"/>
    </row>
    <row r="11" spans="1:44" ht="18.75" thickBot="1" x14ac:dyDescent="0.3">
      <c r="A11" s="40"/>
      <c r="B11" s="5">
        <v>3</v>
      </c>
      <c r="C11" s="6" t="s">
        <v>93</v>
      </c>
      <c r="D11" s="11"/>
      <c r="E11" s="11"/>
      <c r="F11" s="11"/>
      <c r="G11" s="5">
        <v>0</v>
      </c>
      <c r="H11" s="5">
        <v>6</v>
      </c>
      <c r="I11" s="5">
        <v>3</v>
      </c>
      <c r="J11" s="5">
        <f t="shared" si="3"/>
        <v>3</v>
      </c>
      <c r="K11" s="35">
        <f t="shared" si="4"/>
        <v>0.16666666666666666</v>
      </c>
      <c r="L11" s="5">
        <f>+$AA$53</f>
        <v>16</v>
      </c>
      <c r="M11" s="5">
        <v>31</v>
      </c>
      <c r="N11" s="5">
        <f>+$AB$53</f>
        <v>27</v>
      </c>
      <c r="O11" s="5">
        <f>+$AD$53</f>
        <v>10</v>
      </c>
      <c r="P11" s="5">
        <v>8</v>
      </c>
      <c r="Q11" s="40"/>
      <c r="R11" s="40"/>
      <c r="V11" s="21" t="s">
        <v>19</v>
      </c>
      <c r="X11" s="21"/>
      <c r="Y11" s="21"/>
      <c r="Z11" s="11"/>
      <c r="AA11" s="21"/>
      <c r="AB11" s="22"/>
      <c r="AC11" s="22">
        <f>+AC117</f>
        <v>14</v>
      </c>
      <c r="AD11" s="22">
        <f>+AD117</f>
        <v>3</v>
      </c>
      <c r="AE11" s="22">
        <f>+AE117</f>
        <v>7</v>
      </c>
      <c r="AF11" s="22">
        <f>+AF117</f>
        <v>4</v>
      </c>
      <c r="AG11" s="95"/>
      <c r="AH11" s="95"/>
      <c r="AI11" s="22">
        <f>+AI117</f>
        <v>38</v>
      </c>
      <c r="AJ11" s="22">
        <f>+AJ117</f>
        <v>0</v>
      </c>
      <c r="AK11" s="22">
        <f>+AK117</f>
        <v>1</v>
      </c>
      <c r="AL11" s="24"/>
      <c r="AM11" s="21"/>
      <c r="AN11" s="11"/>
      <c r="AO11" s="5"/>
      <c r="AQ11" s="11"/>
      <c r="AR11" s="39"/>
    </row>
    <row r="12" spans="1:44" ht="18" x14ac:dyDescent="0.25">
      <c r="A12" s="40"/>
      <c r="B12" s="7"/>
      <c r="C12" s="7"/>
      <c r="D12" s="7"/>
      <c r="E12" s="8"/>
      <c r="F12" s="7"/>
      <c r="G12" s="9">
        <f>SUM(G4:G11)</f>
        <v>29</v>
      </c>
      <c r="H12" s="9">
        <f>SUM(H4:H11)</f>
        <v>29</v>
      </c>
      <c r="I12" s="9">
        <f>SUM(I4:I11)</f>
        <v>14</v>
      </c>
      <c r="J12" s="9"/>
      <c r="K12" s="9"/>
      <c r="L12" s="9">
        <f>SUM(L4:L11)</f>
        <v>212</v>
      </c>
      <c r="M12" s="9">
        <f>SUM(M4:M11)</f>
        <v>212</v>
      </c>
      <c r="N12" s="9">
        <f>SUM(N4:N11)</f>
        <v>318</v>
      </c>
      <c r="O12" s="9">
        <f>SUM(O4:O11)</f>
        <v>84</v>
      </c>
      <c r="P12" s="9"/>
      <c r="Q12" s="40"/>
      <c r="R12" s="40"/>
      <c r="U12" s="32"/>
      <c r="V12" s="32"/>
      <c r="W12" s="31" t="s">
        <v>20</v>
      </c>
      <c r="X12" s="32"/>
      <c r="Y12" s="32"/>
      <c r="Z12" s="32"/>
      <c r="AA12" s="31"/>
      <c r="AB12" s="15"/>
      <c r="AC12" s="15">
        <f>SUM(AC3:AC11)</f>
        <v>72</v>
      </c>
      <c r="AD12" s="15">
        <f>SUM(AD3:AD11)</f>
        <v>29</v>
      </c>
      <c r="AE12" s="15">
        <f>SUM(AE3:AE11)</f>
        <v>29</v>
      </c>
      <c r="AF12" s="15">
        <f>SUM(AF3:AF11)</f>
        <v>14</v>
      </c>
      <c r="AG12" s="15"/>
      <c r="AH12" s="15"/>
      <c r="AI12" s="15">
        <f>SUM(AI3:AI11)</f>
        <v>206</v>
      </c>
      <c r="AJ12" s="15">
        <f>SUM(AJ3:AJ11)</f>
        <v>6</v>
      </c>
      <c r="AK12" s="15">
        <f>SUM(AK3:AK11)</f>
        <v>4</v>
      </c>
      <c r="AL12" s="33">
        <f>+AI12/AC12</f>
        <v>2.8611111111111112</v>
      </c>
      <c r="AR12" s="39"/>
    </row>
    <row r="13" spans="1:44" ht="15.75" x14ac:dyDescent="0.25">
      <c r="A13" s="41"/>
      <c r="B13" s="1"/>
      <c r="C13" s="1"/>
      <c r="D13" s="1"/>
      <c r="P13" s="1"/>
      <c r="Q13" s="41"/>
      <c r="R13" s="41"/>
      <c r="AR13" s="39"/>
    </row>
    <row r="14" spans="1:44" ht="15.95" customHeight="1" thickBot="1" x14ac:dyDescent="0.3">
      <c r="A14" s="41"/>
      <c r="B14" s="47" t="str">
        <f>"Week "&amp;TEXT(C2,"##")&amp;" Summary:"</f>
        <v>Week 9 Summary:</v>
      </c>
      <c r="C14" s="48"/>
      <c r="D14" s="48"/>
      <c r="E14" s="96">
        <v>45599</v>
      </c>
      <c r="F14" s="96"/>
      <c r="G14" s="36" t="s">
        <v>70</v>
      </c>
      <c r="H14" s="36" t="s">
        <v>25</v>
      </c>
      <c r="I14" s="36" t="s">
        <v>90</v>
      </c>
      <c r="J14" s="39"/>
      <c r="K14" s="39"/>
      <c r="L14" s="36" t="s">
        <v>89</v>
      </c>
      <c r="M14" s="39"/>
      <c r="N14" s="39"/>
      <c r="O14" s="39"/>
      <c r="P14" s="39"/>
      <c r="Q14" s="41"/>
      <c r="R14" s="41"/>
      <c r="S14" s="23" t="s">
        <v>109</v>
      </c>
      <c r="T14" s="51" t="s">
        <v>80</v>
      </c>
      <c r="U14" s="51"/>
      <c r="V14" s="51"/>
      <c r="W14" s="51"/>
      <c r="X14" s="51" t="s">
        <v>110</v>
      </c>
      <c r="Y14" s="17" t="s">
        <v>21</v>
      </c>
      <c r="Z14" s="23" t="s">
        <v>3</v>
      </c>
      <c r="AA14" s="23" t="s">
        <v>22</v>
      </c>
      <c r="AB14" s="23" t="s">
        <v>23</v>
      </c>
      <c r="AC14" s="23" t="s">
        <v>24</v>
      </c>
      <c r="AD14" s="23" t="s">
        <v>2</v>
      </c>
      <c r="AE14" s="45"/>
      <c r="AF14" s="23" t="s">
        <v>109</v>
      </c>
      <c r="AG14" s="51" t="s">
        <v>80</v>
      </c>
      <c r="AH14" s="51"/>
      <c r="AI14" s="51"/>
      <c r="AJ14" s="51"/>
      <c r="AK14" s="51" t="s">
        <v>110</v>
      </c>
      <c r="AL14" s="17" t="s">
        <v>21</v>
      </c>
      <c r="AM14" s="23" t="s">
        <v>3</v>
      </c>
      <c r="AN14" s="23" t="s">
        <v>22</v>
      </c>
      <c r="AO14" s="23" t="s">
        <v>23</v>
      </c>
      <c r="AP14" s="23" t="s">
        <v>24</v>
      </c>
      <c r="AQ14" s="23" t="s">
        <v>2</v>
      </c>
      <c r="AR14" s="39"/>
    </row>
    <row r="15" spans="1:44" ht="15.95" customHeight="1" x14ac:dyDescent="0.25">
      <c r="A15" s="41"/>
      <c r="B15" s="42" t="s">
        <v>146</v>
      </c>
      <c r="C15" s="6" t="s">
        <v>180</v>
      </c>
      <c r="E15" s="21"/>
      <c r="F15" s="21"/>
      <c r="G15" s="5">
        <v>4</v>
      </c>
      <c r="H15" s="22">
        <v>1</v>
      </c>
      <c r="I15" s="21" t="s">
        <v>397</v>
      </c>
      <c r="J15" s="21"/>
      <c r="K15" s="21"/>
      <c r="L15" s="21" t="s">
        <v>192</v>
      </c>
      <c r="M15" s="21"/>
      <c r="N15" s="21"/>
      <c r="O15" s="21"/>
      <c r="P15" s="21"/>
      <c r="Q15" s="41"/>
      <c r="R15" s="41"/>
      <c r="S15" s="18" t="s">
        <v>130</v>
      </c>
      <c r="T15" s="18"/>
      <c r="U15" s="18"/>
      <c r="V15" s="18"/>
      <c r="W15" s="18"/>
      <c r="X15" s="16" t="s">
        <v>135</v>
      </c>
      <c r="Z15" s="22">
        <v>18</v>
      </c>
      <c r="AA15" s="22">
        <v>1</v>
      </c>
      <c r="AB15" s="22">
        <v>11</v>
      </c>
      <c r="AC15" s="22">
        <f t="shared" ref="AC15:AC26" si="5">+AA15+AB15</f>
        <v>12</v>
      </c>
      <c r="AD15" s="22">
        <v>0</v>
      </c>
      <c r="AE15" s="45"/>
      <c r="AF15" s="18" t="s">
        <v>171</v>
      </c>
      <c r="AG15" s="18"/>
      <c r="AH15" s="18"/>
      <c r="AI15" s="18"/>
      <c r="AJ15" s="18"/>
      <c r="AK15" s="16" t="s">
        <v>174</v>
      </c>
      <c r="AM15" s="22">
        <v>10</v>
      </c>
      <c r="AN15" s="22">
        <v>7</v>
      </c>
      <c r="AO15" s="22">
        <v>3</v>
      </c>
      <c r="AP15" s="22">
        <f t="shared" ref="AP15:AP26" si="6">+AN15+AO15</f>
        <v>10</v>
      </c>
      <c r="AQ15" s="22">
        <v>0</v>
      </c>
      <c r="AR15" s="39"/>
    </row>
    <row r="16" spans="1:44" ht="15.95" customHeight="1" x14ac:dyDescent="0.25">
      <c r="A16" s="41"/>
      <c r="B16" s="22" t="s">
        <v>27</v>
      </c>
      <c r="C16" s="21" t="s">
        <v>396</v>
      </c>
      <c r="D16" s="16"/>
      <c r="E16" s="16"/>
      <c r="F16" s="21"/>
      <c r="G16" s="5"/>
      <c r="H16" s="22">
        <v>1</v>
      </c>
      <c r="I16" s="21" t="s">
        <v>397</v>
      </c>
      <c r="J16" s="21"/>
      <c r="K16" s="21"/>
      <c r="L16" s="21" t="s">
        <v>192</v>
      </c>
      <c r="M16" s="21"/>
      <c r="N16" s="21"/>
      <c r="O16" s="21"/>
      <c r="P16" s="21"/>
      <c r="Q16" s="41"/>
      <c r="R16" s="41"/>
      <c r="S16" s="27">
        <v>7.5</v>
      </c>
      <c r="T16" s="21" t="s">
        <v>253</v>
      </c>
      <c r="U16" s="21"/>
      <c r="V16" s="21"/>
      <c r="W16" s="21"/>
      <c r="X16" s="22">
        <v>1</v>
      </c>
      <c r="Y16" s="21" t="s">
        <v>134</v>
      </c>
      <c r="Z16" s="22">
        <v>6</v>
      </c>
      <c r="AA16" s="22">
        <v>0</v>
      </c>
      <c r="AB16" s="22">
        <v>0</v>
      </c>
      <c r="AC16" s="22">
        <f t="shared" si="5"/>
        <v>0</v>
      </c>
      <c r="AD16" s="22">
        <v>0</v>
      </c>
      <c r="AE16" s="45"/>
      <c r="AF16" s="27">
        <v>8</v>
      </c>
      <c r="AG16" s="21" t="s">
        <v>15</v>
      </c>
      <c r="AK16" s="22"/>
      <c r="AL16" s="21" t="s">
        <v>173</v>
      </c>
      <c r="AM16" s="22">
        <v>9</v>
      </c>
      <c r="AN16" s="22">
        <v>0</v>
      </c>
      <c r="AO16" s="22">
        <v>1</v>
      </c>
      <c r="AP16" s="22">
        <f t="shared" si="6"/>
        <v>1</v>
      </c>
      <c r="AQ16" s="22">
        <v>0</v>
      </c>
      <c r="AR16" s="39"/>
    </row>
    <row r="17" spans="1:44" ht="15.95" customHeight="1" x14ac:dyDescent="0.25">
      <c r="A17" s="41"/>
      <c r="B17" s="22"/>
      <c r="D17" s="16"/>
      <c r="E17" s="16"/>
      <c r="F17" s="21"/>
      <c r="H17" s="22">
        <v>1</v>
      </c>
      <c r="I17" s="21" t="s">
        <v>153</v>
      </c>
      <c r="J17" s="21"/>
      <c r="K17" s="21"/>
      <c r="L17" s="21" t="s">
        <v>412</v>
      </c>
      <c r="M17" s="21"/>
      <c r="N17" s="21"/>
      <c r="O17" s="21"/>
      <c r="P17" s="21"/>
      <c r="Q17" s="41"/>
      <c r="R17" s="41"/>
      <c r="S17" s="27">
        <v>9.5</v>
      </c>
      <c r="T17" s="21" t="s">
        <v>185</v>
      </c>
      <c r="U17" s="21"/>
      <c r="V17" s="21"/>
      <c r="W17" s="21"/>
      <c r="X17" s="22">
        <v>7</v>
      </c>
      <c r="Y17" s="21" t="s">
        <v>134</v>
      </c>
      <c r="Z17" s="22">
        <v>9</v>
      </c>
      <c r="AA17" s="22">
        <v>10</v>
      </c>
      <c r="AB17" s="22">
        <v>3</v>
      </c>
      <c r="AC17" s="22">
        <f t="shared" si="5"/>
        <v>13</v>
      </c>
      <c r="AD17" s="22">
        <v>2</v>
      </c>
      <c r="AE17" s="45"/>
      <c r="AF17" s="27">
        <v>9.5</v>
      </c>
      <c r="AG17" s="21" t="s">
        <v>192</v>
      </c>
      <c r="AH17" s="21"/>
      <c r="AI17" s="21"/>
      <c r="AJ17" s="21"/>
      <c r="AK17" s="22">
        <v>19</v>
      </c>
      <c r="AL17" s="21" t="s">
        <v>173</v>
      </c>
      <c r="AM17" s="22">
        <v>9</v>
      </c>
      <c r="AN17" s="22">
        <v>6</v>
      </c>
      <c r="AO17" s="22">
        <v>12</v>
      </c>
      <c r="AP17" s="22">
        <f t="shared" si="6"/>
        <v>18</v>
      </c>
      <c r="AQ17" s="22">
        <v>6</v>
      </c>
      <c r="AR17" s="39"/>
    </row>
    <row r="18" spans="1:44" ht="15.95" customHeight="1" x14ac:dyDescent="0.25">
      <c r="A18" s="41"/>
      <c r="H18" s="22">
        <v>2</v>
      </c>
      <c r="I18" s="21" t="s">
        <v>397</v>
      </c>
      <c r="J18" s="21"/>
      <c r="K18" s="21"/>
      <c r="L18" s="21" t="s">
        <v>413</v>
      </c>
      <c r="M18" s="21"/>
      <c r="N18" s="21"/>
      <c r="O18" s="21"/>
      <c r="P18" s="21" t="s">
        <v>324</v>
      </c>
      <c r="Q18" s="41"/>
      <c r="R18" s="41"/>
      <c r="S18" s="27">
        <v>8.5</v>
      </c>
      <c r="T18" s="21" t="s">
        <v>28</v>
      </c>
      <c r="W18" s="21"/>
      <c r="X18" s="22">
        <v>10</v>
      </c>
      <c r="Y18" s="21" t="s">
        <v>134</v>
      </c>
      <c r="Z18" s="22">
        <v>8</v>
      </c>
      <c r="AA18" s="22">
        <v>2</v>
      </c>
      <c r="AB18" s="22">
        <v>2</v>
      </c>
      <c r="AC18" s="22">
        <f t="shared" si="5"/>
        <v>4</v>
      </c>
      <c r="AD18" s="22">
        <v>0</v>
      </c>
      <c r="AE18" s="45"/>
      <c r="AF18" s="27">
        <v>9</v>
      </c>
      <c r="AG18" s="21" t="s">
        <v>79</v>
      </c>
      <c r="AH18" s="21"/>
      <c r="AI18" s="21"/>
      <c r="AJ18" s="21"/>
      <c r="AK18" s="22">
        <v>22</v>
      </c>
      <c r="AL18" s="21" t="s">
        <v>173</v>
      </c>
      <c r="AM18" s="22">
        <v>9</v>
      </c>
      <c r="AN18" s="22">
        <v>3</v>
      </c>
      <c r="AO18" s="22">
        <v>12</v>
      </c>
      <c r="AP18" s="22">
        <f t="shared" si="6"/>
        <v>15</v>
      </c>
      <c r="AQ18" s="22">
        <v>6</v>
      </c>
      <c r="AR18" s="39"/>
    </row>
    <row r="19" spans="1:44" ht="15.95" customHeight="1" x14ac:dyDescent="0.25">
      <c r="A19" s="41"/>
      <c r="Q19" s="41"/>
      <c r="R19" s="41"/>
      <c r="S19" s="27">
        <v>8</v>
      </c>
      <c r="T19" s="21" t="s">
        <v>155</v>
      </c>
      <c r="X19" s="22">
        <v>8</v>
      </c>
      <c r="Y19" s="21" t="s">
        <v>134</v>
      </c>
      <c r="Z19" s="22">
        <v>9</v>
      </c>
      <c r="AA19" s="22">
        <v>6</v>
      </c>
      <c r="AB19" s="22">
        <v>8</v>
      </c>
      <c r="AC19" s="22">
        <f t="shared" si="5"/>
        <v>14</v>
      </c>
      <c r="AD19" s="22">
        <v>4</v>
      </c>
      <c r="AE19" s="45"/>
      <c r="AF19" s="27">
        <v>8.5</v>
      </c>
      <c r="AG19" s="21" t="s">
        <v>138</v>
      </c>
      <c r="AH19" s="21"/>
      <c r="AI19" s="21"/>
      <c r="AJ19" s="21"/>
      <c r="AK19" s="22">
        <v>77</v>
      </c>
      <c r="AL19" s="21" t="s">
        <v>173</v>
      </c>
      <c r="AM19" s="22">
        <v>7</v>
      </c>
      <c r="AN19" s="22">
        <v>10</v>
      </c>
      <c r="AO19" s="22">
        <v>7</v>
      </c>
      <c r="AP19" s="22">
        <f t="shared" si="6"/>
        <v>17</v>
      </c>
      <c r="AQ19" s="22">
        <v>0</v>
      </c>
      <c r="AR19" s="39"/>
    </row>
    <row r="20" spans="1:44" ht="15.95" customHeight="1" x14ac:dyDescent="0.25">
      <c r="A20" s="41"/>
      <c r="B20" s="22" t="s">
        <v>38</v>
      </c>
      <c r="C20" s="6" t="s">
        <v>182</v>
      </c>
      <c r="D20" s="11"/>
      <c r="E20" s="21"/>
      <c r="F20" s="21"/>
      <c r="G20" s="5">
        <v>1</v>
      </c>
      <c r="H20" s="22">
        <v>1</v>
      </c>
      <c r="I20" s="21" t="s">
        <v>61</v>
      </c>
      <c r="J20" s="21"/>
      <c r="K20" s="21"/>
      <c r="L20" s="21" t="s">
        <v>410</v>
      </c>
      <c r="M20" s="21"/>
      <c r="N20" s="21"/>
      <c r="O20" s="21"/>
      <c r="P20" s="21"/>
      <c r="Q20" s="41"/>
      <c r="R20" s="41"/>
      <c r="S20" s="27">
        <v>8</v>
      </c>
      <c r="T20" s="21" t="s">
        <v>37</v>
      </c>
      <c r="W20" s="21"/>
      <c r="X20" s="22">
        <v>21</v>
      </c>
      <c r="Y20" s="21" t="s">
        <v>134</v>
      </c>
      <c r="Z20" s="22">
        <v>9</v>
      </c>
      <c r="AA20" s="22">
        <v>4</v>
      </c>
      <c r="AB20" s="22">
        <v>4</v>
      </c>
      <c r="AC20" s="22">
        <f t="shared" si="5"/>
        <v>8</v>
      </c>
      <c r="AD20" s="22">
        <v>4</v>
      </c>
      <c r="AE20" s="45"/>
      <c r="AF20" s="27">
        <v>8</v>
      </c>
      <c r="AG20" s="21" t="s">
        <v>153</v>
      </c>
      <c r="AH20" s="21"/>
      <c r="AI20" s="21"/>
      <c r="AJ20" s="21"/>
      <c r="AK20" s="22">
        <v>14</v>
      </c>
      <c r="AL20" s="21" t="s">
        <v>173</v>
      </c>
      <c r="AM20" s="22">
        <v>6</v>
      </c>
      <c r="AN20" s="22">
        <v>2</v>
      </c>
      <c r="AO20" s="22">
        <v>2</v>
      </c>
      <c r="AP20" s="22">
        <f t="shared" si="6"/>
        <v>4</v>
      </c>
      <c r="AQ20" s="22">
        <v>0</v>
      </c>
      <c r="AR20" s="39"/>
    </row>
    <row r="21" spans="1:44" ht="15.95" customHeight="1" x14ac:dyDescent="0.25">
      <c r="A21" s="41"/>
      <c r="B21" s="22" t="s">
        <v>27</v>
      </c>
      <c r="C21" s="21"/>
      <c r="D21" s="16" t="s">
        <v>100</v>
      </c>
      <c r="E21" s="21"/>
      <c r="F21" s="21"/>
      <c r="G21" s="5"/>
      <c r="H21" s="22"/>
      <c r="I21" s="21"/>
      <c r="J21" s="21"/>
      <c r="K21" s="21"/>
      <c r="L21" s="21"/>
      <c r="M21" s="21"/>
      <c r="N21" s="21"/>
      <c r="O21" s="21"/>
      <c r="P21" s="21"/>
      <c r="Q21" s="41"/>
      <c r="R21" s="41"/>
      <c r="S21" s="27">
        <v>7.5</v>
      </c>
      <c r="T21" s="21" t="s">
        <v>44</v>
      </c>
      <c r="U21" s="21"/>
      <c r="V21" s="21"/>
      <c r="W21" s="21"/>
      <c r="X21" s="22">
        <v>5</v>
      </c>
      <c r="Y21" s="21" t="s">
        <v>134</v>
      </c>
      <c r="Z21" s="22">
        <v>8</v>
      </c>
      <c r="AA21" s="22">
        <v>0</v>
      </c>
      <c r="AB21" s="22">
        <v>7</v>
      </c>
      <c r="AC21" s="22">
        <f t="shared" si="5"/>
        <v>7</v>
      </c>
      <c r="AD21" s="22">
        <v>0</v>
      </c>
      <c r="AE21" s="45"/>
      <c r="AF21" s="27">
        <v>7.5</v>
      </c>
      <c r="AG21" s="21" t="s">
        <v>125</v>
      </c>
      <c r="AH21" s="21"/>
      <c r="AI21" s="21"/>
      <c r="AJ21" s="21"/>
      <c r="AK21" s="22">
        <v>44</v>
      </c>
      <c r="AL21" s="21" t="s">
        <v>173</v>
      </c>
      <c r="AM21" s="22">
        <v>5</v>
      </c>
      <c r="AN21" s="22">
        <v>1</v>
      </c>
      <c r="AO21" s="22">
        <v>0</v>
      </c>
      <c r="AP21" s="22">
        <f t="shared" si="6"/>
        <v>1</v>
      </c>
      <c r="AQ21" s="22">
        <v>0</v>
      </c>
      <c r="AR21" s="39"/>
    </row>
    <row r="22" spans="1:44" ht="15.95" customHeight="1" x14ac:dyDescent="0.25">
      <c r="A22" s="41"/>
      <c r="B22" s="36"/>
      <c r="C22" s="46"/>
      <c r="D22" s="46"/>
      <c r="E22" s="46"/>
      <c r="F22" s="46"/>
      <c r="G22" s="42"/>
      <c r="H22" s="45"/>
      <c r="I22" s="46"/>
      <c r="J22" s="46"/>
      <c r="K22" s="45"/>
      <c r="L22" s="45"/>
      <c r="M22" s="45"/>
      <c r="N22" s="45"/>
      <c r="O22" s="45"/>
      <c r="P22" s="45"/>
      <c r="Q22" s="41"/>
      <c r="R22" s="41"/>
      <c r="S22" s="27">
        <v>7.5</v>
      </c>
      <c r="T22" s="21" t="s">
        <v>164</v>
      </c>
      <c r="U22" s="21"/>
      <c r="V22" s="21"/>
      <c r="X22" s="22">
        <v>9</v>
      </c>
      <c r="Y22" s="21" t="s">
        <v>134</v>
      </c>
      <c r="Z22" s="22">
        <v>9</v>
      </c>
      <c r="AA22" s="22">
        <v>2</v>
      </c>
      <c r="AB22" s="22">
        <v>4</v>
      </c>
      <c r="AC22" s="22">
        <f t="shared" si="5"/>
        <v>6</v>
      </c>
      <c r="AD22" s="22">
        <v>0</v>
      </c>
      <c r="AE22" s="45"/>
      <c r="AF22" s="27">
        <v>7</v>
      </c>
      <c r="AG22" s="21" t="s">
        <v>119</v>
      </c>
      <c r="AH22" s="21"/>
      <c r="AI22" s="21"/>
      <c r="AJ22" s="21"/>
      <c r="AK22" s="22">
        <v>24</v>
      </c>
      <c r="AL22" s="21" t="s">
        <v>173</v>
      </c>
      <c r="AM22" s="22">
        <v>9</v>
      </c>
      <c r="AN22" s="22">
        <v>1</v>
      </c>
      <c r="AO22" s="22">
        <v>8</v>
      </c>
      <c r="AP22" s="22">
        <f t="shared" si="6"/>
        <v>9</v>
      </c>
      <c r="AQ22" s="22">
        <v>0</v>
      </c>
      <c r="AR22" s="39"/>
    </row>
    <row r="23" spans="1:44" ht="15.95" customHeight="1" x14ac:dyDescent="0.25">
      <c r="A23" s="41"/>
      <c r="B23" s="42" t="s">
        <v>147</v>
      </c>
      <c r="C23" s="6" t="s">
        <v>179</v>
      </c>
      <c r="F23" s="21"/>
      <c r="G23" s="5">
        <v>3</v>
      </c>
      <c r="H23" s="22">
        <v>1</v>
      </c>
      <c r="I23" s="21" t="s">
        <v>129</v>
      </c>
      <c r="J23" s="21"/>
      <c r="K23" s="21"/>
      <c r="L23" s="21" t="s">
        <v>356</v>
      </c>
      <c r="M23" s="21"/>
      <c r="N23" s="21"/>
      <c r="O23" s="21"/>
      <c r="P23" s="21"/>
      <c r="Q23" s="41"/>
      <c r="R23" s="41"/>
      <c r="S23" s="27">
        <v>7</v>
      </c>
      <c r="T23" s="21" t="s">
        <v>81</v>
      </c>
      <c r="U23" s="21"/>
      <c r="V23" s="21"/>
      <c r="W23" s="21"/>
      <c r="X23" s="22">
        <v>4</v>
      </c>
      <c r="Y23" s="21" t="s">
        <v>134</v>
      </c>
      <c r="Z23" s="22">
        <v>7</v>
      </c>
      <c r="AA23" s="22">
        <v>2</v>
      </c>
      <c r="AB23" s="22">
        <v>3</v>
      </c>
      <c r="AC23" s="22">
        <f t="shared" si="5"/>
        <v>5</v>
      </c>
      <c r="AD23" s="22">
        <v>2</v>
      </c>
      <c r="AE23" s="45"/>
      <c r="AF23" s="27">
        <v>6.5</v>
      </c>
      <c r="AG23" s="21" t="s">
        <v>99</v>
      </c>
      <c r="AH23" s="21"/>
      <c r="AI23" s="21"/>
      <c r="AJ23" s="21"/>
      <c r="AK23" s="22">
        <v>12</v>
      </c>
      <c r="AL23" s="21" t="s">
        <v>173</v>
      </c>
      <c r="AM23" s="22">
        <v>9</v>
      </c>
      <c r="AN23" s="22">
        <v>3</v>
      </c>
      <c r="AO23" s="22">
        <v>2</v>
      </c>
      <c r="AP23" s="22">
        <f t="shared" si="6"/>
        <v>5</v>
      </c>
      <c r="AQ23" s="22">
        <v>0</v>
      </c>
      <c r="AR23" s="44"/>
    </row>
    <row r="24" spans="1:44" ht="15.95" customHeight="1" x14ac:dyDescent="0.25">
      <c r="A24" s="41"/>
      <c r="B24" s="22" t="s">
        <v>27</v>
      </c>
      <c r="C24" s="16"/>
      <c r="D24" s="21" t="s">
        <v>100</v>
      </c>
      <c r="E24" s="21"/>
      <c r="F24" s="21"/>
      <c r="G24" s="5"/>
      <c r="H24" s="22">
        <v>1</v>
      </c>
      <c r="I24" s="21" t="s">
        <v>120</v>
      </c>
      <c r="J24" s="21"/>
      <c r="K24" s="21"/>
      <c r="L24" s="21" t="s">
        <v>411</v>
      </c>
      <c r="M24" s="21"/>
      <c r="N24" s="21"/>
      <c r="O24" s="21"/>
      <c r="P24" s="21"/>
      <c r="Q24" s="41"/>
      <c r="R24" s="41"/>
      <c r="S24" s="27">
        <v>6.5</v>
      </c>
      <c r="T24" s="21" t="s">
        <v>169</v>
      </c>
      <c r="U24" s="21"/>
      <c r="V24" s="21"/>
      <c r="W24" s="21"/>
      <c r="X24" s="22">
        <v>14</v>
      </c>
      <c r="Y24" s="21" t="s">
        <v>134</v>
      </c>
      <c r="Z24" s="22">
        <v>8</v>
      </c>
      <c r="AA24" s="22">
        <v>3</v>
      </c>
      <c r="AB24" s="22">
        <v>4</v>
      </c>
      <c r="AC24" s="22">
        <f t="shared" si="5"/>
        <v>7</v>
      </c>
      <c r="AD24" s="22">
        <v>2</v>
      </c>
      <c r="AE24" s="45"/>
      <c r="AF24" s="27">
        <v>6.5</v>
      </c>
      <c r="AG24" s="21" t="s">
        <v>123</v>
      </c>
      <c r="AH24" s="21"/>
      <c r="AI24" s="21"/>
      <c r="AJ24" s="21"/>
      <c r="AK24" s="22">
        <v>8</v>
      </c>
      <c r="AL24" s="21" t="s">
        <v>173</v>
      </c>
      <c r="AM24" s="22">
        <v>9</v>
      </c>
      <c r="AN24" s="22">
        <v>1</v>
      </c>
      <c r="AO24" s="22">
        <v>3</v>
      </c>
      <c r="AP24" s="22">
        <f t="shared" si="6"/>
        <v>4</v>
      </c>
      <c r="AQ24" s="22">
        <v>0</v>
      </c>
      <c r="AR24" s="36"/>
    </row>
    <row r="25" spans="1:44" ht="15.95" customHeight="1" x14ac:dyDescent="0.25">
      <c r="A25" s="41"/>
      <c r="H25" s="22">
        <v>2</v>
      </c>
      <c r="I25" s="21" t="s">
        <v>161</v>
      </c>
      <c r="J25" s="21"/>
      <c r="K25" s="21"/>
      <c r="L25" s="21" t="s">
        <v>401</v>
      </c>
      <c r="M25" s="21"/>
      <c r="N25" s="21"/>
      <c r="O25" s="21"/>
      <c r="P25" s="21"/>
      <c r="Q25" s="41"/>
      <c r="R25" s="41"/>
      <c r="S25" s="27">
        <v>6.5</v>
      </c>
      <c r="T25" s="21" t="s">
        <v>29</v>
      </c>
      <c r="U25" s="21"/>
      <c r="V25" s="21"/>
      <c r="W25" s="21"/>
      <c r="X25" s="22">
        <v>15</v>
      </c>
      <c r="Y25" s="21" t="s">
        <v>134</v>
      </c>
      <c r="Z25" s="22">
        <v>8</v>
      </c>
      <c r="AA25" s="22">
        <v>1</v>
      </c>
      <c r="AB25" s="22">
        <v>2</v>
      </c>
      <c r="AC25" s="22">
        <f t="shared" si="5"/>
        <v>3</v>
      </c>
      <c r="AD25" s="22">
        <v>0</v>
      </c>
      <c r="AE25" s="45"/>
      <c r="AF25" s="27">
        <v>6</v>
      </c>
      <c r="AG25" s="21" t="s">
        <v>91</v>
      </c>
      <c r="AH25" s="21"/>
      <c r="AI25" s="21"/>
      <c r="AJ25" s="21"/>
      <c r="AK25" s="22">
        <v>23</v>
      </c>
      <c r="AL25" s="21" t="s">
        <v>173</v>
      </c>
      <c r="AM25" s="22">
        <v>8</v>
      </c>
      <c r="AN25" s="22">
        <v>0</v>
      </c>
      <c r="AO25" s="22">
        <v>1</v>
      </c>
      <c r="AP25" s="22">
        <f t="shared" si="6"/>
        <v>1</v>
      </c>
      <c r="AQ25" s="22">
        <v>0</v>
      </c>
      <c r="AR25" s="36"/>
    </row>
    <row r="26" spans="1:44" ht="15.95" customHeight="1" x14ac:dyDescent="0.25">
      <c r="A26" s="41"/>
      <c r="H26" s="22"/>
      <c r="I26" s="21"/>
      <c r="J26" s="21"/>
      <c r="K26" s="21"/>
      <c r="L26" s="21"/>
      <c r="M26" s="21"/>
      <c r="N26" s="21"/>
      <c r="O26" s="21"/>
      <c r="P26" s="21"/>
      <c r="Q26" s="41"/>
      <c r="R26" s="41"/>
      <c r="S26" s="27">
        <v>6</v>
      </c>
      <c r="T26" s="21" t="s">
        <v>159</v>
      </c>
      <c r="U26" s="21"/>
      <c r="V26" s="21"/>
      <c r="W26" s="21"/>
      <c r="X26" s="22"/>
      <c r="Y26" s="21" t="s">
        <v>134</v>
      </c>
      <c r="Z26" s="22">
        <v>0</v>
      </c>
      <c r="AA26" s="22">
        <v>0</v>
      </c>
      <c r="AB26" s="22">
        <v>0</v>
      </c>
      <c r="AC26" s="22">
        <f t="shared" si="5"/>
        <v>0</v>
      </c>
      <c r="AD26" s="22">
        <v>0</v>
      </c>
      <c r="AE26" s="45"/>
      <c r="AF26" s="27">
        <v>6</v>
      </c>
      <c r="AG26" s="21" t="s">
        <v>68</v>
      </c>
      <c r="AH26" s="21"/>
      <c r="AI26" s="21"/>
      <c r="AJ26" s="21"/>
      <c r="AK26" s="22">
        <v>9</v>
      </c>
      <c r="AL26" s="21" t="s">
        <v>173</v>
      </c>
      <c r="AM26" s="22">
        <v>9</v>
      </c>
      <c r="AN26" s="22">
        <v>0</v>
      </c>
      <c r="AO26" s="22">
        <v>2</v>
      </c>
      <c r="AP26" s="22">
        <f t="shared" si="6"/>
        <v>2</v>
      </c>
      <c r="AQ26" s="22">
        <v>0</v>
      </c>
      <c r="AR26" s="36"/>
    </row>
    <row r="27" spans="1:44" ht="15.95" customHeight="1" thickBot="1" x14ac:dyDescent="0.3">
      <c r="A27" s="41"/>
      <c r="C27" s="6" t="s">
        <v>181</v>
      </c>
      <c r="E27" s="21"/>
      <c r="F27" s="21"/>
      <c r="G27" s="5">
        <v>6</v>
      </c>
      <c r="H27" s="22">
        <v>1</v>
      </c>
      <c r="I27" s="21" t="s">
        <v>151</v>
      </c>
      <c r="J27" s="21"/>
      <c r="K27" s="21"/>
      <c r="L27" s="21" t="s">
        <v>154</v>
      </c>
      <c r="M27" s="21"/>
      <c r="N27" s="21"/>
      <c r="O27" s="21"/>
      <c r="P27" s="21"/>
      <c r="Q27" s="41"/>
      <c r="R27" s="41"/>
      <c r="S27" s="17" t="s">
        <v>132</v>
      </c>
      <c r="T27" s="17"/>
      <c r="U27" s="17"/>
      <c r="V27" s="17"/>
      <c r="W27" s="17"/>
      <c r="X27" s="17"/>
      <c r="Y27" s="17"/>
      <c r="Z27" s="23">
        <f>SUM(Z15:Z26)</f>
        <v>99</v>
      </c>
      <c r="AA27" s="23">
        <f>SUM(AA15:AA26)</f>
        <v>31</v>
      </c>
      <c r="AB27" s="23">
        <f>SUM(AB15:AB26)</f>
        <v>48</v>
      </c>
      <c r="AC27" s="23">
        <f>+AB27+AA27</f>
        <v>79</v>
      </c>
      <c r="AD27" s="23">
        <f>SUM(AD15:AD26)</f>
        <v>14</v>
      </c>
      <c r="AE27" s="45"/>
      <c r="AF27" s="17" t="s">
        <v>172</v>
      </c>
      <c r="AG27" s="17"/>
      <c r="AH27" s="17"/>
      <c r="AI27" s="17"/>
      <c r="AJ27" s="17"/>
      <c r="AK27" s="17"/>
      <c r="AL27" s="17"/>
      <c r="AM27" s="23">
        <f>SUM(AM15:AM26)</f>
        <v>99</v>
      </c>
      <c r="AN27" s="23">
        <f>SUM(AN15:AN26)</f>
        <v>34</v>
      </c>
      <c r="AO27" s="23">
        <f>SUM(AO15:AO26)</f>
        <v>53</v>
      </c>
      <c r="AP27" s="23">
        <f>+AO27+AN27</f>
        <v>87</v>
      </c>
      <c r="AQ27" s="23">
        <f>SUM(AQ15:AQ26)</f>
        <v>12</v>
      </c>
      <c r="AR27" s="36"/>
    </row>
    <row r="28" spans="1:44" ht="15.95" customHeight="1" x14ac:dyDescent="0.25">
      <c r="A28" s="41"/>
      <c r="B28" s="22" t="s">
        <v>27</v>
      </c>
      <c r="C28" s="21" t="s">
        <v>400</v>
      </c>
      <c r="D28" s="21"/>
      <c r="E28" s="21"/>
      <c r="F28" s="21"/>
      <c r="G28" s="21"/>
      <c r="H28" s="22">
        <v>1</v>
      </c>
      <c r="I28" s="21" t="s">
        <v>402</v>
      </c>
      <c r="J28" s="21"/>
      <c r="K28" s="21"/>
      <c r="L28" s="21" t="s">
        <v>131</v>
      </c>
      <c r="M28" s="21"/>
      <c r="N28" s="21"/>
      <c r="O28" s="21"/>
      <c r="P28" s="21"/>
      <c r="Q28" s="41"/>
      <c r="R28" s="41"/>
      <c r="S28" s="19" t="s">
        <v>18</v>
      </c>
      <c r="T28" s="19"/>
      <c r="U28" s="19"/>
      <c r="V28" s="19"/>
      <c r="W28" s="19"/>
      <c r="X28" s="16" t="s">
        <v>41</v>
      </c>
      <c r="Z28" s="22">
        <v>9</v>
      </c>
      <c r="AA28" s="22">
        <v>5</v>
      </c>
      <c r="AB28" s="22">
        <v>2</v>
      </c>
      <c r="AC28" s="22">
        <f t="shared" ref="AC28:AC39" si="7">+AA28+AB28</f>
        <v>7</v>
      </c>
      <c r="AD28" s="22">
        <v>0</v>
      </c>
      <c r="AE28" s="45"/>
      <c r="AF28" s="19" t="s">
        <v>17</v>
      </c>
      <c r="AG28" s="19"/>
      <c r="AH28" s="19"/>
      <c r="AI28" s="19"/>
      <c r="AJ28" s="19"/>
      <c r="AK28" s="16" t="s">
        <v>51</v>
      </c>
      <c r="AM28" s="22">
        <v>5</v>
      </c>
      <c r="AN28" s="22">
        <v>2</v>
      </c>
      <c r="AO28" s="22">
        <v>0</v>
      </c>
      <c r="AP28" s="22">
        <f t="shared" ref="AP28:AP39" si="8">+AN28+AO28</f>
        <v>2</v>
      </c>
      <c r="AQ28" s="22">
        <v>0</v>
      </c>
      <c r="AR28" s="36"/>
    </row>
    <row r="29" spans="1:44" ht="15.95" customHeight="1" x14ac:dyDescent="0.25">
      <c r="A29" s="41"/>
      <c r="C29" s="21" t="s">
        <v>210</v>
      </c>
      <c r="D29" s="21"/>
      <c r="E29" s="21"/>
      <c r="F29" s="21"/>
      <c r="G29" s="21"/>
      <c r="H29" s="22">
        <v>2</v>
      </c>
      <c r="I29" s="21" t="s">
        <v>402</v>
      </c>
      <c r="L29" s="21" t="s">
        <v>143</v>
      </c>
      <c r="M29" s="21"/>
      <c r="N29" s="21"/>
      <c r="O29" s="21"/>
      <c r="P29" s="21"/>
      <c r="Q29" s="41"/>
      <c r="R29" s="41"/>
      <c r="S29" s="27">
        <v>7.5</v>
      </c>
      <c r="T29" s="21" t="s">
        <v>78</v>
      </c>
      <c r="X29" s="22">
        <v>35</v>
      </c>
      <c r="Y29" s="21" t="s">
        <v>108</v>
      </c>
      <c r="Z29" s="22">
        <v>9</v>
      </c>
      <c r="AA29" s="22">
        <v>0</v>
      </c>
      <c r="AB29" s="22">
        <v>0</v>
      </c>
      <c r="AC29" s="22">
        <f t="shared" si="7"/>
        <v>0</v>
      </c>
      <c r="AD29" s="22">
        <v>2</v>
      </c>
      <c r="AE29" s="45"/>
      <c r="AF29" s="27">
        <v>7</v>
      </c>
      <c r="AG29" s="21" t="s">
        <v>162</v>
      </c>
      <c r="AH29" s="21"/>
      <c r="AI29" s="21"/>
      <c r="AJ29" s="21"/>
      <c r="AK29" s="22">
        <v>30</v>
      </c>
      <c r="AL29" s="21" t="s">
        <v>17</v>
      </c>
      <c r="AM29" s="22">
        <v>8</v>
      </c>
      <c r="AN29" s="22">
        <v>0</v>
      </c>
      <c r="AO29" s="22">
        <v>0</v>
      </c>
      <c r="AP29" s="22">
        <f t="shared" si="8"/>
        <v>0</v>
      </c>
      <c r="AQ29" s="22">
        <v>0</v>
      </c>
      <c r="AR29" s="36"/>
    </row>
    <row r="30" spans="1:44" ht="15.95" customHeight="1" x14ac:dyDescent="0.25">
      <c r="A30" s="41"/>
      <c r="H30" s="22">
        <v>2</v>
      </c>
      <c r="I30" s="21" t="s">
        <v>402</v>
      </c>
      <c r="L30" s="21" t="s">
        <v>32</v>
      </c>
      <c r="M30" s="21"/>
      <c r="N30" s="21"/>
      <c r="O30" s="21"/>
      <c r="P30" s="21"/>
      <c r="Q30" s="41"/>
      <c r="R30" s="41"/>
      <c r="S30" s="27">
        <v>9.5</v>
      </c>
      <c r="T30" s="21" t="s">
        <v>53</v>
      </c>
      <c r="U30" s="21"/>
      <c r="V30" s="21"/>
      <c r="W30" s="27"/>
      <c r="X30" s="22">
        <v>14</v>
      </c>
      <c r="Y30" s="21" t="s">
        <v>108</v>
      </c>
      <c r="Z30" s="22">
        <v>7</v>
      </c>
      <c r="AA30" s="22">
        <v>12</v>
      </c>
      <c r="AB30" s="22">
        <v>4</v>
      </c>
      <c r="AC30" s="22">
        <f t="shared" si="7"/>
        <v>16</v>
      </c>
      <c r="AD30" s="22">
        <v>2</v>
      </c>
      <c r="AE30" s="45"/>
      <c r="AF30" s="27">
        <v>9.5</v>
      </c>
      <c r="AG30" s="21" t="s">
        <v>129</v>
      </c>
      <c r="AH30" s="21"/>
      <c r="AI30" s="21"/>
      <c r="AJ30" s="21"/>
      <c r="AK30" s="22">
        <v>24</v>
      </c>
      <c r="AL30" s="21" t="s">
        <v>17</v>
      </c>
      <c r="AM30" s="22">
        <v>9</v>
      </c>
      <c r="AN30" s="22">
        <v>10</v>
      </c>
      <c r="AO30" s="22">
        <v>10</v>
      </c>
      <c r="AP30" s="22">
        <f t="shared" si="8"/>
        <v>20</v>
      </c>
      <c r="AQ30" s="22">
        <v>2</v>
      </c>
      <c r="AR30" s="36"/>
    </row>
    <row r="31" spans="1:44" ht="15.95" customHeight="1" x14ac:dyDescent="0.25">
      <c r="A31" s="41"/>
      <c r="H31" s="22">
        <v>2</v>
      </c>
      <c r="I31" s="21" t="s">
        <v>402</v>
      </c>
      <c r="L31" s="21"/>
      <c r="M31" s="21" t="s">
        <v>122</v>
      </c>
      <c r="N31" s="21"/>
      <c r="O31" s="21"/>
      <c r="P31" s="21"/>
      <c r="Q31" s="41"/>
      <c r="R31" s="41"/>
      <c r="S31" s="27">
        <v>8.5</v>
      </c>
      <c r="T31" s="21" t="s">
        <v>87</v>
      </c>
      <c r="U31" s="21"/>
      <c r="V31" s="21"/>
      <c r="W31" s="27"/>
      <c r="X31" s="22">
        <v>16</v>
      </c>
      <c r="Y31" s="21" t="s">
        <v>108</v>
      </c>
      <c r="Z31" s="22">
        <v>8</v>
      </c>
      <c r="AA31" s="22">
        <v>1</v>
      </c>
      <c r="AB31" s="22">
        <v>7</v>
      </c>
      <c r="AC31" s="22">
        <f t="shared" si="7"/>
        <v>8</v>
      </c>
      <c r="AD31" s="22">
        <v>0</v>
      </c>
      <c r="AE31" s="45"/>
      <c r="AF31" s="27">
        <v>8.5</v>
      </c>
      <c r="AG31" s="21" t="s">
        <v>161</v>
      </c>
      <c r="AH31" s="21"/>
      <c r="AI31" s="21"/>
      <c r="AJ31" s="21"/>
      <c r="AK31" s="22">
        <v>7</v>
      </c>
      <c r="AL31" s="21" t="s">
        <v>17</v>
      </c>
      <c r="AM31" s="22">
        <v>9</v>
      </c>
      <c r="AN31" s="22">
        <v>8</v>
      </c>
      <c r="AO31" s="22">
        <v>10</v>
      </c>
      <c r="AP31" s="22">
        <f t="shared" si="8"/>
        <v>18</v>
      </c>
      <c r="AQ31" s="22">
        <v>0</v>
      </c>
      <c r="AR31" s="36"/>
    </row>
    <row r="32" spans="1:44" ht="15.95" customHeight="1" x14ac:dyDescent="0.25">
      <c r="A32" s="41"/>
      <c r="H32" s="22">
        <v>2</v>
      </c>
      <c r="I32" s="21" t="s">
        <v>151</v>
      </c>
      <c r="L32" s="21" t="s">
        <v>154</v>
      </c>
      <c r="M32" s="21"/>
      <c r="N32" s="21"/>
      <c r="O32" s="21"/>
      <c r="P32" s="21" t="s">
        <v>324</v>
      </c>
      <c r="Q32" s="41"/>
      <c r="R32" s="41"/>
      <c r="S32" s="27">
        <v>8.5</v>
      </c>
      <c r="T32" s="21" t="s">
        <v>140</v>
      </c>
      <c r="U32" s="21"/>
      <c r="V32" s="21"/>
      <c r="W32" s="27"/>
      <c r="X32" s="22">
        <v>11</v>
      </c>
      <c r="Y32" s="21" t="s">
        <v>108</v>
      </c>
      <c r="Z32" s="22">
        <v>9</v>
      </c>
      <c r="AA32" s="22">
        <v>4</v>
      </c>
      <c r="AB32" s="22">
        <v>8</v>
      </c>
      <c r="AC32" s="22">
        <f t="shared" si="7"/>
        <v>12</v>
      </c>
      <c r="AD32" s="22">
        <v>0</v>
      </c>
      <c r="AE32" s="45"/>
      <c r="AF32" s="27">
        <v>8.5</v>
      </c>
      <c r="AG32" s="21" t="s">
        <v>120</v>
      </c>
      <c r="AH32" s="21"/>
      <c r="AI32" s="21"/>
      <c r="AJ32" s="21"/>
      <c r="AK32" s="22">
        <v>22</v>
      </c>
      <c r="AL32" s="16" t="s">
        <v>17</v>
      </c>
      <c r="AM32" s="22">
        <v>9</v>
      </c>
      <c r="AN32" s="22">
        <v>2</v>
      </c>
      <c r="AO32" s="22">
        <v>4</v>
      </c>
      <c r="AP32" s="22">
        <f t="shared" si="8"/>
        <v>6</v>
      </c>
      <c r="AQ32" s="22">
        <v>0</v>
      </c>
      <c r="AR32" s="36"/>
    </row>
    <row r="33" spans="1:44" ht="15.95" customHeight="1" x14ac:dyDescent="0.25">
      <c r="A33" s="41"/>
      <c r="B33" s="36"/>
      <c r="C33" s="46"/>
      <c r="D33" s="46"/>
      <c r="E33" s="46"/>
      <c r="F33" s="46"/>
      <c r="G33" s="42"/>
      <c r="H33" s="45"/>
      <c r="I33" s="46"/>
      <c r="J33" s="46"/>
      <c r="K33" s="45"/>
      <c r="L33" s="45"/>
      <c r="M33" s="45"/>
      <c r="N33" s="45"/>
      <c r="O33" s="45"/>
      <c r="P33" s="45"/>
      <c r="Q33" s="41"/>
      <c r="R33" s="41"/>
      <c r="S33" s="27">
        <v>7.5</v>
      </c>
      <c r="T33" s="21" t="s">
        <v>45</v>
      </c>
      <c r="X33" s="22">
        <v>72</v>
      </c>
      <c r="Y33" s="21" t="s">
        <v>108</v>
      </c>
      <c r="Z33" s="22">
        <v>6</v>
      </c>
      <c r="AA33" s="22">
        <v>0</v>
      </c>
      <c r="AB33" s="22">
        <v>1</v>
      </c>
      <c r="AC33" s="22">
        <f t="shared" si="7"/>
        <v>1</v>
      </c>
      <c r="AD33" s="22">
        <v>2</v>
      </c>
      <c r="AE33" s="45"/>
      <c r="AF33" s="27">
        <v>7.5</v>
      </c>
      <c r="AG33" s="21" t="s">
        <v>31</v>
      </c>
      <c r="AK33" s="22">
        <v>2</v>
      </c>
      <c r="AL33" s="21" t="s">
        <v>17</v>
      </c>
      <c r="AM33" s="22">
        <v>9</v>
      </c>
      <c r="AN33" s="22">
        <v>0</v>
      </c>
      <c r="AO33" s="22">
        <v>3</v>
      </c>
      <c r="AP33" s="22">
        <f t="shared" si="8"/>
        <v>3</v>
      </c>
      <c r="AQ33" s="22">
        <v>0</v>
      </c>
      <c r="AR33" s="36"/>
    </row>
    <row r="34" spans="1:44" ht="15.95" customHeight="1" x14ac:dyDescent="0.25">
      <c r="A34" s="41"/>
      <c r="B34" s="42" t="s">
        <v>148</v>
      </c>
      <c r="C34" s="6" t="s">
        <v>178</v>
      </c>
      <c r="F34" s="20"/>
      <c r="G34" s="5">
        <v>4</v>
      </c>
      <c r="H34" s="22">
        <v>1</v>
      </c>
      <c r="I34" s="21" t="s">
        <v>282</v>
      </c>
      <c r="J34" s="21"/>
      <c r="K34" s="21"/>
      <c r="L34" s="21" t="s">
        <v>191</v>
      </c>
      <c r="M34" s="21"/>
      <c r="N34" s="21"/>
      <c r="O34" s="21"/>
      <c r="P34" s="21"/>
      <c r="Q34" s="41"/>
      <c r="R34" s="41"/>
      <c r="S34" s="27">
        <v>7.5</v>
      </c>
      <c r="T34" s="21" t="s">
        <v>104</v>
      </c>
      <c r="U34" s="21"/>
      <c r="V34" s="21"/>
      <c r="W34" s="27"/>
      <c r="X34" s="22">
        <v>4</v>
      </c>
      <c r="Y34" s="21" t="s">
        <v>108</v>
      </c>
      <c r="Z34" s="22">
        <v>8</v>
      </c>
      <c r="AA34" s="22">
        <v>3</v>
      </c>
      <c r="AB34" s="22">
        <v>5</v>
      </c>
      <c r="AC34" s="22">
        <f t="shared" si="7"/>
        <v>8</v>
      </c>
      <c r="AD34" s="22">
        <v>2</v>
      </c>
      <c r="AE34" s="45"/>
      <c r="AF34" s="27">
        <v>7.5</v>
      </c>
      <c r="AG34" s="21" t="s">
        <v>54</v>
      </c>
      <c r="AJ34" s="21"/>
      <c r="AK34" s="22">
        <v>19</v>
      </c>
      <c r="AL34" s="21" t="s">
        <v>17</v>
      </c>
      <c r="AM34" s="22">
        <v>8</v>
      </c>
      <c r="AN34" s="22">
        <v>0</v>
      </c>
      <c r="AO34" s="22">
        <v>2</v>
      </c>
      <c r="AP34" s="22">
        <f t="shared" si="8"/>
        <v>2</v>
      </c>
      <c r="AQ34" s="22">
        <v>0</v>
      </c>
      <c r="AR34" s="36"/>
    </row>
    <row r="35" spans="1:44" ht="15.95" customHeight="1" x14ac:dyDescent="0.25">
      <c r="A35" s="41" t="s">
        <v>43</v>
      </c>
      <c r="B35" s="22" t="s">
        <v>27</v>
      </c>
      <c r="C35" s="16" t="s">
        <v>398</v>
      </c>
      <c r="D35" s="21"/>
      <c r="E35" s="21"/>
      <c r="H35" s="22">
        <v>1</v>
      </c>
      <c r="I35" s="21" t="s">
        <v>128</v>
      </c>
      <c r="J35" s="21"/>
      <c r="K35" s="21"/>
      <c r="L35" s="21" t="s">
        <v>399</v>
      </c>
      <c r="M35" s="21"/>
      <c r="N35" s="21"/>
      <c r="O35" s="21"/>
      <c r="P35" s="21"/>
      <c r="Q35" s="41"/>
      <c r="R35" s="41"/>
      <c r="S35" s="27">
        <v>6.5</v>
      </c>
      <c r="T35" s="21" t="s">
        <v>46</v>
      </c>
      <c r="U35" s="21"/>
      <c r="V35" s="21"/>
      <c r="W35" s="27"/>
      <c r="X35" s="22">
        <v>24</v>
      </c>
      <c r="Y35" s="21" t="s">
        <v>108</v>
      </c>
      <c r="Z35" s="22">
        <v>8</v>
      </c>
      <c r="AA35" s="22">
        <v>0</v>
      </c>
      <c r="AB35" s="22">
        <v>6</v>
      </c>
      <c r="AC35" s="22">
        <f t="shared" si="7"/>
        <v>6</v>
      </c>
      <c r="AD35" s="22">
        <v>0</v>
      </c>
      <c r="AE35" s="45"/>
      <c r="AF35" s="27">
        <v>7.5</v>
      </c>
      <c r="AG35" s="21" t="s">
        <v>84</v>
      </c>
      <c r="AK35" s="22">
        <v>33</v>
      </c>
      <c r="AL35" s="21" t="s">
        <v>17</v>
      </c>
      <c r="AM35" s="22">
        <v>9</v>
      </c>
      <c r="AN35" s="22">
        <v>0</v>
      </c>
      <c r="AO35" s="22">
        <v>0</v>
      </c>
      <c r="AP35" s="22">
        <f t="shared" si="8"/>
        <v>0</v>
      </c>
      <c r="AQ35" s="22">
        <v>0</v>
      </c>
      <c r="AR35" s="36"/>
    </row>
    <row r="36" spans="1:44" ht="15.95" customHeight="1" x14ac:dyDescent="0.25">
      <c r="A36" s="41"/>
      <c r="H36" s="22">
        <v>2</v>
      </c>
      <c r="I36" s="21" t="s">
        <v>282</v>
      </c>
      <c r="J36" s="21"/>
      <c r="K36" s="21"/>
      <c r="L36" s="21" t="s">
        <v>414</v>
      </c>
      <c r="M36" s="21"/>
      <c r="N36" s="21"/>
      <c r="O36" s="21"/>
      <c r="P36" s="21"/>
      <c r="Q36" s="41"/>
      <c r="R36" s="41"/>
      <c r="S36" s="27">
        <v>7</v>
      </c>
      <c r="T36" s="21" t="s">
        <v>34</v>
      </c>
      <c r="U36" s="21"/>
      <c r="V36" s="21"/>
      <c r="W36" s="27"/>
      <c r="X36" s="22">
        <v>44</v>
      </c>
      <c r="Y36" s="21" t="s">
        <v>108</v>
      </c>
      <c r="Z36" s="22">
        <v>9</v>
      </c>
      <c r="AA36" s="22">
        <v>0</v>
      </c>
      <c r="AB36" s="22">
        <v>0</v>
      </c>
      <c r="AC36" s="22">
        <f t="shared" si="7"/>
        <v>0</v>
      </c>
      <c r="AD36" s="22">
        <v>0</v>
      </c>
      <c r="AE36" s="45"/>
      <c r="AF36" s="27">
        <v>7</v>
      </c>
      <c r="AG36" s="21" t="s">
        <v>64</v>
      </c>
      <c r="AH36" s="21"/>
      <c r="AI36" s="21"/>
      <c r="AJ36" s="21"/>
      <c r="AK36" s="22">
        <v>11</v>
      </c>
      <c r="AL36" s="21" t="s">
        <v>17</v>
      </c>
      <c r="AM36" s="22">
        <v>9</v>
      </c>
      <c r="AN36" s="22">
        <v>0</v>
      </c>
      <c r="AO36" s="22">
        <v>4</v>
      </c>
      <c r="AP36" s="22">
        <f t="shared" si="8"/>
        <v>4</v>
      </c>
      <c r="AQ36" s="22">
        <v>0</v>
      </c>
      <c r="AR36" s="36"/>
    </row>
    <row r="37" spans="1:44" ht="15.95" customHeight="1" x14ac:dyDescent="0.25">
      <c r="A37" s="41"/>
      <c r="H37" s="22">
        <v>2</v>
      </c>
      <c r="I37" s="21" t="s">
        <v>118</v>
      </c>
      <c r="J37" s="21"/>
      <c r="K37" s="21"/>
      <c r="L37" s="21" t="s">
        <v>269</v>
      </c>
      <c r="M37" s="21"/>
      <c r="N37" s="21"/>
      <c r="O37" s="21"/>
      <c r="P37" s="21"/>
      <c r="Q37" s="41"/>
      <c r="R37" s="41"/>
      <c r="S37" s="27">
        <v>6.5</v>
      </c>
      <c r="T37" s="21" t="s">
        <v>186</v>
      </c>
      <c r="X37" s="22">
        <v>23</v>
      </c>
      <c r="Y37" s="21" t="s">
        <v>108</v>
      </c>
      <c r="Z37" s="22">
        <v>9</v>
      </c>
      <c r="AA37" s="22">
        <v>1</v>
      </c>
      <c r="AB37" s="22">
        <v>2</v>
      </c>
      <c r="AC37" s="22">
        <f t="shared" si="7"/>
        <v>3</v>
      </c>
      <c r="AD37" s="22">
        <v>2</v>
      </c>
      <c r="AE37" s="45"/>
      <c r="AF37" s="27">
        <v>7</v>
      </c>
      <c r="AG37" s="21" t="s">
        <v>55</v>
      </c>
      <c r="AH37" s="21"/>
      <c r="AI37" s="21"/>
      <c r="AJ37" s="21"/>
      <c r="AK37" s="22">
        <v>13</v>
      </c>
      <c r="AL37" s="21" t="s">
        <v>17</v>
      </c>
      <c r="AM37" s="22">
        <v>7</v>
      </c>
      <c r="AN37" s="22">
        <v>0</v>
      </c>
      <c r="AO37" s="22">
        <v>2</v>
      </c>
      <c r="AP37" s="22">
        <f t="shared" si="8"/>
        <v>2</v>
      </c>
      <c r="AQ37" s="22">
        <v>0</v>
      </c>
      <c r="AR37" s="36"/>
    </row>
    <row r="38" spans="1:44" ht="15.95" customHeight="1" x14ac:dyDescent="0.25">
      <c r="A38" s="41"/>
      <c r="I38" s="21"/>
      <c r="J38" s="21"/>
      <c r="K38" s="21"/>
      <c r="L38" s="21"/>
      <c r="M38" s="21"/>
      <c r="N38" s="21"/>
      <c r="O38" s="21"/>
      <c r="P38" s="21"/>
      <c r="Q38" s="41"/>
      <c r="R38" s="41"/>
      <c r="S38" s="27">
        <v>6.5</v>
      </c>
      <c r="T38" s="21" t="s">
        <v>121</v>
      </c>
      <c r="X38" s="22">
        <v>30</v>
      </c>
      <c r="Y38" s="21" t="s">
        <v>108</v>
      </c>
      <c r="Z38" s="22">
        <v>8</v>
      </c>
      <c r="AA38" s="22">
        <v>1</v>
      </c>
      <c r="AB38" s="22">
        <v>1</v>
      </c>
      <c r="AC38" s="22">
        <f t="shared" si="7"/>
        <v>2</v>
      </c>
      <c r="AD38" s="22">
        <v>0</v>
      </c>
      <c r="AE38" s="45"/>
      <c r="AF38" s="27">
        <v>6.5</v>
      </c>
      <c r="AG38" s="21" t="s">
        <v>40</v>
      </c>
      <c r="AH38" s="21"/>
      <c r="AI38" s="21"/>
      <c r="AJ38" s="21"/>
      <c r="AK38" s="22">
        <v>4</v>
      </c>
      <c r="AL38" s="21" t="s">
        <v>17</v>
      </c>
      <c r="AM38" s="22">
        <v>8</v>
      </c>
      <c r="AN38" s="22">
        <v>0</v>
      </c>
      <c r="AO38" s="22">
        <v>2</v>
      </c>
      <c r="AP38" s="22">
        <f t="shared" si="8"/>
        <v>2</v>
      </c>
      <c r="AQ38" s="22">
        <v>0</v>
      </c>
      <c r="AR38" s="36"/>
    </row>
    <row r="39" spans="1:44" ht="15.95" customHeight="1" x14ac:dyDescent="0.25">
      <c r="A39" s="41"/>
      <c r="C39" s="6" t="s">
        <v>176</v>
      </c>
      <c r="D39" s="1"/>
      <c r="E39" s="21"/>
      <c r="F39" s="21"/>
      <c r="G39" s="5">
        <v>3</v>
      </c>
      <c r="H39" s="22">
        <v>1</v>
      </c>
      <c r="I39" s="21" t="s">
        <v>351</v>
      </c>
      <c r="J39" s="21"/>
      <c r="K39" s="21"/>
      <c r="L39" s="21"/>
      <c r="M39" s="21" t="s">
        <v>122</v>
      </c>
      <c r="N39" s="21"/>
      <c r="O39" s="21"/>
      <c r="P39" s="21"/>
      <c r="Q39" s="41"/>
      <c r="R39" s="41"/>
      <c r="S39" s="27">
        <v>6.5</v>
      </c>
      <c r="T39" s="21" t="s">
        <v>165</v>
      </c>
      <c r="U39" s="21"/>
      <c r="V39" s="21"/>
      <c r="W39" s="27"/>
      <c r="X39" s="22">
        <v>10</v>
      </c>
      <c r="Y39" s="21" t="s">
        <v>108</v>
      </c>
      <c r="Z39" s="22">
        <v>9</v>
      </c>
      <c r="AA39" s="22">
        <v>0</v>
      </c>
      <c r="AB39" s="22">
        <v>0</v>
      </c>
      <c r="AC39" s="22">
        <f t="shared" si="7"/>
        <v>0</v>
      </c>
      <c r="AD39" s="22">
        <v>0</v>
      </c>
      <c r="AE39" s="45"/>
      <c r="AF39" s="27">
        <v>6</v>
      </c>
      <c r="AG39" s="21" t="s">
        <v>103</v>
      </c>
      <c r="AK39" s="22">
        <v>44</v>
      </c>
      <c r="AL39" s="21" t="s">
        <v>17</v>
      </c>
      <c r="AM39" s="22">
        <v>9</v>
      </c>
      <c r="AN39" s="22">
        <v>2</v>
      </c>
      <c r="AO39" s="22">
        <v>3</v>
      </c>
      <c r="AP39" s="22">
        <f t="shared" si="8"/>
        <v>5</v>
      </c>
      <c r="AQ39" s="22">
        <v>0</v>
      </c>
      <c r="AR39" s="36"/>
    </row>
    <row r="40" spans="1:44" ht="15.95" customHeight="1" thickBot="1" x14ac:dyDescent="0.3">
      <c r="A40" s="41"/>
      <c r="B40" s="22" t="s">
        <v>27</v>
      </c>
      <c r="C40" s="21"/>
      <c r="D40" s="16" t="s">
        <v>100</v>
      </c>
      <c r="H40" s="22">
        <v>2</v>
      </c>
      <c r="I40" s="21" t="s">
        <v>351</v>
      </c>
      <c r="J40" s="21"/>
      <c r="K40" s="21"/>
      <c r="L40" s="21" t="s">
        <v>415</v>
      </c>
      <c r="M40" s="21"/>
      <c r="N40" s="21"/>
      <c r="O40" s="21"/>
      <c r="P40" s="21"/>
      <c r="Q40" s="41"/>
      <c r="R40" s="41"/>
      <c r="S40" s="17" t="s">
        <v>50</v>
      </c>
      <c r="T40" s="17"/>
      <c r="U40" s="17"/>
      <c r="V40" s="17"/>
      <c r="W40" s="17"/>
      <c r="X40" s="17"/>
      <c r="Y40" s="17"/>
      <c r="Z40" s="23">
        <f>SUM(Z28:Z39)</f>
        <v>99</v>
      </c>
      <c r="AA40" s="23">
        <f>SUM(AA28:AA39)</f>
        <v>27</v>
      </c>
      <c r="AB40" s="23">
        <f>SUM(AB28:AB39)</f>
        <v>36</v>
      </c>
      <c r="AC40" s="23">
        <f>+AB40+AA40</f>
        <v>63</v>
      </c>
      <c r="AD40" s="23">
        <f>SUM(AD28:AD39)</f>
        <v>10</v>
      </c>
      <c r="AE40" s="45"/>
      <c r="AF40" s="17" t="s">
        <v>57</v>
      </c>
      <c r="AG40" s="17"/>
      <c r="AH40" s="17"/>
      <c r="AI40" s="17"/>
      <c r="AJ40" s="17"/>
      <c r="AK40" s="17"/>
      <c r="AL40" s="17"/>
      <c r="AM40" s="23">
        <f>SUM(AM28:AM39)</f>
        <v>99</v>
      </c>
      <c r="AN40" s="23">
        <f>SUM(AN28:AN39)</f>
        <v>24</v>
      </c>
      <c r="AO40" s="23">
        <f>SUM(AO28:AO39)</f>
        <v>40</v>
      </c>
      <c r="AP40" s="23">
        <f>+AO40+AN40</f>
        <v>64</v>
      </c>
      <c r="AQ40" s="23">
        <f>SUM(AQ28:AQ39)</f>
        <v>2</v>
      </c>
      <c r="AR40" s="36"/>
    </row>
    <row r="41" spans="1:44" ht="15.95" customHeight="1" x14ac:dyDescent="0.25">
      <c r="A41" s="41"/>
      <c r="H41" s="22">
        <v>2</v>
      </c>
      <c r="I41" s="21" t="s">
        <v>236</v>
      </c>
      <c r="L41" s="21" t="s">
        <v>87</v>
      </c>
      <c r="M41" s="21"/>
      <c r="N41" s="21"/>
      <c r="O41" s="21"/>
      <c r="P41" s="21"/>
      <c r="Q41" s="41"/>
      <c r="R41" s="41"/>
      <c r="S41" s="12" t="s">
        <v>93</v>
      </c>
      <c r="T41" s="12"/>
      <c r="U41" s="12"/>
      <c r="V41" s="12"/>
      <c r="W41" s="13"/>
      <c r="X41" s="14" t="s">
        <v>152</v>
      </c>
      <c r="Z41" s="22">
        <v>24</v>
      </c>
      <c r="AA41" s="22">
        <v>3</v>
      </c>
      <c r="AB41" s="22">
        <v>4</v>
      </c>
      <c r="AC41" s="22">
        <f t="shared" ref="AC41:AC52" si="9">+AA41+AB41</f>
        <v>7</v>
      </c>
      <c r="AD41" s="22">
        <v>2</v>
      </c>
      <c r="AE41" s="45"/>
      <c r="AF41" s="12" t="s">
        <v>92</v>
      </c>
      <c r="AG41" s="12"/>
      <c r="AH41" s="12"/>
      <c r="AI41" s="12"/>
      <c r="AJ41" s="13"/>
      <c r="AK41" s="14" t="s">
        <v>96</v>
      </c>
      <c r="AM41" s="22">
        <v>12</v>
      </c>
      <c r="AN41" s="22">
        <v>11</v>
      </c>
      <c r="AO41" s="22">
        <v>2</v>
      </c>
      <c r="AP41" s="22">
        <f t="shared" ref="AP41:AP52" si="10">+AN41+AO41</f>
        <v>13</v>
      </c>
      <c r="AQ41" s="22">
        <v>0</v>
      </c>
      <c r="AR41" s="36"/>
    </row>
    <row r="42" spans="1:44" ht="15.95" customHeight="1" x14ac:dyDescent="0.25">
      <c r="A42" s="41"/>
      <c r="B42" s="36"/>
      <c r="C42" s="46"/>
      <c r="D42" s="46"/>
      <c r="E42" s="46"/>
      <c r="F42" s="46"/>
      <c r="G42" s="42"/>
      <c r="H42" s="45"/>
      <c r="I42" s="46"/>
      <c r="J42" s="46"/>
      <c r="K42" s="45"/>
      <c r="L42" s="45"/>
      <c r="M42" s="45"/>
      <c r="N42" s="45"/>
      <c r="O42" s="45"/>
      <c r="P42" s="45"/>
      <c r="Q42" s="41"/>
      <c r="R42" s="41"/>
      <c r="S42" s="27">
        <v>7</v>
      </c>
      <c r="T42" s="21" t="s">
        <v>145</v>
      </c>
      <c r="U42" s="21"/>
      <c r="V42" s="21"/>
      <c r="W42" s="27"/>
      <c r="X42" s="22">
        <v>1</v>
      </c>
      <c r="Y42" s="16" t="s">
        <v>98</v>
      </c>
      <c r="Z42" s="22">
        <v>0</v>
      </c>
      <c r="AA42" s="22">
        <v>0</v>
      </c>
      <c r="AB42" s="22">
        <v>0</v>
      </c>
      <c r="AC42" s="22">
        <f t="shared" si="9"/>
        <v>0</v>
      </c>
      <c r="AD42" s="22">
        <v>0</v>
      </c>
      <c r="AE42" s="45"/>
      <c r="AF42" s="27">
        <v>7</v>
      </c>
      <c r="AG42" s="21" t="s">
        <v>183</v>
      </c>
      <c r="AH42" s="21"/>
      <c r="AI42" s="21"/>
      <c r="AJ42" s="27"/>
      <c r="AK42" s="22">
        <v>1</v>
      </c>
      <c r="AL42" s="21" t="s">
        <v>97</v>
      </c>
      <c r="AM42" s="22">
        <v>8</v>
      </c>
      <c r="AN42" s="22">
        <v>0</v>
      </c>
      <c r="AO42" s="22">
        <v>0</v>
      </c>
      <c r="AP42" s="22">
        <f t="shared" si="10"/>
        <v>0</v>
      </c>
      <c r="AQ42" s="22">
        <v>0</v>
      </c>
      <c r="AR42" s="36"/>
    </row>
    <row r="43" spans="1:44" ht="15.95" customHeight="1" x14ac:dyDescent="0.25">
      <c r="A43" s="41"/>
      <c r="B43" s="42" t="s">
        <v>149</v>
      </c>
      <c r="C43" s="6" t="s">
        <v>175</v>
      </c>
      <c r="E43" s="11"/>
      <c r="F43" s="11"/>
      <c r="G43" s="5">
        <v>5</v>
      </c>
      <c r="H43" s="22">
        <v>1</v>
      </c>
      <c r="I43" s="21" t="s">
        <v>164</v>
      </c>
      <c r="J43" s="21"/>
      <c r="K43" s="21"/>
      <c r="L43" s="21" t="s">
        <v>404</v>
      </c>
      <c r="M43" s="21"/>
      <c r="N43" s="21"/>
      <c r="O43" s="21"/>
      <c r="P43" s="21"/>
      <c r="Q43" s="41"/>
      <c r="R43" s="41"/>
      <c r="S43" s="27">
        <v>9.5</v>
      </c>
      <c r="T43" s="21" t="s">
        <v>126</v>
      </c>
      <c r="U43" s="21"/>
      <c r="V43" s="21"/>
      <c r="W43" s="27"/>
      <c r="X43" s="22">
        <v>6</v>
      </c>
      <c r="Y43" s="16" t="s">
        <v>98</v>
      </c>
      <c r="Z43" s="22">
        <v>9</v>
      </c>
      <c r="AA43" s="22">
        <v>1</v>
      </c>
      <c r="AB43" s="22">
        <v>3</v>
      </c>
      <c r="AC43" s="22">
        <f t="shared" si="9"/>
        <v>4</v>
      </c>
      <c r="AD43" s="22">
        <v>2</v>
      </c>
      <c r="AE43" s="45"/>
      <c r="AF43" s="27">
        <v>9.5</v>
      </c>
      <c r="AG43" s="21" t="s">
        <v>150</v>
      </c>
      <c r="AH43" s="21"/>
      <c r="AI43" s="21"/>
      <c r="AJ43" s="27"/>
      <c r="AK43" s="22">
        <v>5</v>
      </c>
      <c r="AL43" s="21" t="s">
        <v>97</v>
      </c>
      <c r="AM43" s="22">
        <v>8</v>
      </c>
      <c r="AN43" s="22">
        <v>10</v>
      </c>
      <c r="AO43" s="22">
        <v>10</v>
      </c>
      <c r="AP43" s="22">
        <f t="shared" si="10"/>
        <v>20</v>
      </c>
      <c r="AQ43" s="22">
        <v>0</v>
      </c>
      <c r="AR43" s="36"/>
    </row>
    <row r="44" spans="1:44" ht="15.95" customHeight="1" x14ac:dyDescent="0.25">
      <c r="A44" s="41"/>
      <c r="B44" s="22" t="s">
        <v>27</v>
      </c>
      <c r="C44" s="16"/>
      <c r="D44" s="16" t="s">
        <v>100</v>
      </c>
      <c r="E44" s="16"/>
      <c r="H44" s="22">
        <v>1</v>
      </c>
      <c r="I44" s="21" t="s">
        <v>155</v>
      </c>
      <c r="J44" s="21"/>
      <c r="K44" s="21"/>
      <c r="L44" s="21" t="s">
        <v>405</v>
      </c>
      <c r="M44" s="21"/>
      <c r="N44" s="21"/>
      <c r="O44" s="21"/>
      <c r="P44" s="21"/>
      <c r="Q44" s="41"/>
      <c r="R44" s="41"/>
      <c r="S44" s="27">
        <v>8.5</v>
      </c>
      <c r="T44" s="21" t="s">
        <v>82</v>
      </c>
      <c r="U44" s="21"/>
      <c r="V44" s="21"/>
      <c r="W44" s="27"/>
      <c r="X44" s="22">
        <v>9</v>
      </c>
      <c r="Y44" s="16" t="s">
        <v>98</v>
      </c>
      <c r="Z44" s="22">
        <v>9</v>
      </c>
      <c r="AA44" s="22">
        <v>0</v>
      </c>
      <c r="AB44" s="22">
        <v>2</v>
      </c>
      <c r="AC44" s="22">
        <f t="shared" si="9"/>
        <v>2</v>
      </c>
      <c r="AD44" s="22">
        <v>2</v>
      </c>
      <c r="AE44" s="45"/>
      <c r="AF44" s="27">
        <v>8.5</v>
      </c>
      <c r="AG44" s="21" t="s">
        <v>154</v>
      </c>
      <c r="AH44" s="21"/>
      <c r="AI44" s="21"/>
      <c r="AJ44" s="27"/>
      <c r="AK44" s="22">
        <v>19</v>
      </c>
      <c r="AL44" s="21" t="s">
        <v>97</v>
      </c>
      <c r="AM44" s="22">
        <v>5</v>
      </c>
      <c r="AN44" s="22">
        <v>1</v>
      </c>
      <c r="AO44" s="22">
        <v>4</v>
      </c>
      <c r="AP44" s="22">
        <f t="shared" si="10"/>
        <v>5</v>
      </c>
      <c r="AQ44" s="22">
        <v>0</v>
      </c>
      <c r="AR44" s="36"/>
    </row>
    <row r="45" spans="1:44" ht="15.95" customHeight="1" x14ac:dyDescent="0.25">
      <c r="A45" s="41"/>
      <c r="C45" s="16"/>
      <c r="H45" s="22">
        <v>1</v>
      </c>
      <c r="I45" s="21" t="s">
        <v>155</v>
      </c>
      <c r="J45" s="21"/>
      <c r="K45" s="21"/>
      <c r="L45" s="21" t="s">
        <v>406</v>
      </c>
      <c r="M45" s="21"/>
      <c r="N45" s="21"/>
      <c r="O45" s="21"/>
      <c r="P45" s="21"/>
      <c r="Q45" s="41"/>
      <c r="R45" s="41"/>
      <c r="S45" s="27">
        <v>8</v>
      </c>
      <c r="T45" s="21" t="s">
        <v>187</v>
      </c>
      <c r="U45" s="21"/>
      <c r="V45" s="21"/>
      <c r="W45" s="27"/>
      <c r="X45" s="22">
        <v>10</v>
      </c>
      <c r="Y45" s="16" t="s">
        <v>98</v>
      </c>
      <c r="Z45" s="22">
        <v>8</v>
      </c>
      <c r="AA45" s="22">
        <v>1</v>
      </c>
      <c r="AB45" s="22">
        <v>5</v>
      </c>
      <c r="AC45" s="22">
        <f t="shared" si="9"/>
        <v>6</v>
      </c>
      <c r="AD45" s="22">
        <v>2</v>
      </c>
      <c r="AE45" s="45"/>
      <c r="AF45" s="27">
        <v>8</v>
      </c>
      <c r="AG45" s="21" t="s">
        <v>131</v>
      </c>
      <c r="AH45" s="21"/>
      <c r="AI45" s="21"/>
      <c r="AJ45" s="27"/>
      <c r="AK45" s="22">
        <v>7</v>
      </c>
      <c r="AL45" s="21" t="s">
        <v>97</v>
      </c>
      <c r="AM45" s="22">
        <v>9</v>
      </c>
      <c r="AN45" s="22">
        <v>1</v>
      </c>
      <c r="AO45" s="22">
        <v>3</v>
      </c>
      <c r="AP45" s="22">
        <f t="shared" si="10"/>
        <v>4</v>
      </c>
      <c r="AQ45" s="22">
        <v>0</v>
      </c>
      <c r="AR45" s="36"/>
    </row>
    <row r="46" spans="1:44" ht="15.95" customHeight="1" x14ac:dyDescent="0.25">
      <c r="A46" s="41"/>
      <c r="H46" s="22">
        <v>2</v>
      </c>
      <c r="I46" s="21" t="s">
        <v>37</v>
      </c>
      <c r="J46" s="21"/>
      <c r="K46" s="21"/>
      <c r="L46" s="21" t="s">
        <v>349</v>
      </c>
      <c r="M46" s="21"/>
      <c r="N46" s="21"/>
      <c r="O46" s="21"/>
      <c r="P46" s="21"/>
      <c r="Q46" s="41"/>
      <c r="R46" s="41"/>
      <c r="S46" s="27">
        <v>7.5</v>
      </c>
      <c r="T46" s="21" t="s">
        <v>62</v>
      </c>
      <c r="U46" s="21"/>
      <c r="V46" s="21"/>
      <c r="W46" s="27"/>
      <c r="X46" s="22">
        <v>4</v>
      </c>
      <c r="Y46" s="16" t="s">
        <v>98</v>
      </c>
      <c r="Z46" s="22">
        <v>5</v>
      </c>
      <c r="AA46" s="22">
        <v>2</v>
      </c>
      <c r="AB46" s="22">
        <v>2</v>
      </c>
      <c r="AC46" s="22">
        <f t="shared" si="9"/>
        <v>4</v>
      </c>
      <c r="AD46" s="22">
        <v>0</v>
      </c>
      <c r="AE46" s="45"/>
      <c r="AF46" s="27">
        <v>8</v>
      </c>
      <c r="AG46" s="21" t="s">
        <v>193</v>
      </c>
      <c r="AH46" s="21"/>
      <c r="AI46" s="21"/>
      <c r="AJ46" s="27"/>
      <c r="AK46" s="22">
        <v>9</v>
      </c>
      <c r="AL46" s="21" t="s">
        <v>97</v>
      </c>
      <c r="AM46" s="22">
        <v>7</v>
      </c>
      <c r="AN46" s="22">
        <v>0</v>
      </c>
      <c r="AO46" s="22">
        <v>1</v>
      </c>
      <c r="AP46" s="22">
        <f t="shared" si="10"/>
        <v>1</v>
      </c>
      <c r="AQ46" s="22">
        <v>2</v>
      </c>
      <c r="AR46" s="36"/>
    </row>
    <row r="47" spans="1:44" ht="15.95" customHeight="1" x14ac:dyDescent="0.25">
      <c r="A47" s="41"/>
      <c r="H47" s="22">
        <v>2</v>
      </c>
      <c r="I47" s="21" t="s">
        <v>114</v>
      </c>
      <c r="J47" s="21"/>
      <c r="K47" s="21"/>
      <c r="L47" s="21" t="s">
        <v>407</v>
      </c>
      <c r="M47" s="21"/>
      <c r="N47" s="21"/>
      <c r="O47" s="21"/>
      <c r="P47" s="21"/>
      <c r="Q47" s="41"/>
      <c r="R47" s="41"/>
      <c r="S47" s="27">
        <v>7.5</v>
      </c>
      <c r="T47" s="21" t="s">
        <v>158</v>
      </c>
      <c r="U47" s="21"/>
      <c r="V47" s="21"/>
      <c r="W47" s="27"/>
      <c r="X47" s="22">
        <v>11</v>
      </c>
      <c r="Y47" s="16" t="s">
        <v>98</v>
      </c>
      <c r="Z47" s="22">
        <v>9</v>
      </c>
      <c r="AA47" s="22">
        <v>4</v>
      </c>
      <c r="AB47" s="22">
        <v>4</v>
      </c>
      <c r="AC47" s="22">
        <f t="shared" si="9"/>
        <v>8</v>
      </c>
      <c r="AD47" s="22">
        <v>2</v>
      </c>
      <c r="AE47" s="45"/>
      <c r="AF47" s="27">
        <v>7.5</v>
      </c>
      <c r="AG47" s="21" t="s">
        <v>32</v>
      </c>
      <c r="AH47" s="21"/>
      <c r="AI47" s="21"/>
      <c r="AJ47" s="27"/>
      <c r="AK47" s="22">
        <v>10</v>
      </c>
      <c r="AL47" s="21" t="s">
        <v>97</v>
      </c>
      <c r="AM47" s="22">
        <v>9</v>
      </c>
      <c r="AN47" s="22">
        <v>4</v>
      </c>
      <c r="AO47" s="22">
        <v>6</v>
      </c>
      <c r="AP47" s="22">
        <f t="shared" si="10"/>
        <v>10</v>
      </c>
      <c r="AQ47" s="22">
        <v>0</v>
      </c>
      <c r="AR47" s="36"/>
    </row>
    <row r="48" spans="1:44" ht="15.95" customHeight="1" x14ac:dyDescent="0.25">
      <c r="A48" s="41"/>
      <c r="Q48" s="41"/>
      <c r="R48" s="41"/>
      <c r="S48" s="27">
        <v>7.5</v>
      </c>
      <c r="T48" s="21" t="s">
        <v>239</v>
      </c>
      <c r="U48" s="21"/>
      <c r="V48" s="21"/>
      <c r="W48" s="27"/>
      <c r="X48" s="22">
        <v>12</v>
      </c>
      <c r="Y48" s="16" t="s">
        <v>98</v>
      </c>
      <c r="Z48" s="22">
        <v>9</v>
      </c>
      <c r="AA48" s="22">
        <v>4</v>
      </c>
      <c r="AB48" s="22">
        <v>1</v>
      </c>
      <c r="AC48" s="22">
        <f t="shared" si="9"/>
        <v>5</v>
      </c>
      <c r="AD48" s="22">
        <v>0</v>
      </c>
      <c r="AE48" s="45"/>
      <c r="AF48" s="27">
        <v>7.5</v>
      </c>
      <c r="AG48" s="21" t="s">
        <v>143</v>
      </c>
      <c r="AH48" s="21"/>
      <c r="AI48" s="21"/>
      <c r="AJ48" s="27"/>
      <c r="AK48" s="22">
        <v>2</v>
      </c>
      <c r="AL48" s="21" t="s">
        <v>97</v>
      </c>
      <c r="AM48" s="22">
        <v>8</v>
      </c>
      <c r="AN48" s="22">
        <v>0</v>
      </c>
      <c r="AO48" s="22">
        <v>5</v>
      </c>
      <c r="AP48" s="22">
        <f t="shared" si="10"/>
        <v>5</v>
      </c>
      <c r="AQ48" s="22">
        <v>2</v>
      </c>
      <c r="AR48" s="36"/>
    </row>
    <row r="49" spans="1:44" ht="15.95" customHeight="1" x14ac:dyDescent="0.25">
      <c r="A49" s="41"/>
      <c r="C49" s="6" t="s">
        <v>177</v>
      </c>
      <c r="G49" s="5">
        <v>2</v>
      </c>
      <c r="H49" s="22">
        <v>1</v>
      </c>
      <c r="I49" s="21" t="s">
        <v>403</v>
      </c>
      <c r="J49" s="21"/>
      <c r="K49" s="21"/>
      <c r="L49" s="21" t="s">
        <v>408</v>
      </c>
      <c r="M49" s="21"/>
      <c r="N49" s="21"/>
      <c r="O49" s="21"/>
      <c r="P49" s="21"/>
      <c r="Q49" s="41"/>
      <c r="R49" s="41"/>
      <c r="S49" s="27">
        <v>7</v>
      </c>
      <c r="T49" s="21" t="s">
        <v>52</v>
      </c>
      <c r="U49" s="21"/>
      <c r="V49" s="21"/>
      <c r="W49" s="27"/>
      <c r="X49" s="22">
        <v>15</v>
      </c>
      <c r="Y49" s="16" t="s">
        <v>98</v>
      </c>
      <c r="Z49" s="22">
        <v>8</v>
      </c>
      <c r="AA49" s="22">
        <v>1</v>
      </c>
      <c r="AB49" s="22">
        <v>3</v>
      </c>
      <c r="AC49" s="22">
        <f t="shared" si="9"/>
        <v>4</v>
      </c>
      <c r="AD49" s="22">
        <v>0</v>
      </c>
      <c r="AE49" s="45"/>
      <c r="AF49" s="27">
        <v>7</v>
      </c>
      <c r="AG49" s="21" t="s">
        <v>141</v>
      </c>
      <c r="AH49" s="21"/>
      <c r="AI49" s="21"/>
      <c r="AJ49" s="27"/>
      <c r="AK49" s="22">
        <v>13</v>
      </c>
      <c r="AL49" s="21" t="s">
        <v>97</v>
      </c>
      <c r="AM49" s="22">
        <v>9</v>
      </c>
      <c r="AN49" s="22">
        <v>0</v>
      </c>
      <c r="AO49" s="22">
        <v>4</v>
      </c>
      <c r="AP49" s="22">
        <f t="shared" si="10"/>
        <v>4</v>
      </c>
      <c r="AQ49" s="22">
        <v>4</v>
      </c>
      <c r="AR49" s="36"/>
    </row>
    <row r="50" spans="1:44" ht="15.95" customHeight="1" x14ac:dyDescent="0.25">
      <c r="A50" s="41"/>
      <c r="B50" s="22" t="s">
        <v>27</v>
      </c>
      <c r="C50" s="16"/>
      <c r="D50" s="16" t="s">
        <v>100</v>
      </c>
      <c r="E50" s="16"/>
      <c r="F50" s="21"/>
      <c r="G50" s="21"/>
      <c r="H50" s="22">
        <v>2</v>
      </c>
      <c r="I50" s="21" t="s">
        <v>403</v>
      </c>
      <c r="J50" s="21"/>
      <c r="K50" s="21"/>
      <c r="L50" s="21" t="s">
        <v>409</v>
      </c>
      <c r="M50" s="21"/>
      <c r="N50" s="21"/>
      <c r="O50" s="21"/>
      <c r="P50" s="21"/>
      <c r="Q50" s="41"/>
      <c r="R50" s="41"/>
      <c r="S50" s="27">
        <v>6.5</v>
      </c>
      <c r="T50" s="21" t="s">
        <v>63</v>
      </c>
      <c r="U50" s="21"/>
      <c r="V50" s="21"/>
      <c r="W50" s="27"/>
      <c r="X50" s="22">
        <v>14</v>
      </c>
      <c r="Y50" s="16" t="s">
        <v>98</v>
      </c>
      <c r="Z50" s="22">
        <v>9</v>
      </c>
      <c r="AA50" s="22">
        <v>0</v>
      </c>
      <c r="AB50" s="22">
        <v>3</v>
      </c>
      <c r="AC50" s="22">
        <f t="shared" si="9"/>
        <v>3</v>
      </c>
      <c r="AD50" s="22">
        <v>0</v>
      </c>
      <c r="AE50" s="45"/>
      <c r="AF50" s="27">
        <v>7</v>
      </c>
      <c r="AG50" s="21" t="s">
        <v>39</v>
      </c>
      <c r="AH50" s="21"/>
      <c r="AI50" s="21"/>
      <c r="AJ50" s="27"/>
      <c r="AK50" s="22">
        <v>27</v>
      </c>
      <c r="AL50" s="21" t="s">
        <v>97</v>
      </c>
      <c r="AM50" s="22">
        <v>9</v>
      </c>
      <c r="AN50" s="22">
        <v>1</v>
      </c>
      <c r="AO50" s="22">
        <v>4</v>
      </c>
      <c r="AP50" s="22">
        <f t="shared" si="10"/>
        <v>5</v>
      </c>
      <c r="AQ50" s="22">
        <v>0</v>
      </c>
      <c r="AR50" s="36"/>
    </row>
    <row r="51" spans="1:44" ht="15.95" customHeight="1" x14ac:dyDescent="0.25">
      <c r="A51" s="41"/>
      <c r="B51" s="36"/>
      <c r="C51" s="46"/>
      <c r="D51" s="46"/>
      <c r="E51" s="46"/>
      <c r="F51" s="46"/>
      <c r="G51" s="42"/>
      <c r="H51" s="45"/>
      <c r="I51" s="46"/>
      <c r="J51" s="46"/>
      <c r="K51" s="45"/>
      <c r="L51" s="45"/>
      <c r="M51" s="45"/>
      <c r="N51" s="45"/>
      <c r="O51" s="45"/>
      <c r="P51" s="59"/>
      <c r="Q51" s="41"/>
      <c r="R51" s="41"/>
      <c r="S51" s="27">
        <v>6</v>
      </c>
      <c r="T51" s="21" t="s">
        <v>47</v>
      </c>
      <c r="X51" s="22">
        <v>3</v>
      </c>
      <c r="Y51" s="16" t="s">
        <v>98</v>
      </c>
      <c r="Z51" s="22">
        <v>9</v>
      </c>
      <c r="AA51" s="22">
        <v>0</v>
      </c>
      <c r="AB51" s="22">
        <v>0</v>
      </c>
      <c r="AC51" s="22">
        <f t="shared" si="9"/>
        <v>0</v>
      </c>
      <c r="AD51" s="22">
        <v>0</v>
      </c>
      <c r="AE51" s="45"/>
      <c r="AF51" s="27">
        <v>6.5</v>
      </c>
      <c r="AG51" s="21" t="s">
        <v>48</v>
      </c>
      <c r="AK51" s="22">
        <v>3</v>
      </c>
      <c r="AL51" s="21" t="s">
        <v>97</v>
      </c>
      <c r="AM51" s="22">
        <v>9</v>
      </c>
      <c r="AN51" s="22">
        <v>0</v>
      </c>
      <c r="AO51" s="22">
        <v>2</v>
      </c>
      <c r="AP51" s="22">
        <f t="shared" si="10"/>
        <v>2</v>
      </c>
      <c r="AQ51" s="22">
        <v>4</v>
      </c>
      <c r="AR51" s="36"/>
    </row>
    <row r="52" spans="1:44" ht="15.95" customHeight="1" x14ac:dyDescent="0.25">
      <c r="A52" s="41"/>
      <c r="B52" s="11"/>
      <c r="C52" s="11"/>
      <c r="D52" s="11"/>
      <c r="E52" s="21" t="s">
        <v>102</v>
      </c>
      <c r="F52" s="21"/>
      <c r="G52" s="5">
        <f>SUM(G14:G51)</f>
        <v>28</v>
      </c>
      <c r="H52" s="5"/>
      <c r="I52" s="20"/>
      <c r="J52" s="21" t="s">
        <v>56</v>
      </c>
      <c r="K52" s="20"/>
      <c r="L52" s="5">
        <f>COUNTA(C14:C51)-8</f>
        <v>4</v>
      </c>
      <c r="N52" s="21" t="s">
        <v>73</v>
      </c>
      <c r="O52" s="5">
        <f>+L52*2</f>
        <v>8</v>
      </c>
      <c r="P52" s="11"/>
      <c r="Q52" s="41"/>
      <c r="R52" s="41"/>
      <c r="S52" s="27">
        <v>6</v>
      </c>
      <c r="T52" s="21" t="s">
        <v>49</v>
      </c>
      <c r="U52" s="21"/>
      <c r="V52" s="21"/>
      <c r="W52" s="27"/>
      <c r="X52" s="22">
        <v>8</v>
      </c>
      <c r="Y52" s="16" t="s">
        <v>98</v>
      </c>
      <c r="Z52" s="22">
        <v>0</v>
      </c>
      <c r="AA52" s="22">
        <v>0</v>
      </c>
      <c r="AB52" s="22">
        <v>0</v>
      </c>
      <c r="AC52" s="22">
        <f t="shared" si="9"/>
        <v>0</v>
      </c>
      <c r="AD52" s="22">
        <v>0</v>
      </c>
      <c r="AE52" s="45"/>
      <c r="AF52" s="27">
        <v>6</v>
      </c>
      <c r="AG52" s="21" t="s">
        <v>113</v>
      </c>
      <c r="AH52" s="21"/>
      <c r="AI52" s="21"/>
      <c r="AJ52" s="27"/>
      <c r="AK52" s="22">
        <v>6</v>
      </c>
      <c r="AL52" s="21" t="s">
        <v>97</v>
      </c>
      <c r="AM52" s="22">
        <v>6</v>
      </c>
      <c r="AN52" s="22">
        <v>1</v>
      </c>
      <c r="AO52" s="22">
        <v>0</v>
      </c>
      <c r="AP52" s="22">
        <f t="shared" si="10"/>
        <v>1</v>
      </c>
      <c r="AQ52" s="22">
        <v>2</v>
      </c>
      <c r="AR52" s="36"/>
    </row>
    <row r="53" spans="1:44" ht="15.95" customHeight="1" thickBot="1" x14ac:dyDescent="0.3">
      <c r="A53" s="41"/>
      <c r="E53" s="21" t="s">
        <v>101</v>
      </c>
      <c r="F53" s="21"/>
      <c r="G53" s="5">
        <f>COUNTA(L15:L51)+COUNTIF(L15:L51,"*&amp;*")</f>
        <v>41</v>
      </c>
      <c r="O53" t="s">
        <v>144</v>
      </c>
      <c r="Q53" s="41"/>
      <c r="R53" s="41"/>
      <c r="S53" s="17" t="s">
        <v>95</v>
      </c>
      <c r="T53" s="17"/>
      <c r="U53" s="17"/>
      <c r="V53" s="17"/>
      <c r="W53" s="17"/>
      <c r="X53" s="17"/>
      <c r="Y53" s="17"/>
      <c r="Z53" s="23">
        <f>SUM(Z41:Z52)</f>
        <v>99</v>
      </c>
      <c r="AA53" s="23">
        <f>SUM(AA41:AA52)</f>
        <v>16</v>
      </c>
      <c r="AB53" s="23">
        <f>SUM(AB41:AB52)</f>
        <v>27</v>
      </c>
      <c r="AC53" s="23">
        <f>+AB53+AA53</f>
        <v>43</v>
      </c>
      <c r="AD53" s="23">
        <f>SUM(AD41:AD52)</f>
        <v>10</v>
      </c>
      <c r="AE53" s="45"/>
      <c r="AF53" s="17" t="s">
        <v>94</v>
      </c>
      <c r="AG53" s="17"/>
      <c r="AH53" s="17"/>
      <c r="AI53" s="17"/>
      <c r="AJ53" s="17"/>
      <c r="AK53" s="17"/>
      <c r="AL53" s="17"/>
      <c r="AM53" s="23">
        <f>SUM(AM41:AM52)</f>
        <v>99</v>
      </c>
      <c r="AN53" s="23">
        <f>SUM(AN41:AN52)</f>
        <v>29</v>
      </c>
      <c r="AO53" s="23">
        <f>SUM(AO41:AO52)</f>
        <v>41</v>
      </c>
      <c r="AP53" s="23">
        <f>+AO53+AN53</f>
        <v>70</v>
      </c>
      <c r="AQ53" s="23">
        <f>SUM(AQ41:AQ52)</f>
        <v>14</v>
      </c>
      <c r="AR53" s="36"/>
    </row>
    <row r="54" spans="1:44" ht="15.95" customHeight="1" x14ac:dyDescent="0.25">
      <c r="A54" s="41"/>
      <c r="Q54" s="41"/>
      <c r="R54" s="41"/>
      <c r="S54" s="12" t="s">
        <v>115</v>
      </c>
      <c r="T54" s="12"/>
      <c r="U54" s="12"/>
      <c r="V54" s="12"/>
      <c r="W54" s="12"/>
      <c r="X54" s="14" t="s">
        <v>36</v>
      </c>
      <c r="Z54" s="22">
        <v>3</v>
      </c>
      <c r="AA54" s="22">
        <v>1</v>
      </c>
      <c r="AB54" s="22">
        <v>1</v>
      </c>
      <c r="AC54" s="22">
        <f t="shared" ref="AC54:AC65" si="11">+AA54+AB54</f>
        <v>2</v>
      </c>
      <c r="AD54" s="22">
        <v>0</v>
      </c>
      <c r="AE54" s="45"/>
      <c r="AF54" s="19" t="s">
        <v>14</v>
      </c>
      <c r="AG54" s="19"/>
      <c r="AH54" s="19"/>
      <c r="AI54" s="19"/>
      <c r="AJ54" s="19"/>
      <c r="AK54" s="16" t="s">
        <v>26</v>
      </c>
      <c r="AM54" s="22">
        <v>15</v>
      </c>
      <c r="AN54" s="22">
        <v>3</v>
      </c>
      <c r="AO54" s="22">
        <v>8</v>
      </c>
      <c r="AP54" s="22">
        <f t="shared" ref="AP54:AP65" si="12">+AN54+AO54</f>
        <v>11</v>
      </c>
      <c r="AQ54" s="22">
        <v>4</v>
      </c>
      <c r="AR54" s="36"/>
    </row>
    <row r="55" spans="1:44" ht="15.95" customHeight="1" x14ac:dyDescent="0.25">
      <c r="A55" s="41"/>
      <c r="Q55" s="41"/>
      <c r="R55" s="41"/>
      <c r="S55" s="27">
        <v>7.5</v>
      </c>
      <c r="T55" s="21" t="s">
        <v>69</v>
      </c>
      <c r="U55" s="21"/>
      <c r="V55" s="21"/>
      <c r="W55" s="21"/>
      <c r="X55" s="22">
        <v>68</v>
      </c>
      <c r="Y55" s="21" t="s">
        <v>106</v>
      </c>
      <c r="Z55" s="22">
        <v>9</v>
      </c>
      <c r="AA55" s="22">
        <v>0</v>
      </c>
      <c r="AB55" s="22">
        <v>0</v>
      </c>
      <c r="AC55" s="22">
        <f t="shared" si="11"/>
        <v>0</v>
      </c>
      <c r="AD55" s="22">
        <v>0</v>
      </c>
      <c r="AE55" s="45"/>
      <c r="AF55" s="27">
        <v>8</v>
      </c>
      <c r="AG55" s="21" t="s">
        <v>142</v>
      </c>
      <c r="AK55" s="22">
        <v>1</v>
      </c>
      <c r="AL55" s="21" t="s">
        <v>107</v>
      </c>
      <c r="AM55" s="22">
        <v>9</v>
      </c>
      <c r="AN55" s="22">
        <v>0</v>
      </c>
      <c r="AO55" s="22">
        <v>0</v>
      </c>
      <c r="AP55" s="22">
        <f t="shared" si="12"/>
        <v>0</v>
      </c>
      <c r="AQ55" s="22">
        <v>0</v>
      </c>
      <c r="AR55" s="36"/>
    </row>
    <row r="56" spans="1:44" ht="15.95" customHeight="1" x14ac:dyDescent="0.25">
      <c r="A56" s="41"/>
      <c r="B56" s="6" t="s">
        <v>83</v>
      </c>
      <c r="C56" s="6"/>
      <c r="N56" s="6"/>
      <c r="O56" s="6"/>
      <c r="Q56" s="41"/>
      <c r="R56" s="41"/>
      <c r="S56" s="27">
        <v>9.5</v>
      </c>
      <c r="T56" s="21" t="s">
        <v>85</v>
      </c>
      <c r="U56" s="21"/>
      <c r="V56" s="21"/>
      <c r="W56" s="21"/>
      <c r="X56" s="22">
        <v>9</v>
      </c>
      <c r="Y56" s="21" t="s">
        <v>106</v>
      </c>
      <c r="Z56" s="22">
        <v>8</v>
      </c>
      <c r="AA56" s="22">
        <v>9</v>
      </c>
      <c r="AB56" s="22">
        <v>9</v>
      </c>
      <c r="AC56" s="22">
        <f t="shared" si="11"/>
        <v>18</v>
      </c>
      <c r="AD56" s="22">
        <v>0</v>
      </c>
      <c r="AE56" s="45"/>
      <c r="AF56" s="27">
        <v>9</v>
      </c>
      <c r="AG56" s="21" t="s">
        <v>167</v>
      </c>
      <c r="AH56" s="21"/>
      <c r="AI56" s="21"/>
      <c r="AJ56" s="21"/>
      <c r="AK56" s="22">
        <v>71</v>
      </c>
      <c r="AL56" s="21" t="s">
        <v>107</v>
      </c>
      <c r="AM56" s="22">
        <v>9</v>
      </c>
      <c r="AN56" s="22">
        <v>6</v>
      </c>
      <c r="AO56" s="22">
        <v>3</v>
      </c>
      <c r="AP56" s="22">
        <f t="shared" si="12"/>
        <v>9</v>
      </c>
      <c r="AQ56" s="22">
        <v>0</v>
      </c>
      <c r="AR56" s="36"/>
    </row>
    <row r="57" spans="1:44" ht="15.95" customHeight="1" x14ac:dyDescent="0.25">
      <c r="A57" s="41"/>
      <c r="Q57" s="41"/>
      <c r="R57" s="41"/>
      <c r="S57" s="27">
        <v>8.5</v>
      </c>
      <c r="T57" s="21" t="s">
        <v>282</v>
      </c>
      <c r="U57" s="21"/>
      <c r="V57" s="21"/>
      <c r="W57" s="21"/>
      <c r="X57" s="22">
        <v>14</v>
      </c>
      <c r="Y57" s="21" t="s">
        <v>106</v>
      </c>
      <c r="Z57" s="22">
        <v>9</v>
      </c>
      <c r="AA57" s="22">
        <v>5</v>
      </c>
      <c r="AB57" s="22">
        <v>7</v>
      </c>
      <c r="AC57" s="22">
        <f t="shared" si="11"/>
        <v>12</v>
      </c>
      <c r="AD57" s="22">
        <v>0</v>
      </c>
      <c r="AE57" s="45"/>
      <c r="AF57" s="27">
        <v>8.5</v>
      </c>
      <c r="AG57" s="21" t="s">
        <v>42</v>
      </c>
      <c r="AH57" s="21"/>
      <c r="AI57" s="21"/>
      <c r="AJ57" s="21"/>
      <c r="AK57" s="22">
        <v>2</v>
      </c>
      <c r="AL57" s="21" t="s">
        <v>107</v>
      </c>
      <c r="AM57" s="22">
        <v>7</v>
      </c>
      <c r="AN57" s="22">
        <v>4</v>
      </c>
      <c r="AO57" s="22">
        <v>4</v>
      </c>
      <c r="AP57" s="22">
        <f t="shared" si="12"/>
        <v>8</v>
      </c>
      <c r="AQ57" s="22">
        <v>4</v>
      </c>
      <c r="AR57" s="36"/>
    </row>
    <row r="58" spans="1:44" ht="15.95" customHeight="1" x14ac:dyDescent="0.25">
      <c r="A58" s="41"/>
      <c r="C58" s="6" t="s">
        <v>58</v>
      </c>
      <c r="H58" s="6" t="s">
        <v>65</v>
      </c>
      <c r="M58" s="6" t="s">
        <v>66</v>
      </c>
      <c r="Q58" s="41"/>
      <c r="R58" s="41"/>
      <c r="S58" s="27">
        <v>8</v>
      </c>
      <c r="T58" s="21" t="s">
        <v>190</v>
      </c>
      <c r="U58" s="21"/>
      <c r="V58" s="21"/>
      <c r="W58" s="21"/>
      <c r="X58" s="22">
        <v>11</v>
      </c>
      <c r="Y58" s="21" t="s">
        <v>106</v>
      </c>
      <c r="Z58" s="22">
        <v>9</v>
      </c>
      <c r="AA58" s="22">
        <v>0</v>
      </c>
      <c r="AB58" s="22">
        <v>0</v>
      </c>
      <c r="AC58" s="22">
        <f t="shared" si="11"/>
        <v>0</v>
      </c>
      <c r="AD58" s="22">
        <v>0</v>
      </c>
      <c r="AE58" s="45"/>
      <c r="AF58" s="27">
        <v>8</v>
      </c>
      <c r="AG58" s="21" t="s">
        <v>74</v>
      </c>
      <c r="AH58" s="21"/>
      <c r="AI58" s="21"/>
      <c r="AJ58" s="21"/>
      <c r="AK58" s="22">
        <v>91</v>
      </c>
      <c r="AL58" s="21" t="s">
        <v>107</v>
      </c>
      <c r="AM58" s="22">
        <v>8</v>
      </c>
      <c r="AN58" s="22">
        <v>1</v>
      </c>
      <c r="AO58" s="22">
        <v>1</v>
      </c>
      <c r="AP58" s="22">
        <f t="shared" si="12"/>
        <v>2</v>
      </c>
      <c r="AQ58" s="22">
        <v>2</v>
      </c>
      <c r="AR58" s="36"/>
    </row>
    <row r="59" spans="1:44" ht="15.95" customHeight="1" x14ac:dyDescent="0.25">
      <c r="A59" s="41"/>
      <c r="C59" s="21" t="s">
        <v>100</v>
      </c>
      <c r="H59" s="21" t="s">
        <v>422</v>
      </c>
      <c r="I59" s="21"/>
      <c r="J59" s="21"/>
      <c r="K59" s="21"/>
      <c r="L59" s="21"/>
      <c r="M59" s="21" t="s">
        <v>423</v>
      </c>
      <c r="N59" s="21"/>
      <c r="O59" s="21"/>
      <c r="P59" s="21"/>
      <c r="Q59" s="41"/>
      <c r="R59" s="41"/>
      <c r="S59" s="27">
        <v>7.5</v>
      </c>
      <c r="T59" s="21" t="s">
        <v>139</v>
      </c>
      <c r="U59" s="21"/>
      <c r="V59" s="21"/>
      <c r="W59" s="21"/>
      <c r="X59" s="22">
        <v>6</v>
      </c>
      <c r="Y59" s="21" t="s">
        <v>106</v>
      </c>
      <c r="Z59" s="22">
        <v>9</v>
      </c>
      <c r="AA59" s="22">
        <v>5</v>
      </c>
      <c r="AB59" s="22">
        <v>5</v>
      </c>
      <c r="AC59" s="22">
        <f t="shared" si="11"/>
        <v>10</v>
      </c>
      <c r="AD59" s="22">
        <v>0</v>
      </c>
      <c r="AE59" s="45"/>
      <c r="AF59" s="27">
        <v>8</v>
      </c>
      <c r="AG59" s="21" t="s">
        <v>195</v>
      </c>
      <c r="AH59" s="21"/>
      <c r="AI59" s="21"/>
      <c r="AJ59" s="21"/>
      <c r="AK59" s="22">
        <v>5</v>
      </c>
      <c r="AL59" s="21" t="s">
        <v>107</v>
      </c>
      <c r="AM59" s="22">
        <v>9</v>
      </c>
      <c r="AN59" s="22">
        <v>3</v>
      </c>
      <c r="AO59" s="22">
        <v>2</v>
      </c>
      <c r="AP59" s="22">
        <f t="shared" si="12"/>
        <v>5</v>
      </c>
      <c r="AQ59" s="22">
        <v>2</v>
      </c>
      <c r="AR59" s="36"/>
    </row>
    <row r="60" spans="1:44" ht="15.95" customHeight="1" x14ac:dyDescent="0.25">
      <c r="A60" s="41"/>
      <c r="C60" s="21"/>
      <c r="H60" s="21" t="s">
        <v>424</v>
      </c>
      <c r="I60" s="21"/>
      <c r="J60" s="21"/>
      <c r="K60" s="21"/>
      <c r="L60" s="21"/>
      <c r="M60" s="21"/>
      <c r="N60" s="21"/>
      <c r="Q60" s="41"/>
      <c r="R60" s="41"/>
      <c r="S60" s="27">
        <v>7.5</v>
      </c>
      <c r="T60" s="21" t="s">
        <v>118</v>
      </c>
      <c r="V60" s="21"/>
      <c r="W60" s="21"/>
      <c r="X60" s="22">
        <v>7</v>
      </c>
      <c r="Y60" s="21" t="s">
        <v>106</v>
      </c>
      <c r="Z60" s="22">
        <v>9</v>
      </c>
      <c r="AA60" s="22">
        <v>5</v>
      </c>
      <c r="AB60" s="22">
        <v>8</v>
      </c>
      <c r="AC60" s="22">
        <f t="shared" si="11"/>
        <v>13</v>
      </c>
      <c r="AD60" s="22">
        <v>4</v>
      </c>
      <c r="AE60" s="45"/>
      <c r="AF60" s="27">
        <v>7.5</v>
      </c>
      <c r="AG60" s="21" t="s">
        <v>196</v>
      </c>
      <c r="AH60" s="21"/>
      <c r="AI60" s="21"/>
      <c r="AJ60" s="21"/>
      <c r="AK60" s="22">
        <v>97</v>
      </c>
      <c r="AL60" s="21" t="s">
        <v>107</v>
      </c>
      <c r="AM60" s="22">
        <v>8</v>
      </c>
      <c r="AN60" s="22">
        <v>0</v>
      </c>
      <c r="AO60" s="22">
        <v>1</v>
      </c>
      <c r="AP60" s="22">
        <f t="shared" si="12"/>
        <v>1</v>
      </c>
      <c r="AQ60" s="22">
        <v>0</v>
      </c>
      <c r="AR60" s="36"/>
    </row>
    <row r="61" spans="1:44" ht="15.95" customHeight="1" x14ac:dyDescent="0.25">
      <c r="A61" s="41"/>
      <c r="H61" s="21"/>
      <c r="I61" s="21"/>
      <c r="J61" s="21"/>
      <c r="K61" s="21"/>
      <c r="L61" s="21"/>
      <c r="M61" s="21"/>
      <c r="N61" s="21"/>
      <c r="Q61" s="36"/>
      <c r="R61" s="41"/>
      <c r="S61" s="27">
        <v>7.5</v>
      </c>
      <c r="T61" s="21" t="s">
        <v>128</v>
      </c>
      <c r="U61" s="21"/>
      <c r="V61" s="21"/>
      <c r="W61" s="21"/>
      <c r="X61" s="22">
        <v>10</v>
      </c>
      <c r="Y61" s="21" t="s">
        <v>106</v>
      </c>
      <c r="Z61" s="22">
        <v>9</v>
      </c>
      <c r="AA61" s="22">
        <v>5</v>
      </c>
      <c r="AB61" s="22">
        <v>6</v>
      </c>
      <c r="AC61" s="22">
        <f t="shared" si="11"/>
        <v>11</v>
      </c>
      <c r="AD61" s="22">
        <v>0</v>
      </c>
      <c r="AE61" s="45"/>
      <c r="AF61" s="27">
        <v>7.5</v>
      </c>
      <c r="AG61" s="21" t="s">
        <v>60</v>
      </c>
      <c r="AH61" s="21"/>
      <c r="AI61" s="21"/>
      <c r="AJ61" s="21"/>
      <c r="AK61" s="22">
        <v>23</v>
      </c>
      <c r="AL61" s="21" t="s">
        <v>107</v>
      </c>
      <c r="AM61" s="22">
        <v>7</v>
      </c>
      <c r="AN61" s="22">
        <v>2</v>
      </c>
      <c r="AO61" s="22">
        <v>6</v>
      </c>
      <c r="AP61" s="22">
        <f t="shared" si="12"/>
        <v>8</v>
      </c>
      <c r="AQ61" s="22">
        <v>0</v>
      </c>
      <c r="AR61" s="36"/>
    </row>
    <row r="62" spans="1:44" ht="15.95" customHeight="1" x14ac:dyDescent="0.25">
      <c r="A62" s="41"/>
      <c r="H62" s="21"/>
      <c r="I62" s="21"/>
      <c r="J62" s="21"/>
      <c r="K62" s="21"/>
      <c r="L62" s="21"/>
      <c r="M62" s="21"/>
      <c r="N62" s="21"/>
      <c r="Q62" s="41"/>
      <c r="R62" s="41"/>
      <c r="S62" s="27">
        <v>7</v>
      </c>
      <c r="T62" s="21" t="s">
        <v>191</v>
      </c>
      <c r="U62" s="21"/>
      <c r="V62" s="21"/>
      <c r="W62" s="21"/>
      <c r="X62" s="22">
        <v>5</v>
      </c>
      <c r="Y62" s="21" t="s">
        <v>106</v>
      </c>
      <c r="Z62" s="22">
        <v>8</v>
      </c>
      <c r="AA62" s="22">
        <v>1</v>
      </c>
      <c r="AB62" s="22">
        <v>1</v>
      </c>
      <c r="AC62" s="22">
        <f t="shared" si="11"/>
        <v>2</v>
      </c>
      <c r="AD62" s="22">
        <v>2</v>
      </c>
      <c r="AE62" s="45"/>
      <c r="AF62" s="27">
        <v>7</v>
      </c>
      <c r="AG62" s="21" t="s">
        <v>61</v>
      </c>
      <c r="AH62" s="21"/>
      <c r="AI62" s="21"/>
      <c r="AJ62" s="21"/>
      <c r="AK62" s="22">
        <v>7</v>
      </c>
      <c r="AL62" s="21" t="s">
        <v>107</v>
      </c>
      <c r="AM62" s="22">
        <v>8</v>
      </c>
      <c r="AN62" s="22">
        <v>1</v>
      </c>
      <c r="AO62" s="22">
        <v>0</v>
      </c>
      <c r="AP62" s="22">
        <f t="shared" si="12"/>
        <v>1</v>
      </c>
      <c r="AQ62" s="22">
        <v>0</v>
      </c>
      <c r="AR62" s="36"/>
    </row>
    <row r="63" spans="1:44" ht="15.95" customHeight="1" x14ac:dyDescent="0.25">
      <c r="A63" s="36"/>
      <c r="Q63" s="36"/>
      <c r="R63" s="41"/>
      <c r="S63" s="27">
        <v>6.5</v>
      </c>
      <c r="T63" s="21" t="s">
        <v>30</v>
      </c>
      <c r="U63" s="21"/>
      <c r="V63" s="21"/>
      <c r="W63" s="21"/>
      <c r="X63" s="22">
        <v>3</v>
      </c>
      <c r="Y63" s="21" t="s">
        <v>106</v>
      </c>
      <c r="Z63" s="22">
        <v>9</v>
      </c>
      <c r="AA63" s="22">
        <v>0</v>
      </c>
      <c r="AB63" s="22">
        <v>2</v>
      </c>
      <c r="AC63" s="22">
        <f t="shared" si="11"/>
        <v>2</v>
      </c>
      <c r="AD63" s="22">
        <v>2</v>
      </c>
      <c r="AE63" s="45"/>
      <c r="AF63" s="27">
        <v>7</v>
      </c>
      <c r="AG63" s="21" t="s">
        <v>197</v>
      </c>
      <c r="AH63" s="21"/>
      <c r="AI63" s="21"/>
      <c r="AJ63" s="21"/>
      <c r="AK63" s="22">
        <v>10</v>
      </c>
      <c r="AL63" s="21" t="s">
        <v>107</v>
      </c>
      <c r="AM63" s="22">
        <v>8</v>
      </c>
      <c r="AN63" s="22">
        <v>0</v>
      </c>
      <c r="AO63" s="22">
        <v>2</v>
      </c>
      <c r="AP63" s="22">
        <f t="shared" si="12"/>
        <v>2</v>
      </c>
      <c r="AQ63" s="22">
        <v>2</v>
      </c>
      <c r="AR63" s="36"/>
    </row>
    <row r="64" spans="1:44" ht="15.95" customHeight="1" x14ac:dyDescent="0.25">
      <c r="A64" s="41"/>
      <c r="Q64" s="41"/>
      <c r="R64" s="41"/>
      <c r="S64" s="27">
        <v>6</v>
      </c>
      <c r="T64" s="21" t="s">
        <v>105</v>
      </c>
      <c r="U64" s="21"/>
      <c r="V64" s="21"/>
      <c r="W64" s="21"/>
      <c r="X64" s="22">
        <v>4</v>
      </c>
      <c r="Y64" s="21" t="s">
        <v>106</v>
      </c>
      <c r="Z64" s="22">
        <v>9</v>
      </c>
      <c r="AA64" s="22">
        <v>0</v>
      </c>
      <c r="AB64" s="22">
        <v>4</v>
      </c>
      <c r="AC64" s="22">
        <f t="shared" si="11"/>
        <v>4</v>
      </c>
      <c r="AD64" s="22">
        <v>0</v>
      </c>
      <c r="AE64" s="45"/>
      <c r="AF64" s="27">
        <v>6.5</v>
      </c>
      <c r="AG64" s="21" t="s">
        <v>33</v>
      </c>
      <c r="AH64" s="21"/>
      <c r="AI64" s="21"/>
      <c r="AJ64" s="21"/>
      <c r="AK64" s="22">
        <v>66</v>
      </c>
      <c r="AL64" s="21" t="s">
        <v>107</v>
      </c>
      <c r="AM64" s="22">
        <v>5</v>
      </c>
      <c r="AN64" s="22">
        <v>0</v>
      </c>
      <c r="AO64" s="22">
        <v>1</v>
      </c>
      <c r="AP64" s="22">
        <f t="shared" si="12"/>
        <v>1</v>
      </c>
      <c r="AQ64" s="22">
        <v>0</v>
      </c>
      <c r="AR64" s="36"/>
    </row>
    <row r="65" spans="1:44" ht="15.95" customHeight="1" x14ac:dyDescent="0.25">
      <c r="A65" s="36"/>
      <c r="Q65" s="36"/>
      <c r="R65" s="41"/>
      <c r="S65" s="27">
        <v>6.5</v>
      </c>
      <c r="T65" s="21" t="s">
        <v>133</v>
      </c>
      <c r="U65" s="21"/>
      <c r="V65" s="21"/>
      <c r="W65" s="21"/>
      <c r="X65" s="22">
        <v>2</v>
      </c>
      <c r="Y65" s="21" t="s">
        <v>106</v>
      </c>
      <c r="Z65" s="22">
        <v>8</v>
      </c>
      <c r="AA65" s="22">
        <v>0</v>
      </c>
      <c r="AB65" s="22">
        <v>2</v>
      </c>
      <c r="AC65" s="22">
        <f t="shared" si="11"/>
        <v>2</v>
      </c>
      <c r="AD65" s="22">
        <v>0</v>
      </c>
      <c r="AE65" s="45"/>
      <c r="AF65" s="27">
        <v>6</v>
      </c>
      <c r="AG65" s="21" t="s">
        <v>59</v>
      </c>
      <c r="AH65" s="21"/>
      <c r="AI65" s="21"/>
      <c r="AJ65" s="21"/>
      <c r="AK65" s="22">
        <v>75</v>
      </c>
      <c r="AL65" s="21" t="s">
        <v>107</v>
      </c>
      <c r="AM65" s="22">
        <v>6</v>
      </c>
      <c r="AN65" s="22">
        <v>0</v>
      </c>
      <c r="AO65" s="22">
        <v>0</v>
      </c>
      <c r="AP65" s="22">
        <f t="shared" si="12"/>
        <v>0</v>
      </c>
      <c r="AQ65" s="22">
        <v>0</v>
      </c>
      <c r="AR65" s="36"/>
    </row>
    <row r="66" spans="1:44" ht="15.95" customHeight="1" thickBot="1" x14ac:dyDescent="0.3">
      <c r="A66" s="41"/>
      <c r="Q66" s="36"/>
      <c r="R66" s="41"/>
      <c r="S66" s="17" t="s">
        <v>116</v>
      </c>
      <c r="T66" s="17"/>
      <c r="U66" s="17"/>
      <c r="V66" s="17"/>
      <c r="W66" s="17"/>
      <c r="X66" s="17"/>
      <c r="Y66" s="17"/>
      <c r="Z66" s="23">
        <f>SUM(Z54:Z65)</f>
        <v>99</v>
      </c>
      <c r="AA66" s="23">
        <f>SUM(AA54:AA65)</f>
        <v>31</v>
      </c>
      <c r="AB66" s="23">
        <f>SUM(AB54:AB65)</f>
        <v>45</v>
      </c>
      <c r="AC66" s="23">
        <f>+AB66+AA66</f>
        <v>76</v>
      </c>
      <c r="AD66" s="23">
        <f>SUM(AD54:AD65)</f>
        <v>8</v>
      </c>
      <c r="AE66" s="45"/>
      <c r="AF66" s="17" t="s">
        <v>35</v>
      </c>
      <c r="AG66" s="17"/>
      <c r="AH66" s="17"/>
      <c r="AI66" s="17"/>
      <c r="AJ66" s="17"/>
      <c r="AK66" s="17"/>
      <c r="AL66" s="17"/>
      <c r="AM66" s="23">
        <f>SUM(AM54:AM65)</f>
        <v>99</v>
      </c>
      <c r="AN66" s="23">
        <f>SUM(AN54:AN65)</f>
        <v>20</v>
      </c>
      <c r="AO66" s="23">
        <f>SUM(AO54:AO65)</f>
        <v>28</v>
      </c>
      <c r="AP66" s="23">
        <f>+AO66+AN66</f>
        <v>48</v>
      </c>
      <c r="AQ66" s="23">
        <f>SUM(AQ54:AQ65)</f>
        <v>14</v>
      </c>
      <c r="AR66" s="36"/>
    </row>
    <row r="67" spans="1:44" ht="15.95" customHeight="1" x14ac:dyDescent="0.25">
      <c r="A67" s="41"/>
      <c r="Q67" s="36"/>
      <c r="R67" s="36"/>
      <c r="AF67" s="21" t="s">
        <v>124</v>
      </c>
      <c r="AG67" s="11"/>
      <c r="AH67" s="11"/>
      <c r="AI67" s="11"/>
      <c r="AJ67" s="21"/>
      <c r="AK67" s="21"/>
      <c r="AL67" s="11"/>
      <c r="AM67" s="15">
        <f>+Z27+Z40+AM27+AM66+AM53+AM40+Z66+Z53</f>
        <v>792</v>
      </c>
      <c r="AN67" s="15">
        <f>+AA27+AA40+AN27+AN66+AN53+AN40+AA66+AA53</f>
        <v>212</v>
      </c>
      <c r="AO67" s="15">
        <f>+AB27+AB40+AO27+AO66+AO53+AO40+AB66+AB53</f>
        <v>318</v>
      </c>
      <c r="AP67" s="15">
        <f>+AC27+AC40+AP27+AP66+AP53+AP40+AC66+AC53</f>
        <v>530</v>
      </c>
      <c r="AQ67" s="15">
        <f>+AD27+AD40+AQ27+AQ66+AQ53+AQ40+AD66+AD53</f>
        <v>84</v>
      </c>
      <c r="AR67" s="36"/>
    </row>
    <row r="68" spans="1:44" ht="15.95" customHeight="1" x14ac:dyDescent="0.25">
      <c r="A68" s="41"/>
      <c r="Q68" s="36"/>
      <c r="R68" s="36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J68" s="21"/>
      <c r="AK68" s="21"/>
      <c r="AL68" s="11"/>
      <c r="AM68" s="22"/>
      <c r="AN68" s="22"/>
      <c r="AO68" s="22"/>
      <c r="AP68" s="22"/>
      <c r="AQ68" s="22"/>
      <c r="AR68" s="36"/>
    </row>
    <row r="69" spans="1:44" ht="15.95" customHeight="1" x14ac:dyDescent="0.25">
      <c r="A69" s="41"/>
      <c r="Q69" s="36"/>
      <c r="R69" s="36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21"/>
      <c r="AG69" s="11"/>
      <c r="AH69" s="11"/>
      <c r="AI69" s="11"/>
      <c r="AJ69" s="21"/>
      <c r="AK69" s="21"/>
      <c r="AL69" s="11"/>
      <c r="AM69" s="22"/>
      <c r="AN69" s="22"/>
      <c r="AO69" s="22"/>
      <c r="AP69" s="22"/>
      <c r="AQ69" s="22"/>
      <c r="AR69" s="36"/>
    </row>
    <row r="70" spans="1:44" ht="15.95" customHeight="1" x14ac:dyDescent="0.25">
      <c r="A70" s="41"/>
      <c r="Q70" s="36"/>
      <c r="R70" s="36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21"/>
      <c r="AG70" s="11"/>
      <c r="AH70" s="11"/>
      <c r="AI70" s="11"/>
      <c r="AJ70" s="21"/>
      <c r="AK70" s="21"/>
      <c r="AL70" s="11"/>
      <c r="AM70" s="22"/>
      <c r="AN70" s="22"/>
      <c r="AO70" s="22"/>
      <c r="AP70" s="34"/>
      <c r="AQ70" s="22"/>
      <c r="AR70" s="36"/>
    </row>
    <row r="71" spans="1:44" ht="15.95" customHeight="1" x14ac:dyDescent="0.25">
      <c r="A71" s="41"/>
      <c r="Q71" s="36"/>
      <c r="R71" s="36"/>
      <c r="S71" s="11"/>
      <c r="T71" s="11"/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1"/>
      <c r="AF71" s="21"/>
      <c r="AG71" s="11"/>
      <c r="AH71" s="11"/>
      <c r="AI71" s="11"/>
      <c r="AJ71" s="21"/>
      <c r="AK71" s="21"/>
      <c r="AL71" s="11"/>
      <c r="AM71" s="22"/>
      <c r="AN71" s="22"/>
      <c r="AO71" s="22"/>
      <c r="AP71" s="34"/>
      <c r="AQ71" s="22"/>
      <c r="AR71" s="36"/>
    </row>
    <row r="72" spans="1:44" ht="15.95" customHeight="1" x14ac:dyDescent="0.25">
      <c r="A72" s="41"/>
      <c r="Q72" s="36"/>
      <c r="R72" s="39"/>
      <c r="AR72" s="43"/>
    </row>
    <row r="73" spans="1:44" ht="15" customHeight="1" x14ac:dyDescent="0.2">
      <c r="A73" s="39"/>
      <c r="B73" s="39"/>
      <c r="C73" s="39"/>
      <c r="D73" s="39"/>
      <c r="E73" s="39"/>
      <c r="F73" s="39"/>
      <c r="G73" s="39"/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39"/>
      <c r="U73" s="39"/>
      <c r="V73" s="39"/>
      <c r="W73" s="39"/>
      <c r="X73" s="39"/>
      <c r="Y73" s="39"/>
      <c r="Z73" s="39"/>
      <c r="AA73" s="43"/>
      <c r="AB73" s="39"/>
      <c r="AC73" s="39"/>
      <c r="AD73" s="39"/>
      <c r="AE73" s="39"/>
      <c r="AF73" s="39"/>
      <c r="AG73" s="39"/>
      <c r="AH73" s="39"/>
      <c r="AI73" s="39"/>
      <c r="AJ73" s="39"/>
      <c r="AK73" s="39"/>
      <c r="AL73" s="39"/>
      <c r="AM73" s="39"/>
      <c r="AN73" s="39"/>
      <c r="AO73" s="39"/>
      <c r="AP73" s="39"/>
      <c r="AQ73" s="39"/>
      <c r="AR73" s="43"/>
    </row>
    <row r="74" spans="1:44" ht="24" customHeight="1" x14ac:dyDescent="0.3">
      <c r="A74" s="39"/>
      <c r="B74" s="85" t="s">
        <v>127</v>
      </c>
      <c r="C74" s="85"/>
      <c r="D74" s="85"/>
      <c r="E74" s="85"/>
      <c r="F74" s="85"/>
      <c r="G74" s="85"/>
      <c r="H74" s="85"/>
      <c r="I74" s="85"/>
      <c r="J74" s="85"/>
      <c r="K74" s="85"/>
      <c r="L74" s="85"/>
      <c r="M74" s="85"/>
      <c r="N74" s="85"/>
      <c r="O74" s="85"/>
      <c r="P74" s="85"/>
      <c r="Q74" s="39"/>
      <c r="R74" s="39"/>
      <c r="S74" s="85" t="s">
        <v>127</v>
      </c>
      <c r="T74" s="85"/>
      <c r="U74" s="85"/>
      <c r="V74" s="85"/>
      <c r="W74" s="85"/>
      <c r="X74" s="85"/>
      <c r="Y74" s="85"/>
      <c r="Z74" s="85"/>
      <c r="AA74" s="85"/>
      <c r="AB74" s="85"/>
      <c r="AC74" s="85"/>
      <c r="AD74" s="85"/>
      <c r="AE74" s="85"/>
      <c r="AF74" s="85"/>
      <c r="AG74" s="85"/>
      <c r="AH74" s="85"/>
      <c r="AI74" s="85"/>
      <c r="AJ74" s="85"/>
      <c r="AK74" s="85"/>
      <c r="AL74" s="85"/>
      <c r="AM74" s="85"/>
      <c r="AN74" s="85"/>
      <c r="AO74" s="85"/>
      <c r="AP74" s="85"/>
      <c r="AQ74" s="85"/>
      <c r="AR74" s="43"/>
    </row>
    <row r="75" spans="1:44" ht="20.25" x14ac:dyDescent="0.3">
      <c r="A75" s="39"/>
      <c r="B75" s="26" t="s">
        <v>76</v>
      </c>
      <c r="C75" s="26">
        <f>+C2</f>
        <v>9</v>
      </c>
      <c r="D75" s="25"/>
      <c r="E75" s="25"/>
      <c r="F75" s="25"/>
      <c r="G75" s="86" t="str">
        <f>+G2</f>
        <v>2025/2026 REGULAR SEASON</v>
      </c>
      <c r="H75" s="86"/>
      <c r="I75" s="86"/>
      <c r="J75" s="86"/>
      <c r="K75" s="86"/>
      <c r="L75" s="86"/>
      <c r="M75" s="86"/>
      <c r="N75" s="25"/>
      <c r="O75" s="25"/>
      <c r="P75" s="25"/>
      <c r="Q75" s="39"/>
      <c r="R75" s="39"/>
      <c r="S75" s="86" t="s">
        <v>88</v>
      </c>
      <c r="T75" s="86"/>
      <c r="U75" s="86"/>
      <c r="V75" s="86"/>
      <c r="W75" s="86"/>
      <c r="X75" s="86"/>
      <c r="Y75" s="86"/>
      <c r="Z75" s="86"/>
      <c r="AA75" s="86"/>
      <c r="AB75" s="86"/>
      <c r="AC75" s="86"/>
      <c r="AD75" s="86"/>
      <c r="AE75" s="86"/>
      <c r="AF75" s="86"/>
      <c r="AG75" s="86"/>
      <c r="AH75" s="86"/>
      <c r="AI75" s="86"/>
      <c r="AJ75" s="86"/>
      <c r="AK75" s="86"/>
      <c r="AL75" s="86"/>
      <c r="AM75" s="86"/>
      <c r="AN75" s="86"/>
      <c r="AO75" s="86"/>
      <c r="AP75" s="86"/>
      <c r="AQ75" s="86"/>
      <c r="AR75" s="39"/>
    </row>
    <row r="76" spans="1:44" ht="18.600000000000001" customHeight="1" x14ac:dyDescent="0.3">
      <c r="A76" s="36"/>
      <c r="N76" s="25"/>
      <c r="O76" s="25"/>
      <c r="P76" s="25"/>
      <c r="Q76" s="36"/>
      <c r="R76" s="36"/>
      <c r="T76" s="16"/>
      <c r="U76" s="16"/>
      <c r="V76" s="16"/>
      <c r="W76" s="16"/>
      <c r="X76" s="16"/>
      <c r="Y76" s="16"/>
      <c r="Z76" s="16"/>
      <c r="AA76" s="29"/>
      <c r="AB76" s="29"/>
      <c r="AC76" s="29"/>
      <c r="AD76" s="29"/>
      <c r="AE76" s="30"/>
      <c r="AF76" s="29"/>
      <c r="AG76" s="29"/>
      <c r="AH76" s="29"/>
      <c r="AI76" s="29"/>
      <c r="AJ76" s="29"/>
      <c r="AK76" s="29"/>
      <c r="AL76" s="29"/>
      <c r="AM76" s="21"/>
      <c r="AN76" s="11"/>
      <c r="AO76" s="11"/>
      <c r="AP76" s="22"/>
      <c r="AQ76" s="22"/>
      <c r="AR76" s="36"/>
    </row>
    <row r="77" spans="1:44" ht="16.5" thickBot="1" x14ac:dyDescent="0.3">
      <c r="A77" s="36"/>
      <c r="Q77" s="39"/>
      <c r="R77" s="39"/>
      <c r="S77" s="28" t="s">
        <v>109</v>
      </c>
      <c r="T77" s="28" t="s">
        <v>111</v>
      </c>
      <c r="U77" s="28"/>
      <c r="V77" s="38"/>
      <c r="W77" s="38"/>
      <c r="X77" s="38"/>
      <c r="Y77" s="38"/>
      <c r="Z77" s="38" t="s">
        <v>3</v>
      </c>
      <c r="AA77" s="38" t="s">
        <v>22</v>
      </c>
      <c r="AB77" s="38" t="s">
        <v>23</v>
      </c>
      <c r="AC77" s="38" t="s">
        <v>24</v>
      </c>
      <c r="AD77" s="38" t="s">
        <v>2</v>
      </c>
      <c r="AE77" s="22"/>
      <c r="AF77" s="28" t="s">
        <v>109</v>
      </c>
      <c r="AG77" s="28" t="s">
        <v>111</v>
      </c>
      <c r="AH77" s="28"/>
      <c r="AI77" s="38"/>
      <c r="AJ77" s="38"/>
      <c r="AK77" s="38"/>
      <c r="AL77" s="38"/>
      <c r="AM77" s="38" t="s">
        <v>3</v>
      </c>
      <c r="AN77" s="38" t="s">
        <v>22</v>
      </c>
      <c r="AO77" s="38" t="s">
        <v>23</v>
      </c>
      <c r="AP77" s="38" t="s">
        <v>24</v>
      </c>
      <c r="AQ77" s="38" t="s">
        <v>2</v>
      </c>
      <c r="AR77" s="39"/>
    </row>
    <row r="78" spans="1:44" ht="15.75" customHeight="1" x14ac:dyDescent="0.25">
      <c r="A78" s="36"/>
      <c r="Q78" s="39"/>
      <c r="R78" s="39"/>
      <c r="S78" s="27">
        <v>8.5</v>
      </c>
      <c r="T78" s="21" t="s">
        <v>276</v>
      </c>
      <c r="Z78" s="22">
        <v>2</v>
      </c>
      <c r="AA78" s="22">
        <v>5</v>
      </c>
      <c r="AB78" s="22">
        <v>1</v>
      </c>
      <c r="AC78" s="22">
        <f t="shared" ref="AC78:AC91" si="13">+AA78+AB78</f>
        <v>6</v>
      </c>
      <c r="AD78" s="22">
        <v>0</v>
      </c>
      <c r="AF78" s="27">
        <v>7</v>
      </c>
      <c r="AG78" s="21" t="s">
        <v>393</v>
      </c>
      <c r="AM78" s="22">
        <v>2</v>
      </c>
      <c r="AN78" s="22">
        <v>0</v>
      </c>
      <c r="AO78" s="22">
        <v>0</v>
      </c>
      <c r="AP78" s="22">
        <f t="shared" ref="AP78:AP92" si="14">+AN78+AO78</f>
        <v>0</v>
      </c>
      <c r="AQ78" s="22">
        <v>0</v>
      </c>
      <c r="AR78" s="39"/>
    </row>
    <row r="79" spans="1:44" ht="15.75" customHeight="1" thickBot="1" x14ac:dyDescent="0.3">
      <c r="A79" s="36"/>
      <c r="E79" s="2" t="s">
        <v>67</v>
      </c>
      <c r="F79" s="2"/>
      <c r="G79" s="2"/>
      <c r="H79" s="4" t="s">
        <v>1</v>
      </c>
      <c r="I79" s="4"/>
      <c r="J79" s="4" t="s">
        <v>3</v>
      </c>
      <c r="K79" s="4" t="s">
        <v>22</v>
      </c>
      <c r="L79" s="4" t="s">
        <v>23</v>
      </c>
      <c r="M79" s="50" t="s">
        <v>24</v>
      </c>
      <c r="Q79" s="36"/>
      <c r="R79" s="36"/>
      <c r="S79" s="27">
        <v>8.5</v>
      </c>
      <c r="T79" s="21" t="s">
        <v>394</v>
      </c>
      <c r="Z79" s="22">
        <v>1</v>
      </c>
      <c r="AA79" s="22">
        <v>0</v>
      </c>
      <c r="AB79" s="22">
        <v>2</v>
      </c>
      <c r="AC79" s="22">
        <f t="shared" si="13"/>
        <v>2</v>
      </c>
      <c r="AD79" s="22">
        <v>0</v>
      </c>
      <c r="AF79" s="27">
        <v>7.5</v>
      </c>
      <c r="AG79" s="21" t="s">
        <v>297</v>
      </c>
      <c r="AM79" s="22">
        <v>1</v>
      </c>
      <c r="AN79" s="22">
        <v>0</v>
      </c>
      <c r="AO79" s="22">
        <v>1</v>
      </c>
      <c r="AP79" s="22">
        <f t="shared" si="14"/>
        <v>1</v>
      </c>
      <c r="AQ79" s="22">
        <v>0</v>
      </c>
      <c r="AR79" s="36"/>
    </row>
    <row r="80" spans="1:44" ht="15.75" customHeight="1" x14ac:dyDescent="0.25">
      <c r="A80" s="36"/>
      <c r="E80" s="21" t="s">
        <v>129</v>
      </c>
      <c r="F80" s="21"/>
      <c r="G80" s="21"/>
      <c r="H80" s="21" t="s">
        <v>17</v>
      </c>
      <c r="I80" s="22"/>
      <c r="J80" s="22">
        <v>9</v>
      </c>
      <c r="K80" s="22">
        <v>10</v>
      </c>
      <c r="L80" s="22">
        <v>10</v>
      </c>
      <c r="M80" s="49">
        <f t="shared" ref="M80:M116" si="15">+K80+L80</f>
        <v>20</v>
      </c>
      <c r="Q80" s="36"/>
      <c r="R80" s="36"/>
      <c r="S80" s="27">
        <v>8</v>
      </c>
      <c r="T80" s="21" t="s">
        <v>298</v>
      </c>
      <c r="Z80" s="22">
        <v>1</v>
      </c>
      <c r="AA80" s="22">
        <v>0</v>
      </c>
      <c r="AB80" s="22">
        <v>0</v>
      </c>
      <c r="AC80" s="22">
        <f t="shared" si="13"/>
        <v>0</v>
      </c>
      <c r="AD80" s="22">
        <v>0</v>
      </c>
      <c r="AF80" s="27">
        <v>9</v>
      </c>
      <c r="AG80" s="21" t="s">
        <v>372</v>
      </c>
      <c r="AM80" s="22">
        <v>2</v>
      </c>
      <c r="AN80" s="22">
        <v>5</v>
      </c>
      <c r="AO80" s="22">
        <v>0</v>
      </c>
      <c r="AP80" s="22">
        <f t="shared" si="14"/>
        <v>5</v>
      </c>
      <c r="AQ80" s="22">
        <v>0</v>
      </c>
      <c r="AR80" s="36"/>
    </row>
    <row r="81" spans="1:44" ht="15.75" customHeight="1" x14ac:dyDescent="0.25">
      <c r="A81" s="36"/>
      <c r="E81" s="21" t="s">
        <v>150</v>
      </c>
      <c r="F81" s="21"/>
      <c r="G81" s="21"/>
      <c r="H81" s="21" t="s">
        <v>97</v>
      </c>
      <c r="I81" s="22"/>
      <c r="J81" s="22">
        <v>8</v>
      </c>
      <c r="K81" s="22">
        <v>10</v>
      </c>
      <c r="L81" s="22">
        <v>10</v>
      </c>
      <c r="M81" s="49">
        <f t="shared" si="15"/>
        <v>20</v>
      </c>
      <c r="Q81" s="36"/>
      <c r="R81" s="36"/>
      <c r="S81" s="27">
        <v>7.5</v>
      </c>
      <c r="T81" s="21" t="s">
        <v>371</v>
      </c>
      <c r="Z81" s="22">
        <v>1</v>
      </c>
      <c r="AA81" s="22">
        <v>0</v>
      </c>
      <c r="AB81" s="22">
        <v>0</v>
      </c>
      <c r="AC81" s="22">
        <f t="shared" si="13"/>
        <v>0</v>
      </c>
      <c r="AD81" s="22">
        <v>0</v>
      </c>
      <c r="AF81" s="27">
        <v>6.5</v>
      </c>
      <c r="AG81" s="21" t="s">
        <v>392</v>
      </c>
      <c r="AM81" s="22">
        <v>1</v>
      </c>
      <c r="AN81" s="22">
        <v>0</v>
      </c>
      <c r="AO81" s="22">
        <v>2</v>
      </c>
      <c r="AP81" s="22">
        <f t="shared" si="14"/>
        <v>2</v>
      </c>
      <c r="AQ81" s="22">
        <v>0</v>
      </c>
      <c r="AR81" s="36"/>
    </row>
    <row r="82" spans="1:44" ht="15.75" customHeight="1" x14ac:dyDescent="0.25">
      <c r="A82" s="36"/>
      <c r="E82" s="21" t="s">
        <v>85</v>
      </c>
      <c r="F82" s="21"/>
      <c r="G82" s="21"/>
      <c r="H82" s="21" t="s">
        <v>106</v>
      </c>
      <c r="I82" s="22"/>
      <c r="J82" s="22">
        <v>8</v>
      </c>
      <c r="K82" s="22">
        <v>9</v>
      </c>
      <c r="L82" s="22">
        <v>9</v>
      </c>
      <c r="M82" s="49">
        <f t="shared" si="15"/>
        <v>18</v>
      </c>
      <c r="Q82" s="36"/>
      <c r="R82" s="36"/>
      <c r="S82" s="27">
        <v>7.5</v>
      </c>
      <c r="T82" s="21" t="s">
        <v>420</v>
      </c>
      <c r="Z82" s="22">
        <v>1</v>
      </c>
      <c r="AA82" s="22">
        <v>0</v>
      </c>
      <c r="AB82" s="22">
        <v>0</v>
      </c>
      <c r="AC82" s="22">
        <f t="shared" si="13"/>
        <v>0</v>
      </c>
      <c r="AD82" s="22">
        <v>0</v>
      </c>
      <c r="AF82" s="27">
        <v>8.5</v>
      </c>
      <c r="AG82" s="21" t="s">
        <v>254</v>
      </c>
      <c r="AM82" s="22">
        <v>2</v>
      </c>
      <c r="AN82" s="22">
        <v>0</v>
      </c>
      <c r="AO82" s="22">
        <v>0</v>
      </c>
      <c r="AP82" s="22">
        <f t="shared" si="14"/>
        <v>0</v>
      </c>
      <c r="AQ82" s="22">
        <v>2</v>
      </c>
      <c r="AR82" s="36"/>
    </row>
    <row r="83" spans="1:44" ht="15.75" customHeight="1" x14ac:dyDescent="0.25">
      <c r="A83" s="36"/>
      <c r="E83" s="21" t="s">
        <v>161</v>
      </c>
      <c r="F83" s="21"/>
      <c r="G83" s="21"/>
      <c r="H83" s="21" t="s">
        <v>17</v>
      </c>
      <c r="I83" s="22"/>
      <c r="J83" s="22">
        <v>9</v>
      </c>
      <c r="K83" s="22">
        <v>8</v>
      </c>
      <c r="L83" s="22">
        <v>10</v>
      </c>
      <c r="M83" s="49">
        <f t="shared" si="15"/>
        <v>18</v>
      </c>
      <c r="Q83" s="36"/>
      <c r="R83" s="36"/>
      <c r="S83" s="27">
        <v>7</v>
      </c>
      <c r="T83" s="21" t="s">
        <v>416</v>
      </c>
      <c r="Z83" s="22">
        <v>1</v>
      </c>
      <c r="AA83" s="22">
        <v>2</v>
      </c>
      <c r="AB83" s="22">
        <v>0</v>
      </c>
      <c r="AC83" s="22">
        <f t="shared" si="13"/>
        <v>2</v>
      </c>
      <c r="AD83" s="22">
        <v>0</v>
      </c>
      <c r="AF83" s="27">
        <v>6</v>
      </c>
      <c r="AG83" s="21" t="s">
        <v>156</v>
      </c>
      <c r="AM83" s="22">
        <v>4</v>
      </c>
      <c r="AN83" s="22">
        <v>0</v>
      </c>
      <c r="AO83" s="22">
        <v>0</v>
      </c>
      <c r="AP83" s="22">
        <f t="shared" si="14"/>
        <v>0</v>
      </c>
      <c r="AQ83" s="22">
        <v>2</v>
      </c>
      <c r="AR83" s="36"/>
    </row>
    <row r="84" spans="1:44" ht="15.75" customHeight="1" x14ac:dyDescent="0.25">
      <c r="A84" s="36"/>
      <c r="E84" s="21" t="s">
        <v>192</v>
      </c>
      <c r="F84" s="21"/>
      <c r="G84" s="21"/>
      <c r="H84" s="21" t="s">
        <v>173</v>
      </c>
      <c r="I84" s="22"/>
      <c r="J84" s="22">
        <v>9</v>
      </c>
      <c r="K84" s="22">
        <v>6</v>
      </c>
      <c r="L84" s="22">
        <v>12</v>
      </c>
      <c r="M84" s="49">
        <f t="shared" si="15"/>
        <v>18</v>
      </c>
      <c r="Q84" s="36"/>
      <c r="R84" s="36"/>
      <c r="S84" s="27">
        <v>7</v>
      </c>
      <c r="T84" s="21" t="s">
        <v>219</v>
      </c>
      <c r="Z84" s="22">
        <v>9</v>
      </c>
      <c r="AA84" s="22">
        <v>1</v>
      </c>
      <c r="AB84" s="22">
        <v>1</v>
      </c>
      <c r="AC84" s="22">
        <f t="shared" si="13"/>
        <v>2</v>
      </c>
      <c r="AD84" s="22">
        <v>0</v>
      </c>
      <c r="AF84" s="27">
        <v>9.5</v>
      </c>
      <c r="AG84" s="21" t="s">
        <v>419</v>
      </c>
      <c r="AM84" s="22">
        <v>1</v>
      </c>
      <c r="AN84" s="22">
        <v>4</v>
      </c>
      <c r="AO84" s="22">
        <v>0</v>
      </c>
      <c r="AP84" s="22">
        <f t="shared" si="14"/>
        <v>4</v>
      </c>
      <c r="AQ84" s="22">
        <v>0</v>
      </c>
      <c r="AR84" s="36"/>
    </row>
    <row r="85" spans="1:44" ht="15.75" customHeight="1" x14ac:dyDescent="0.25">
      <c r="A85" s="36"/>
      <c r="E85" s="21" t="s">
        <v>138</v>
      </c>
      <c r="F85" s="21"/>
      <c r="G85" s="21"/>
      <c r="H85" s="21" t="s">
        <v>173</v>
      </c>
      <c r="I85" s="22"/>
      <c r="J85" s="22">
        <v>7</v>
      </c>
      <c r="K85" s="22">
        <v>10</v>
      </c>
      <c r="L85" s="22">
        <v>7</v>
      </c>
      <c r="M85" s="49">
        <f t="shared" si="15"/>
        <v>17</v>
      </c>
      <c r="Q85" s="36"/>
      <c r="R85" s="36"/>
      <c r="S85" s="27">
        <v>7</v>
      </c>
      <c r="T85" s="21" t="s">
        <v>391</v>
      </c>
      <c r="Z85" s="22">
        <v>2</v>
      </c>
      <c r="AA85" s="22">
        <v>0</v>
      </c>
      <c r="AB85" s="22">
        <v>1</v>
      </c>
      <c r="AC85" s="22">
        <f t="shared" si="13"/>
        <v>1</v>
      </c>
      <c r="AD85" s="22">
        <v>0</v>
      </c>
      <c r="AF85" s="27">
        <v>8.5</v>
      </c>
      <c r="AG85" s="21" t="s">
        <v>348</v>
      </c>
      <c r="AM85" s="22">
        <v>1</v>
      </c>
      <c r="AN85" s="22">
        <v>0</v>
      </c>
      <c r="AO85" s="22">
        <v>1</v>
      </c>
      <c r="AP85" s="22">
        <f t="shared" si="14"/>
        <v>1</v>
      </c>
      <c r="AQ85" s="22">
        <v>0</v>
      </c>
      <c r="AR85" s="36"/>
    </row>
    <row r="86" spans="1:44" ht="15.75" customHeight="1" x14ac:dyDescent="0.25">
      <c r="A86" s="36"/>
      <c r="E86" s="21" t="s">
        <v>53</v>
      </c>
      <c r="F86" s="21"/>
      <c r="G86" s="21"/>
      <c r="H86" s="21" t="s">
        <v>108</v>
      </c>
      <c r="I86" s="22"/>
      <c r="J86" s="22">
        <v>7</v>
      </c>
      <c r="K86" s="22">
        <v>12</v>
      </c>
      <c r="L86" s="22">
        <v>4</v>
      </c>
      <c r="M86" s="49">
        <f t="shared" si="15"/>
        <v>16</v>
      </c>
      <c r="Q86" s="36"/>
      <c r="R86" s="36"/>
      <c r="S86" s="27">
        <v>7.5</v>
      </c>
      <c r="T86" s="21" t="s">
        <v>370</v>
      </c>
      <c r="Z86" s="22">
        <v>3</v>
      </c>
      <c r="AA86" s="22">
        <v>0</v>
      </c>
      <c r="AB86" s="22">
        <v>0</v>
      </c>
      <c r="AC86" s="22">
        <f t="shared" si="13"/>
        <v>0</v>
      </c>
      <c r="AD86" s="22">
        <v>2</v>
      </c>
      <c r="AF86" s="27">
        <v>7.5</v>
      </c>
      <c r="AG86" s="21" t="s">
        <v>279</v>
      </c>
      <c r="AM86" s="22">
        <v>5</v>
      </c>
      <c r="AN86" s="22">
        <v>3</v>
      </c>
      <c r="AO86" s="22">
        <v>4</v>
      </c>
      <c r="AP86" s="22">
        <f t="shared" si="14"/>
        <v>7</v>
      </c>
      <c r="AQ86" s="22">
        <v>0</v>
      </c>
      <c r="AR86" s="40"/>
    </row>
    <row r="87" spans="1:44" ht="15.75" customHeight="1" x14ac:dyDescent="0.25">
      <c r="A87" s="36"/>
      <c r="E87" s="21" t="s">
        <v>79</v>
      </c>
      <c r="F87" s="21"/>
      <c r="G87" s="21"/>
      <c r="H87" s="21" t="s">
        <v>173</v>
      </c>
      <c r="I87" s="22"/>
      <c r="J87" s="22">
        <v>9</v>
      </c>
      <c r="K87" s="22">
        <v>3</v>
      </c>
      <c r="L87" s="22">
        <v>12</v>
      </c>
      <c r="M87" s="49">
        <f t="shared" si="15"/>
        <v>15</v>
      </c>
      <c r="Q87" s="40"/>
      <c r="R87" s="40"/>
      <c r="S87" s="27">
        <v>8</v>
      </c>
      <c r="T87" s="21" t="s">
        <v>417</v>
      </c>
      <c r="Z87" s="22">
        <v>1</v>
      </c>
      <c r="AA87" s="22">
        <v>0</v>
      </c>
      <c r="AB87" s="22">
        <v>2</v>
      </c>
      <c r="AC87" s="22">
        <f t="shared" si="13"/>
        <v>2</v>
      </c>
      <c r="AD87" s="22">
        <v>0</v>
      </c>
      <c r="AF87" s="27">
        <v>8.5</v>
      </c>
      <c r="AG87" s="21" t="s">
        <v>418</v>
      </c>
      <c r="AM87" s="22">
        <v>1</v>
      </c>
      <c r="AN87" s="22">
        <v>0</v>
      </c>
      <c r="AO87" s="22">
        <v>2</v>
      </c>
      <c r="AP87" s="22">
        <f t="shared" si="14"/>
        <v>2</v>
      </c>
      <c r="AQ87" s="22">
        <v>0</v>
      </c>
      <c r="AR87" s="40"/>
    </row>
    <row r="88" spans="1:44" ht="15.75" customHeight="1" x14ac:dyDescent="0.25">
      <c r="A88" s="36"/>
      <c r="E88" s="21" t="s">
        <v>155</v>
      </c>
      <c r="H88" s="21" t="s">
        <v>134</v>
      </c>
      <c r="I88" s="22"/>
      <c r="J88" s="22">
        <v>9</v>
      </c>
      <c r="K88" s="22">
        <v>6</v>
      </c>
      <c r="L88" s="22">
        <v>8</v>
      </c>
      <c r="M88" s="49">
        <f t="shared" si="15"/>
        <v>14</v>
      </c>
      <c r="Q88" s="40"/>
      <c r="R88" s="40"/>
      <c r="S88" s="27">
        <v>8</v>
      </c>
      <c r="T88" s="21" t="s">
        <v>137</v>
      </c>
      <c r="Z88" s="22">
        <v>6</v>
      </c>
      <c r="AA88" s="22">
        <v>6</v>
      </c>
      <c r="AB88" s="22">
        <v>1</v>
      </c>
      <c r="AC88" s="22">
        <f t="shared" si="13"/>
        <v>7</v>
      </c>
      <c r="AD88" s="22">
        <v>0</v>
      </c>
      <c r="AF88" s="27">
        <v>7.5</v>
      </c>
      <c r="AG88" s="21" t="s">
        <v>345</v>
      </c>
      <c r="AM88" s="22">
        <v>1</v>
      </c>
      <c r="AN88" s="22">
        <v>0</v>
      </c>
      <c r="AO88" s="22">
        <v>0</v>
      </c>
      <c r="AP88" s="22">
        <f t="shared" si="14"/>
        <v>0</v>
      </c>
      <c r="AQ88" s="22">
        <v>0</v>
      </c>
      <c r="AR88" s="40"/>
    </row>
    <row r="89" spans="1:44" ht="15.75" customHeight="1" x14ac:dyDescent="0.25">
      <c r="A89" s="36"/>
      <c r="E89" s="21" t="s">
        <v>185</v>
      </c>
      <c r="F89" s="21"/>
      <c r="G89" s="21"/>
      <c r="H89" s="21" t="s">
        <v>134</v>
      </c>
      <c r="I89" s="22"/>
      <c r="J89" s="22">
        <v>9</v>
      </c>
      <c r="K89" s="22">
        <v>10</v>
      </c>
      <c r="L89" s="22">
        <v>3</v>
      </c>
      <c r="M89" s="49">
        <f t="shared" si="15"/>
        <v>13</v>
      </c>
      <c r="Q89" s="40"/>
      <c r="R89" s="40"/>
      <c r="S89" s="27">
        <v>6.5</v>
      </c>
      <c r="T89" s="21" t="s">
        <v>277</v>
      </c>
      <c r="Z89" s="22">
        <v>3</v>
      </c>
      <c r="AA89" s="22">
        <v>1</v>
      </c>
      <c r="AB89" s="22">
        <v>0</v>
      </c>
      <c r="AC89" s="22">
        <f t="shared" si="13"/>
        <v>1</v>
      </c>
      <c r="AD89" s="22">
        <v>0</v>
      </c>
      <c r="AF89" s="27">
        <v>7</v>
      </c>
      <c r="AG89" s="21" t="s">
        <v>346</v>
      </c>
      <c r="AM89" s="22">
        <v>1</v>
      </c>
      <c r="AN89" s="22">
        <v>0</v>
      </c>
      <c r="AO89" s="22">
        <v>0</v>
      </c>
      <c r="AP89" s="22">
        <f t="shared" si="14"/>
        <v>0</v>
      </c>
      <c r="AQ89" s="22">
        <v>0</v>
      </c>
      <c r="AR89" s="41"/>
    </row>
    <row r="90" spans="1:44" ht="15.75" customHeight="1" x14ac:dyDescent="0.25">
      <c r="A90" s="36"/>
      <c r="E90" s="21" t="s">
        <v>118</v>
      </c>
      <c r="G90" s="21"/>
      <c r="H90" s="21" t="s">
        <v>106</v>
      </c>
      <c r="I90" s="22"/>
      <c r="J90" s="22">
        <v>9</v>
      </c>
      <c r="K90" s="22">
        <v>5</v>
      </c>
      <c r="L90" s="22">
        <v>8</v>
      </c>
      <c r="M90" s="49">
        <f t="shared" si="15"/>
        <v>13</v>
      </c>
      <c r="Q90" s="41"/>
      <c r="R90" s="41"/>
      <c r="S90" s="27">
        <v>7.5</v>
      </c>
      <c r="T90" s="21" t="s">
        <v>160</v>
      </c>
      <c r="Z90" s="22">
        <v>3</v>
      </c>
      <c r="AA90" s="22">
        <v>0</v>
      </c>
      <c r="AB90" s="22">
        <v>0</v>
      </c>
      <c r="AC90" s="22">
        <f t="shared" si="13"/>
        <v>0</v>
      </c>
      <c r="AD90" s="22">
        <v>0</v>
      </c>
      <c r="AF90" s="27">
        <v>6</v>
      </c>
      <c r="AG90" s="21" t="s">
        <v>223</v>
      </c>
      <c r="AM90" s="22">
        <v>3</v>
      </c>
      <c r="AN90" s="22">
        <v>1</v>
      </c>
      <c r="AO90" s="22">
        <v>2</v>
      </c>
      <c r="AP90" s="22">
        <f t="shared" si="14"/>
        <v>3</v>
      </c>
      <c r="AQ90" s="22">
        <v>0</v>
      </c>
      <c r="AR90" s="41"/>
    </row>
    <row r="91" spans="1:44" ht="15.75" customHeight="1" thickBot="1" x14ac:dyDescent="0.3">
      <c r="A91" s="36"/>
      <c r="E91" s="21" t="s">
        <v>282</v>
      </c>
      <c r="F91" s="21"/>
      <c r="G91" s="21"/>
      <c r="H91" s="21" t="s">
        <v>106</v>
      </c>
      <c r="I91" s="22"/>
      <c r="J91" s="22">
        <v>9</v>
      </c>
      <c r="K91" s="22">
        <v>5</v>
      </c>
      <c r="L91" s="22">
        <v>7</v>
      </c>
      <c r="M91" s="49">
        <f t="shared" si="15"/>
        <v>12</v>
      </c>
      <c r="Q91" s="41"/>
      <c r="R91" s="41"/>
      <c r="S91" s="27">
        <v>7.5</v>
      </c>
      <c r="T91" s="21" t="s">
        <v>278</v>
      </c>
      <c r="Z91" s="22">
        <v>1</v>
      </c>
      <c r="AA91" s="22">
        <v>0</v>
      </c>
      <c r="AB91" s="22">
        <v>0</v>
      </c>
      <c r="AC91" s="22">
        <f t="shared" si="13"/>
        <v>0</v>
      </c>
      <c r="AD91" s="22">
        <v>0</v>
      </c>
      <c r="AF91" s="27">
        <v>9</v>
      </c>
      <c r="AG91" s="21" t="s">
        <v>421</v>
      </c>
      <c r="AM91" s="22">
        <v>1</v>
      </c>
      <c r="AN91" s="22">
        <v>0</v>
      </c>
      <c r="AO91" s="22">
        <v>1</v>
      </c>
      <c r="AP91" s="22">
        <f t="shared" si="14"/>
        <v>1</v>
      </c>
      <c r="AQ91" s="22">
        <v>0</v>
      </c>
      <c r="AR91" s="41"/>
    </row>
    <row r="92" spans="1:44" ht="15.75" customHeight="1" thickBot="1" x14ac:dyDescent="0.3">
      <c r="A92" s="36"/>
      <c r="E92" s="21" t="s">
        <v>140</v>
      </c>
      <c r="F92" s="21"/>
      <c r="G92" s="21"/>
      <c r="H92" s="21" t="s">
        <v>108</v>
      </c>
      <c r="I92" s="22"/>
      <c r="J92" s="22">
        <v>9</v>
      </c>
      <c r="K92" s="22">
        <v>4</v>
      </c>
      <c r="L92" s="22">
        <v>8</v>
      </c>
      <c r="M92" s="49">
        <f t="shared" si="15"/>
        <v>12</v>
      </c>
      <c r="Q92" s="41"/>
      <c r="R92" s="41"/>
      <c r="S92" s="8"/>
      <c r="T92" s="8"/>
      <c r="U92" s="8"/>
      <c r="V92" s="8"/>
      <c r="W92" s="8"/>
      <c r="X92" s="8"/>
      <c r="Y92" s="8"/>
      <c r="Z92" s="8"/>
      <c r="AA92" s="8"/>
      <c r="AB92" s="8"/>
      <c r="AC92" s="8"/>
      <c r="AD92" s="8"/>
      <c r="AF92" s="27">
        <v>6.5</v>
      </c>
      <c r="AG92" s="21" t="s">
        <v>316</v>
      </c>
      <c r="AM92" s="22">
        <v>5</v>
      </c>
      <c r="AN92" s="22">
        <v>0</v>
      </c>
      <c r="AO92" s="22">
        <v>4</v>
      </c>
      <c r="AP92" s="22">
        <f t="shared" si="14"/>
        <v>4</v>
      </c>
      <c r="AQ92" s="22">
        <v>0</v>
      </c>
      <c r="AR92" s="41"/>
    </row>
    <row r="93" spans="1:44" ht="15.75" customHeight="1" x14ac:dyDescent="0.25">
      <c r="A93" s="36"/>
      <c r="E93" s="21" t="s">
        <v>128</v>
      </c>
      <c r="F93" s="21"/>
      <c r="G93" s="21"/>
      <c r="H93" s="21" t="s">
        <v>106</v>
      </c>
      <c r="I93" s="22"/>
      <c r="J93" s="22">
        <v>9</v>
      </c>
      <c r="K93" s="22">
        <v>5</v>
      </c>
      <c r="L93" s="22">
        <v>6</v>
      </c>
      <c r="M93" s="49">
        <f t="shared" si="15"/>
        <v>11</v>
      </c>
      <c r="Q93" s="41"/>
      <c r="R93" s="41"/>
      <c r="AF93" s="8"/>
      <c r="AG93" s="31" t="s">
        <v>86</v>
      </c>
      <c r="AH93" s="8"/>
      <c r="AI93" s="8"/>
      <c r="AJ93" s="8"/>
      <c r="AK93" s="8"/>
      <c r="AL93" s="8"/>
      <c r="AM93" s="15">
        <f>SUM(Z77:Z91)+SUM(AM77:AM92)</f>
        <v>66</v>
      </c>
      <c r="AN93" s="15">
        <f>SUM(AA77:AA91)+SUM(AN77:AN92)</f>
        <v>28</v>
      </c>
      <c r="AO93" s="15">
        <f>SUM(AB77:AB91)+SUM(AO77:AO92)</f>
        <v>25</v>
      </c>
      <c r="AP93" s="15">
        <f>SUM(AC77:AC91)+SUM(AP77:AP92)</f>
        <v>53</v>
      </c>
      <c r="AQ93" s="15">
        <f>SUM(AD77:AD91)+SUM(AQ77:AQ92)</f>
        <v>6</v>
      </c>
      <c r="AR93" s="41"/>
    </row>
    <row r="94" spans="1:44" ht="15.75" customHeight="1" x14ac:dyDescent="0.25">
      <c r="A94" s="36"/>
      <c r="E94" s="21" t="s">
        <v>139</v>
      </c>
      <c r="F94" s="21"/>
      <c r="G94" s="21"/>
      <c r="H94" s="21" t="s">
        <v>106</v>
      </c>
      <c r="I94" s="22"/>
      <c r="J94" s="22">
        <v>9</v>
      </c>
      <c r="K94" s="22">
        <v>5</v>
      </c>
      <c r="L94" s="22">
        <v>5</v>
      </c>
      <c r="M94" s="49">
        <f t="shared" si="15"/>
        <v>10</v>
      </c>
      <c r="Q94" s="41"/>
      <c r="R94" s="41"/>
      <c r="AR94" s="41"/>
    </row>
    <row r="95" spans="1:44" ht="15.75" customHeight="1" thickBot="1" x14ac:dyDescent="0.3">
      <c r="A95" s="36"/>
      <c r="E95" s="21" t="s">
        <v>32</v>
      </c>
      <c r="F95" s="21"/>
      <c r="G95" s="21"/>
      <c r="H95" s="21" t="s">
        <v>97</v>
      </c>
      <c r="I95" s="22"/>
      <c r="J95" s="22">
        <v>9</v>
      </c>
      <c r="K95" s="22">
        <v>4</v>
      </c>
      <c r="L95" s="22">
        <v>6</v>
      </c>
      <c r="M95" s="49">
        <f t="shared" si="15"/>
        <v>10</v>
      </c>
      <c r="Q95" s="41"/>
      <c r="R95" s="41"/>
      <c r="S95" s="28" t="s">
        <v>109</v>
      </c>
      <c r="T95" s="28" t="s">
        <v>112</v>
      </c>
      <c r="U95" s="28"/>
      <c r="V95" s="38"/>
      <c r="W95" s="38"/>
      <c r="X95" s="38"/>
      <c r="Y95" s="38"/>
      <c r="Z95" s="38" t="s">
        <v>3</v>
      </c>
      <c r="AA95" s="38" t="s">
        <v>22</v>
      </c>
      <c r="AB95" s="38" t="s">
        <v>23</v>
      </c>
      <c r="AC95" s="38" t="s">
        <v>24</v>
      </c>
      <c r="AD95" s="38" t="s">
        <v>2</v>
      </c>
      <c r="AF95" s="28" t="s">
        <v>109</v>
      </c>
      <c r="AG95" s="28" t="s">
        <v>112</v>
      </c>
      <c r="AH95" s="28"/>
      <c r="AI95" s="38"/>
      <c r="AJ95" s="38"/>
      <c r="AK95" s="38"/>
      <c r="AL95" s="38"/>
      <c r="AM95" s="38" t="s">
        <v>3</v>
      </c>
      <c r="AN95" s="38" t="s">
        <v>22</v>
      </c>
      <c r="AO95" s="38" t="s">
        <v>23</v>
      </c>
      <c r="AP95" s="38" t="s">
        <v>24</v>
      </c>
      <c r="AQ95" s="38" t="s">
        <v>2</v>
      </c>
      <c r="AR95" s="41"/>
    </row>
    <row r="96" spans="1:44" ht="15.75" customHeight="1" x14ac:dyDescent="0.25">
      <c r="A96" s="36"/>
      <c r="E96" s="21" t="s">
        <v>167</v>
      </c>
      <c r="F96" s="21"/>
      <c r="G96" s="21"/>
      <c r="H96" s="21" t="s">
        <v>107</v>
      </c>
      <c r="I96" s="22"/>
      <c r="J96" s="22">
        <v>9</v>
      </c>
      <c r="K96" s="22">
        <v>6</v>
      </c>
      <c r="L96" s="22">
        <v>3</v>
      </c>
      <c r="M96" s="49">
        <f t="shared" si="15"/>
        <v>9</v>
      </c>
      <c r="Q96" s="41"/>
      <c r="R96" s="41"/>
      <c r="S96" s="27">
        <v>7</v>
      </c>
      <c r="T96" s="21" t="s">
        <v>64</v>
      </c>
      <c r="Z96" s="22">
        <v>1</v>
      </c>
      <c r="AA96" s="22">
        <v>0</v>
      </c>
      <c r="AB96" s="22">
        <v>0</v>
      </c>
      <c r="AC96" s="22">
        <f>+AA96+AB96</f>
        <v>0</v>
      </c>
      <c r="AD96" s="22">
        <v>0</v>
      </c>
      <c r="AF96" s="27">
        <v>6.5</v>
      </c>
      <c r="AG96" s="21" t="s">
        <v>123</v>
      </c>
      <c r="AM96" s="22">
        <v>3</v>
      </c>
      <c r="AN96" s="22">
        <v>1</v>
      </c>
      <c r="AO96" s="22">
        <v>1</v>
      </c>
      <c r="AP96" s="22">
        <f t="shared" ref="AP96:AP102" si="16">+AN96+AO96</f>
        <v>2</v>
      </c>
      <c r="AQ96" s="22">
        <v>0</v>
      </c>
      <c r="AR96" s="41"/>
    </row>
    <row r="97" spans="1:44" ht="15.75" customHeight="1" x14ac:dyDescent="0.25">
      <c r="A97" s="36"/>
      <c r="E97" s="21" t="s">
        <v>119</v>
      </c>
      <c r="F97" s="21"/>
      <c r="G97" s="21"/>
      <c r="H97" s="21" t="s">
        <v>173</v>
      </c>
      <c r="I97" s="22"/>
      <c r="J97" s="22">
        <v>9</v>
      </c>
      <c r="K97" s="22">
        <v>1</v>
      </c>
      <c r="L97" s="22">
        <v>8</v>
      </c>
      <c r="M97" s="49">
        <f t="shared" si="15"/>
        <v>9</v>
      </c>
      <c r="Q97" s="41"/>
      <c r="R97" s="41"/>
      <c r="S97" s="27">
        <v>7</v>
      </c>
      <c r="T97" s="21" t="s">
        <v>141</v>
      </c>
      <c r="Z97" s="22">
        <v>1</v>
      </c>
      <c r="AA97" s="22">
        <v>1</v>
      </c>
      <c r="AB97" s="22">
        <v>0</v>
      </c>
      <c r="AC97" s="22">
        <f>+AA97+AB97</f>
        <v>1</v>
      </c>
      <c r="AD97" s="22">
        <v>0</v>
      </c>
      <c r="AF97" s="27">
        <v>6</v>
      </c>
      <c r="AG97" s="21" t="s">
        <v>103</v>
      </c>
      <c r="AM97" s="22">
        <v>2</v>
      </c>
      <c r="AN97" s="22">
        <v>0</v>
      </c>
      <c r="AO97" s="22">
        <v>0</v>
      </c>
      <c r="AP97" s="22">
        <f t="shared" si="16"/>
        <v>0</v>
      </c>
      <c r="AQ97" s="22">
        <v>0</v>
      </c>
      <c r="AR97" s="41"/>
    </row>
    <row r="98" spans="1:44" ht="15.75" customHeight="1" x14ac:dyDescent="0.25">
      <c r="A98" s="36"/>
      <c r="E98" s="21" t="s">
        <v>37</v>
      </c>
      <c r="H98" s="21" t="s">
        <v>134</v>
      </c>
      <c r="I98" s="22"/>
      <c r="J98" s="22">
        <v>9</v>
      </c>
      <c r="K98" s="22">
        <v>4</v>
      </c>
      <c r="L98" s="22">
        <v>4</v>
      </c>
      <c r="M98" s="49">
        <f t="shared" si="15"/>
        <v>8</v>
      </c>
      <c r="Q98" s="41"/>
      <c r="R98" s="41"/>
      <c r="S98" s="27">
        <v>7.5</v>
      </c>
      <c r="T98" s="21" t="s">
        <v>31</v>
      </c>
      <c r="Z98" s="22">
        <v>2</v>
      </c>
      <c r="AA98" s="22">
        <v>0</v>
      </c>
      <c r="AB98" s="22">
        <v>1</v>
      </c>
      <c r="AC98" s="22">
        <f>+AA98+AB98</f>
        <v>1</v>
      </c>
      <c r="AD98" s="22">
        <v>0</v>
      </c>
      <c r="AF98" s="27">
        <v>7.5</v>
      </c>
      <c r="AG98" s="21" t="s">
        <v>196</v>
      </c>
      <c r="AH98" s="21"/>
      <c r="AM98" s="22">
        <v>1</v>
      </c>
      <c r="AN98" s="22">
        <v>0</v>
      </c>
      <c r="AO98" s="22">
        <v>0</v>
      </c>
      <c r="AP98" s="22">
        <f t="shared" si="16"/>
        <v>0</v>
      </c>
      <c r="AQ98" s="22">
        <v>0</v>
      </c>
      <c r="AR98" s="41"/>
    </row>
    <row r="99" spans="1:44" ht="15.75" customHeight="1" thickBot="1" x14ac:dyDescent="0.3">
      <c r="A99" s="36"/>
      <c r="E99" s="21" t="s">
        <v>158</v>
      </c>
      <c r="F99" s="21"/>
      <c r="G99" s="21"/>
      <c r="H99" s="16" t="s">
        <v>98</v>
      </c>
      <c r="I99" s="22"/>
      <c r="J99" s="22">
        <v>9</v>
      </c>
      <c r="K99" s="22">
        <v>4</v>
      </c>
      <c r="L99" s="22">
        <v>4</v>
      </c>
      <c r="M99" s="49">
        <f t="shared" si="15"/>
        <v>8</v>
      </c>
      <c r="Q99" s="41"/>
      <c r="R99" s="41"/>
      <c r="S99" s="27">
        <v>7.5</v>
      </c>
      <c r="T99" s="21" t="s">
        <v>139</v>
      </c>
      <c r="Z99" s="22">
        <v>1</v>
      </c>
      <c r="AA99" s="22">
        <v>0</v>
      </c>
      <c r="AB99" s="22">
        <v>0</v>
      </c>
      <c r="AC99" s="22">
        <f>+AA99+AB99</f>
        <v>0</v>
      </c>
      <c r="AD99" s="22">
        <v>0</v>
      </c>
      <c r="AF99" s="27">
        <v>8.5</v>
      </c>
      <c r="AG99" s="21" t="s">
        <v>28</v>
      </c>
      <c r="AM99" s="22">
        <v>1</v>
      </c>
      <c r="AN99" s="22">
        <v>0</v>
      </c>
      <c r="AO99" s="22">
        <v>1</v>
      </c>
      <c r="AP99" s="22">
        <f t="shared" si="16"/>
        <v>1</v>
      </c>
      <c r="AQ99" s="22">
        <v>0</v>
      </c>
      <c r="AR99" s="41"/>
    </row>
    <row r="100" spans="1:44" ht="15.75" customHeight="1" x14ac:dyDescent="0.25">
      <c r="A100" s="36"/>
      <c r="E100" s="21" t="s">
        <v>42</v>
      </c>
      <c r="F100" s="21"/>
      <c r="G100" s="21"/>
      <c r="H100" s="21" t="s">
        <v>107</v>
      </c>
      <c r="I100" s="22"/>
      <c r="J100" s="22">
        <v>7</v>
      </c>
      <c r="K100" s="22">
        <v>4</v>
      </c>
      <c r="L100" s="22">
        <v>4</v>
      </c>
      <c r="M100" s="49">
        <f t="shared" si="15"/>
        <v>8</v>
      </c>
      <c r="Q100" s="41"/>
      <c r="R100" s="41"/>
      <c r="S100" s="8"/>
      <c r="T100" s="8"/>
      <c r="U100" s="8"/>
      <c r="V100" s="8"/>
      <c r="W100" s="8"/>
      <c r="X100" s="8"/>
      <c r="Y100" s="8"/>
      <c r="Z100" s="8"/>
      <c r="AA100" s="8"/>
      <c r="AB100" s="8"/>
      <c r="AC100" s="8"/>
      <c r="AD100" s="8"/>
      <c r="AF100" s="27">
        <v>7.5</v>
      </c>
      <c r="AG100" s="21" t="s">
        <v>104</v>
      </c>
      <c r="AM100" s="22">
        <v>1</v>
      </c>
      <c r="AN100" s="22">
        <v>0</v>
      </c>
      <c r="AO100" s="22">
        <v>1</v>
      </c>
      <c r="AP100" s="22">
        <f t="shared" si="16"/>
        <v>1</v>
      </c>
      <c r="AQ100" s="22">
        <v>0</v>
      </c>
      <c r="AR100" s="41"/>
    </row>
    <row r="101" spans="1:44" ht="15.75" customHeight="1" x14ac:dyDescent="0.25">
      <c r="A101" s="36"/>
      <c r="E101" s="21" t="s">
        <v>104</v>
      </c>
      <c r="F101" s="21"/>
      <c r="G101" s="21"/>
      <c r="H101" s="21" t="s">
        <v>108</v>
      </c>
      <c r="I101" s="22"/>
      <c r="J101" s="22">
        <v>8</v>
      </c>
      <c r="K101" s="22">
        <v>3</v>
      </c>
      <c r="L101" s="22">
        <v>5</v>
      </c>
      <c r="M101" s="49">
        <f t="shared" si="15"/>
        <v>8</v>
      </c>
      <c r="Q101" s="41"/>
      <c r="R101" s="41"/>
      <c r="AF101" s="27">
        <v>8.5</v>
      </c>
      <c r="AG101" s="21" t="s">
        <v>140</v>
      </c>
      <c r="AM101" s="22">
        <v>1</v>
      </c>
      <c r="AN101" s="22">
        <v>3</v>
      </c>
      <c r="AO101" s="22">
        <v>0</v>
      </c>
      <c r="AP101" s="22">
        <f t="shared" si="16"/>
        <v>3</v>
      </c>
      <c r="AQ101" s="22">
        <v>0</v>
      </c>
      <c r="AR101" s="41"/>
    </row>
    <row r="102" spans="1:44" ht="15.75" customHeight="1" thickBot="1" x14ac:dyDescent="0.3">
      <c r="A102" s="36"/>
      <c r="E102" s="21" t="s">
        <v>60</v>
      </c>
      <c r="F102" s="21"/>
      <c r="G102" s="21"/>
      <c r="H102" s="21" t="s">
        <v>107</v>
      </c>
      <c r="I102" s="22"/>
      <c r="J102" s="22">
        <v>7</v>
      </c>
      <c r="K102" s="22">
        <v>2</v>
      </c>
      <c r="L102" s="22">
        <v>6</v>
      </c>
      <c r="M102" s="49">
        <f t="shared" si="15"/>
        <v>8</v>
      </c>
      <c r="O102" s="22"/>
      <c r="Q102" s="41"/>
      <c r="R102" s="41"/>
      <c r="AF102" s="27">
        <v>7.5</v>
      </c>
      <c r="AG102" s="21" t="s">
        <v>44</v>
      </c>
      <c r="AM102" s="22">
        <v>2</v>
      </c>
      <c r="AN102" s="22">
        <v>0</v>
      </c>
      <c r="AO102" s="22">
        <v>2</v>
      </c>
      <c r="AP102" s="22">
        <f t="shared" si="16"/>
        <v>2</v>
      </c>
      <c r="AQ102" s="22">
        <v>0</v>
      </c>
      <c r="AR102" s="41"/>
    </row>
    <row r="103" spans="1:44" ht="15.75" customHeight="1" x14ac:dyDescent="0.25">
      <c r="A103" s="36"/>
      <c r="E103" s="21" t="s">
        <v>87</v>
      </c>
      <c r="F103" s="21"/>
      <c r="G103" s="21"/>
      <c r="H103" s="21" t="s">
        <v>108</v>
      </c>
      <c r="I103" s="22"/>
      <c r="J103" s="22">
        <v>8</v>
      </c>
      <c r="K103" s="22">
        <v>1</v>
      </c>
      <c r="L103" s="22">
        <v>7</v>
      </c>
      <c r="M103" s="49">
        <f t="shared" si="15"/>
        <v>8</v>
      </c>
      <c r="O103" s="22"/>
      <c r="Q103" s="41"/>
      <c r="R103" s="41"/>
      <c r="AF103" s="8"/>
      <c r="AG103" s="31" t="s">
        <v>157</v>
      </c>
      <c r="AH103" s="8"/>
      <c r="AI103" s="8"/>
      <c r="AJ103" s="8"/>
      <c r="AK103" s="8"/>
      <c r="AL103" s="8"/>
      <c r="AM103" s="53">
        <f>SUM(Z95:Z100)+SUM(AM95:AM102)</f>
        <v>16</v>
      </c>
      <c r="AN103" s="53">
        <f>SUM(AA95:AA100)+SUM(AN95:AN102)</f>
        <v>5</v>
      </c>
      <c r="AO103" s="53">
        <f>SUM(AB95:AB100)+SUM(AO95:AO102)</f>
        <v>6</v>
      </c>
      <c r="AP103" s="53">
        <f>SUM(AC95:AC100)+SUM(AP95:AP102)</f>
        <v>11</v>
      </c>
      <c r="AQ103" s="53">
        <f>SUM(AD95:AD100)+SUM(AQ95:AQ102)</f>
        <v>0</v>
      </c>
      <c r="AR103" s="41"/>
    </row>
    <row r="104" spans="1:44" ht="15.75" customHeight="1" x14ac:dyDescent="0.25">
      <c r="A104" s="36"/>
      <c r="E104" s="21" t="s">
        <v>169</v>
      </c>
      <c r="F104" s="21"/>
      <c r="G104" s="21"/>
      <c r="H104" s="21" t="s">
        <v>134</v>
      </c>
      <c r="I104" s="22"/>
      <c r="J104" s="22">
        <v>8</v>
      </c>
      <c r="K104" s="22">
        <v>3</v>
      </c>
      <c r="L104" s="22">
        <v>4</v>
      </c>
      <c r="M104" s="49">
        <f t="shared" si="15"/>
        <v>7</v>
      </c>
      <c r="O104" s="22"/>
      <c r="Q104" s="41"/>
      <c r="R104" s="41"/>
      <c r="AF104" s="27"/>
      <c r="AG104" s="21" t="s">
        <v>86</v>
      </c>
      <c r="AM104" s="54">
        <f>AM93+AC117+AM103</f>
        <v>96</v>
      </c>
      <c r="AN104" s="54">
        <f>AN103+AN93</f>
        <v>33</v>
      </c>
      <c r="AO104" s="54">
        <f>AO103+AO93</f>
        <v>31</v>
      </c>
      <c r="AP104" s="54">
        <f>AP103+AP93</f>
        <v>64</v>
      </c>
      <c r="AQ104" s="54">
        <f>AQ103+AQ93</f>
        <v>6</v>
      </c>
      <c r="AR104" s="41"/>
    </row>
    <row r="105" spans="1:44" ht="15.75" customHeight="1" x14ac:dyDescent="0.25">
      <c r="A105" s="36"/>
      <c r="E105" s="21" t="s">
        <v>44</v>
      </c>
      <c r="F105" s="21"/>
      <c r="G105" s="21"/>
      <c r="H105" s="21" t="s">
        <v>134</v>
      </c>
      <c r="I105" s="22"/>
      <c r="J105" s="22">
        <v>8</v>
      </c>
      <c r="K105" s="22">
        <v>0</v>
      </c>
      <c r="L105" s="22">
        <v>7</v>
      </c>
      <c r="M105" s="49">
        <f t="shared" si="15"/>
        <v>7</v>
      </c>
      <c r="O105" s="22"/>
      <c r="Q105" s="41"/>
      <c r="R105" s="41"/>
      <c r="AF105" s="27"/>
      <c r="AG105" s="21" t="s">
        <v>75</v>
      </c>
      <c r="AM105" s="22">
        <f>+AM41+AM28+Z54+Z41+AM54+AM15+Z28+Z15</f>
        <v>96</v>
      </c>
      <c r="AN105" s="22">
        <f>+AN41+AN28+AA54+AA41+AN54+AN15+AA28+AA15</f>
        <v>33</v>
      </c>
      <c r="AO105" s="22">
        <f>+AO41+AO28+AB54+AB41+AO54+AO15+AB28+AB15</f>
        <v>31</v>
      </c>
      <c r="AP105" s="22">
        <f>+AP41+AP28+AC54+AC41+AP54+AP15+AC28+AC15</f>
        <v>64</v>
      </c>
      <c r="AQ105" s="22">
        <f>+AQ41+AQ28+AD54+AD41+AQ54+AQ15+AD28+AD15</f>
        <v>6</v>
      </c>
      <c r="AR105" s="41"/>
    </row>
    <row r="106" spans="1:44" ht="15.75" customHeight="1" x14ac:dyDescent="0.25">
      <c r="A106" s="36"/>
      <c r="E106" s="21" t="s">
        <v>164</v>
      </c>
      <c r="F106" s="21"/>
      <c r="G106" s="21"/>
      <c r="H106" s="21" t="s">
        <v>134</v>
      </c>
      <c r="I106" s="22"/>
      <c r="J106" s="22">
        <v>9</v>
      </c>
      <c r="K106" s="22">
        <v>2</v>
      </c>
      <c r="L106" s="22">
        <v>4</v>
      </c>
      <c r="M106" s="49">
        <f t="shared" si="15"/>
        <v>6</v>
      </c>
      <c r="Q106" s="41"/>
      <c r="R106" s="41"/>
      <c r="AO106" s="22"/>
      <c r="AP106" s="22"/>
      <c r="AQ106" s="22"/>
      <c r="AR106" s="41"/>
    </row>
    <row r="107" spans="1:44" ht="15.75" customHeight="1" x14ac:dyDescent="0.25">
      <c r="A107" s="36"/>
      <c r="E107" s="21" t="s">
        <v>120</v>
      </c>
      <c r="F107" s="21"/>
      <c r="G107" s="21"/>
      <c r="H107" s="16" t="s">
        <v>17</v>
      </c>
      <c r="I107" s="22"/>
      <c r="J107" s="22">
        <v>9</v>
      </c>
      <c r="K107" s="22">
        <v>2</v>
      </c>
      <c r="L107" s="22">
        <v>4</v>
      </c>
      <c r="M107" s="49">
        <f t="shared" si="15"/>
        <v>6</v>
      </c>
      <c r="O107" s="22"/>
      <c r="Q107" s="41"/>
      <c r="R107" s="41"/>
      <c r="AO107" s="22"/>
      <c r="AP107" s="22"/>
      <c r="AQ107" s="22"/>
      <c r="AR107" s="41"/>
    </row>
    <row r="108" spans="1:44" ht="15.75" customHeight="1" x14ac:dyDescent="0.25">
      <c r="A108" s="36"/>
      <c r="E108" s="21" t="s">
        <v>187</v>
      </c>
      <c r="F108" s="21"/>
      <c r="G108" s="21"/>
      <c r="H108" s="16" t="s">
        <v>98</v>
      </c>
      <c r="I108" s="22"/>
      <c r="J108" s="22">
        <v>8</v>
      </c>
      <c r="K108" s="22">
        <v>1</v>
      </c>
      <c r="L108" s="22">
        <v>5</v>
      </c>
      <c r="M108" s="49">
        <f t="shared" si="15"/>
        <v>6</v>
      </c>
      <c r="O108" s="22"/>
      <c r="Q108" s="41"/>
      <c r="R108" s="41"/>
      <c r="AO108" s="22"/>
      <c r="AP108" s="22"/>
      <c r="AR108" s="41"/>
    </row>
    <row r="109" spans="1:44" ht="15.75" customHeight="1" thickBot="1" x14ac:dyDescent="0.3">
      <c r="A109" s="36"/>
      <c r="E109" s="21" t="s">
        <v>239</v>
      </c>
      <c r="F109" s="21"/>
      <c r="G109" s="21"/>
      <c r="H109" s="16" t="s">
        <v>98</v>
      </c>
      <c r="I109" s="22"/>
      <c r="J109" s="22">
        <v>9</v>
      </c>
      <c r="K109" s="22">
        <v>4</v>
      </c>
      <c r="L109" s="22">
        <v>1</v>
      </c>
      <c r="M109" s="49">
        <f t="shared" si="15"/>
        <v>5</v>
      </c>
      <c r="O109" s="22"/>
      <c r="Q109" s="41"/>
      <c r="R109" s="41"/>
      <c r="U109" s="37" t="s">
        <v>109</v>
      </c>
      <c r="V109" s="10" t="s">
        <v>117</v>
      </c>
      <c r="W109" s="10"/>
      <c r="X109" s="10"/>
      <c r="Y109" s="10"/>
      <c r="Z109" s="10"/>
      <c r="AA109" s="10"/>
      <c r="AB109" s="10"/>
      <c r="AC109" s="37" t="s">
        <v>3</v>
      </c>
      <c r="AD109" s="37" t="s">
        <v>7</v>
      </c>
      <c r="AE109" s="37" t="s">
        <v>8</v>
      </c>
      <c r="AF109" s="37" t="s">
        <v>9</v>
      </c>
      <c r="AG109" s="37" t="s">
        <v>71</v>
      </c>
      <c r="AH109" s="37"/>
      <c r="AI109" s="37" t="s">
        <v>4</v>
      </c>
      <c r="AJ109" s="37" t="s">
        <v>6</v>
      </c>
      <c r="AK109" s="37" t="s">
        <v>5</v>
      </c>
      <c r="AL109" s="37" t="s">
        <v>72</v>
      </c>
      <c r="AM109" s="37" t="s">
        <v>23</v>
      </c>
      <c r="AN109" s="37" t="s">
        <v>2</v>
      </c>
      <c r="AR109" s="41"/>
    </row>
    <row r="110" spans="1:44" ht="15.75" customHeight="1" x14ac:dyDescent="0.25">
      <c r="A110" s="36"/>
      <c r="E110" s="21" t="s">
        <v>99</v>
      </c>
      <c r="F110" s="21"/>
      <c r="G110" s="21"/>
      <c r="H110" s="21" t="s">
        <v>173</v>
      </c>
      <c r="I110" s="22"/>
      <c r="J110" s="22">
        <v>9</v>
      </c>
      <c r="K110" s="22">
        <v>3</v>
      </c>
      <c r="L110" s="22">
        <v>2</v>
      </c>
      <c r="M110" s="49">
        <f t="shared" si="15"/>
        <v>5</v>
      </c>
      <c r="O110" s="22"/>
      <c r="Q110" s="41"/>
      <c r="R110" s="41"/>
      <c r="U110" s="58">
        <v>7</v>
      </c>
      <c r="V110" s="31" t="s">
        <v>347</v>
      </c>
      <c r="W110" s="8"/>
      <c r="X110" s="31"/>
      <c r="Y110" s="31"/>
      <c r="Z110" s="14"/>
      <c r="AA110" s="8"/>
      <c r="AB110" s="8"/>
      <c r="AC110" s="15">
        <f t="shared" ref="AC110:AC116" si="17">SUM(AD110:AF110)</f>
        <v>4</v>
      </c>
      <c r="AD110" s="15">
        <v>0</v>
      </c>
      <c r="AE110" s="15">
        <v>4</v>
      </c>
      <c r="AF110" s="15">
        <v>0</v>
      </c>
      <c r="AG110" s="98">
        <f t="shared" ref="AG110:AG117" si="18">+(AD110*2+AF110)/(2*AC110)</f>
        <v>0</v>
      </c>
      <c r="AH110" s="98"/>
      <c r="AI110" s="15">
        <v>17</v>
      </c>
      <c r="AJ110" s="15">
        <v>0</v>
      </c>
      <c r="AK110" s="15">
        <v>0</v>
      </c>
      <c r="AL110" s="52">
        <f t="shared" ref="AL110:AL117" si="19">+AI110/AC110</f>
        <v>4.25</v>
      </c>
      <c r="AM110" s="15">
        <v>0</v>
      </c>
      <c r="AN110" s="15">
        <v>0</v>
      </c>
      <c r="AR110" s="41"/>
    </row>
    <row r="111" spans="1:44" ht="15.75" customHeight="1" x14ac:dyDescent="0.25">
      <c r="A111" s="36"/>
      <c r="E111" s="21" t="s">
        <v>195</v>
      </c>
      <c r="F111" s="21"/>
      <c r="G111" s="21"/>
      <c r="H111" s="21" t="s">
        <v>107</v>
      </c>
      <c r="I111" s="22"/>
      <c r="J111" s="22">
        <v>9</v>
      </c>
      <c r="K111" s="22">
        <v>3</v>
      </c>
      <c r="L111" s="22">
        <v>2</v>
      </c>
      <c r="M111" s="49">
        <f t="shared" si="15"/>
        <v>5</v>
      </c>
      <c r="Q111" s="41"/>
      <c r="R111" s="41"/>
      <c r="U111" s="27">
        <v>7</v>
      </c>
      <c r="V111" s="21" t="s">
        <v>162</v>
      </c>
      <c r="X111" s="21"/>
      <c r="Y111" s="21"/>
      <c r="Z111" s="16"/>
      <c r="AC111" s="22">
        <f t="shared" si="17"/>
        <v>2</v>
      </c>
      <c r="AD111" s="22">
        <v>2</v>
      </c>
      <c r="AE111" s="22">
        <v>0</v>
      </c>
      <c r="AF111" s="22">
        <v>0</v>
      </c>
      <c r="AG111" s="95">
        <f t="shared" si="18"/>
        <v>1</v>
      </c>
      <c r="AH111" s="95"/>
      <c r="AI111" s="22">
        <v>4</v>
      </c>
      <c r="AJ111" s="22">
        <v>0</v>
      </c>
      <c r="AK111" s="22">
        <v>0</v>
      </c>
      <c r="AL111" s="24">
        <f t="shared" si="19"/>
        <v>2</v>
      </c>
      <c r="AM111" s="22">
        <v>0</v>
      </c>
      <c r="AN111" s="22">
        <v>0</v>
      </c>
      <c r="AR111" s="41"/>
    </row>
    <row r="112" spans="1:44" ht="15.75" customHeight="1" x14ac:dyDescent="0.25">
      <c r="A112" s="36"/>
      <c r="E112" s="21" t="s">
        <v>81</v>
      </c>
      <c r="F112" s="21"/>
      <c r="G112" s="21"/>
      <c r="H112" s="21" t="s">
        <v>134</v>
      </c>
      <c r="I112" s="22"/>
      <c r="J112" s="22">
        <v>7</v>
      </c>
      <c r="K112" s="22">
        <v>2</v>
      </c>
      <c r="L112" s="22">
        <v>3</v>
      </c>
      <c r="M112" s="49">
        <f t="shared" si="15"/>
        <v>5</v>
      </c>
      <c r="Q112" s="41"/>
      <c r="R112" s="41"/>
      <c r="U112" s="27">
        <v>7</v>
      </c>
      <c r="V112" s="21" t="s">
        <v>183</v>
      </c>
      <c r="X112" s="21"/>
      <c r="Y112" s="21"/>
      <c r="Z112" s="16"/>
      <c r="AC112" s="22">
        <f t="shared" si="17"/>
        <v>1</v>
      </c>
      <c r="AD112" s="22">
        <v>0</v>
      </c>
      <c r="AE112" s="22">
        <v>0</v>
      </c>
      <c r="AF112" s="22">
        <v>1</v>
      </c>
      <c r="AG112" s="95">
        <f t="shared" si="18"/>
        <v>0.5</v>
      </c>
      <c r="AH112" s="95"/>
      <c r="AI112" s="22">
        <v>1</v>
      </c>
      <c r="AJ112" s="22">
        <v>0</v>
      </c>
      <c r="AK112" s="22">
        <v>0</v>
      </c>
      <c r="AL112" s="24">
        <f t="shared" si="19"/>
        <v>1</v>
      </c>
      <c r="AM112" s="22">
        <v>0</v>
      </c>
      <c r="AN112" s="22">
        <v>0</v>
      </c>
      <c r="AR112" s="41"/>
    </row>
    <row r="113" spans="1:44" ht="15.75" customHeight="1" x14ac:dyDescent="0.25">
      <c r="A113" s="36"/>
      <c r="E113" s="21" t="s">
        <v>103</v>
      </c>
      <c r="H113" s="21" t="s">
        <v>17</v>
      </c>
      <c r="I113" s="22"/>
      <c r="J113" s="22">
        <v>9</v>
      </c>
      <c r="K113" s="22">
        <v>2</v>
      </c>
      <c r="L113" s="22">
        <v>3</v>
      </c>
      <c r="M113" s="49">
        <f t="shared" si="15"/>
        <v>5</v>
      </c>
      <c r="Q113" s="41"/>
      <c r="R113" s="41"/>
      <c r="U113" s="27">
        <v>7</v>
      </c>
      <c r="V113" s="21" t="s">
        <v>315</v>
      </c>
      <c r="X113" s="21"/>
      <c r="Y113" s="21"/>
      <c r="Z113" s="16"/>
      <c r="AC113" s="22">
        <f t="shared" si="17"/>
        <v>1</v>
      </c>
      <c r="AD113" s="22">
        <v>0</v>
      </c>
      <c r="AE113" s="22">
        <v>0</v>
      </c>
      <c r="AF113" s="22">
        <v>1</v>
      </c>
      <c r="AG113" s="95">
        <f t="shared" si="18"/>
        <v>0.5</v>
      </c>
      <c r="AH113" s="95"/>
      <c r="AI113" s="22">
        <v>1</v>
      </c>
      <c r="AJ113" s="22">
        <v>0</v>
      </c>
      <c r="AK113" s="22">
        <v>0</v>
      </c>
      <c r="AL113" s="24">
        <f t="shared" si="19"/>
        <v>1</v>
      </c>
      <c r="AM113" s="22">
        <v>0</v>
      </c>
      <c r="AN113" s="22">
        <v>0</v>
      </c>
      <c r="AR113" s="41"/>
    </row>
    <row r="114" spans="1:44" ht="15.75" customHeight="1" x14ac:dyDescent="0.25">
      <c r="A114" s="36"/>
      <c r="E114" s="21" t="s">
        <v>154</v>
      </c>
      <c r="F114" s="21"/>
      <c r="G114" s="21"/>
      <c r="H114" s="21" t="s">
        <v>97</v>
      </c>
      <c r="I114" s="22"/>
      <c r="J114" s="22">
        <v>5</v>
      </c>
      <c r="K114" s="22">
        <v>1</v>
      </c>
      <c r="L114" s="22">
        <v>4</v>
      </c>
      <c r="M114" s="49">
        <f t="shared" si="15"/>
        <v>5</v>
      </c>
      <c r="O114" s="22"/>
      <c r="Q114" s="41"/>
      <c r="R114" s="41"/>
      <c r="U114" s="27">
        <v>7.5</v>
      </c>
      <c r="V114" s="21" t="s">
        <v>168</v>
      </c>
      <c r="Z114" s="21" t="s">
        <v>136</v>
      </c>
      <c r="AB114" s="22"/>
      <c r="AC114" s="22">
        <f t="shared" si="17"/>
        <v>2</v>
      </c>
      <c r="AD114" s="22">
        <v>1</v>
      </c>
      <c r="AE114" s="22">
        <v>1</v>
      </c>
      <c r="AF114" s="22">
        <v>0</v>
      </c>
      <c r="AG114" s="95">
        <f t="shared" si="18"/>
        <v>0.5</v>
      </c>
      <c r="AH114" s="95"/>
      <c r="AI114" s="22">
        <v>2</v>
      </c>
      <c r="AJ114" s="22">
        <v>0</v>
      </c>
      <c r="AK114" s="22">
        <v>1</v>
      </c>
      <c r="AL114" s="24">
        <f t="shared" si="19"/>
        <v>1</v>
      </c>
      <c r="AM114" s="22">
        <v>0</v>
      </c>
      <c r="AN114" s="22">
        <v>0</v>
      </c>
      <c r="AR114" s="41"/>
    </row>
    <row r="115" spans="1:44" ht="15.75" customHeight="1" x14ac:dyDescent="0.25">
      <c r="A115" s="36"/>
      <c r="E115" s="21" t="s">
        <v>39</v>
      </c>
      <c r="F115" s="21"/>
      <c r="G115" s="21"/>
      <c r="H115" s="21" t="s">
        <v>97</v>
      </c>
      <c r="I115" s="22"/>
      <c r="J115" s="22">
        <v>9</v>
      </c>
      <c r="K115" s="22">
        <v>1</v>
      </c>
      <c r="L115" s="22">
        <v>4</v>
      </c>
      <c r="M115" s="49">
        <f t="shared" si="15"/>
        <v>5</v>
      </c>
      <c r="O115" s="22"/>
      <c r="Q115" s="41"/>
      <c r="R115" s="41"/>
      <c r="U115" s="27">
        <v>7</v>
      </c>
      <c r="V115" s="21" t="s">
        <v>274</v>
      </c>
      <c r="X115" s="21"/>
      <c r="Y115" s="21"/>
      <c r="Z115" s="16"/>
      <c r="AC115" s="22">
        <f t="shared" si="17"/>
        <v>2</v>
      </c>
      <c r="AD115" s="22">
        <v>0</v>
      </c>
      <c r="AE115" s="22">
        <v>1</v>
      </c>
      <c r="AF115" s="22">
        <v>1</v>
      </c>
      <c r="AG115" s="95">
        <f t="shared" si="18"/>
        <v>0.25</v>
      </c>
      <c r="AH115" s="95"/>
      <c r="AI115" s="22">
        <v>5</v>
      </c>
      <c r="AJ115" s="22">
        <v>0</v>
      </c>
      <c r="AK115" s="22">
        <v>0</v>
      </c>
      <c r="AL115" s="24">
        <f t="shared" si="19"/>
        <v>2.5</v>
      </c>
      <c r="AM115" s="22">
        <v>0</v>
      </c>
      <c r="AN115" s="22">
        <v>0</v>
      </c>
      <c r="AR115" s="41"/>
    </row>
    <row r="116" spans="1:44" ht="15.75" customHeight="1" thickBot="1" x14ac:dyDescent="0.3">
      <c r="A116" s="36"/>
      <c r="E116" s="21" t="s">
        <v>143</v>
      </c>
      <c r="F116" s="21"/>
      <c r="G116" s="21"/>
      <c r="H116" s="21" t="s">
        <v>97</v>
      </c>
      <c r="I116" s="22"/>
      <c r="J116" s="22">
        <v>8</v>
      </c>
      <c r="K116" s="22">
        <v>0</v>
      </c>
      <c r="L116" s="22">
        <v>5</v>
      </c>
      <c r="M116" s="49">
        <f t="shared" si="15"/>
        <v>5</v>
      </c>
      <c r="O116" s="22"/>
      <c r="Q116" s="41"/>
      <c r="R116" s="41"/>
      <c r="U116" s="56">
        <v>7</v>
      </c>
      <c r="V116" s="28" t="s">
        <v>222</v>
      </c>
      <c r="W116" s="3"/>
      <c r="X116" s="28"/>
      <c r="Y116" s="28"/>
      <c r="Z116" s="10"/>
      <c r="AA116" s="3"/>
      <c r="AB116" s="3"/>
      <c r="AC116" s="38">
        <f t="shared" si="17"/>
        <v>2</v>
      </c>
      <c r="AD116" s="38">
        <v>0</v>
      </c>
      <c r="AE116" s="38">
        <v>1</v>
      </c>
      <c r="AF116" s="38">
        <v>1</v>
      </c>
      <c r="AG116" s="95">
        <f t="shared" si="18"/>
        <v>0.25</v>
      </c>
      <c r="AH116" s="95"/>
      <c r="AI116" s="38">
        <v>8</v>
      </c>
      <c r="AJ116" s="38">
        <v>0</v>
      </c>
      <c r="AK116" s="38">
        <v>0</v>
      </c>
      <c r="AL116" s="57">
        <f t="shared" si="19"/>
        <v>4</v>
      </c>
      <c r="AM116" s="38">
        <v>0</v>
      </c>
      <c r="AN116" s="38">
        <v>0</v>
      </c>
      <c r="AR116" s="41"/>
    </row>
    <row r="117" spans="1:44" ht="15.75" customHeight="1" x14ac:dyDescent="0.25">
      <c r="A117" s="36"/>
      <c r="M117" s="22"/>
      <c r="N117" s="22"/>
      <c r="O117" s="22"/>
      <c r="Q117" s="41"/>
      <c r="R117" s="41"/>
      <c r="U117" s="8"/>
      <c r="V117" s="32"/>
      <c r="W117" s="31" t="s">
        <v>20</v>
      </c>
      <c r="X117" s="32"/>
      <c r="Y117" s="32"/>
      <c r="Z117" s="15"/>
      <c r="AA117" s="8"/>
      <c r="AB117" s="8"/>
      <c r="AC117" s="15">
        <f>SUM(AC110:AC116)</f>
        <v>14</v>
      </c>
      <c r="AD117" s="15">
        <f>SUM(AD110:AD116)</f>
        <v>3</v>
      </c>
      <c r="AE117" s="15">
        <f>SUM(AE110:AE116)</f>
        <v>7</v>
      </c>
      <c r="AF117" s="15">
        <f>SUM(AF110:AF116)</f>
        <v>4</v>
      </c>
      <c r="AG117" s="98">
        <f t="shared" si="18"/>
        <v>0.35714285714285715</v>
      </c>
      <c r="AH117" s="98"/>
      <c r="AI117" s="15">
        <f>SUM(AI110:AI116)</f>
        <v>38</v>
      </c>
      <c r="AJ117" s="15">
        <f>SUM(AJ110:AJ116)</f>
        <v>0</v>
      </c>
      <c r="AK117" s="15">
        <f>SUM(AK110:AK116)</f>
        <v>1</v>
      </c>
      <c r="AL117" s="52">
        <f t="shared" si="19"/>
        <v>2.7142857142857144</v>
      </c>
      <c r="AM117" s="15">
        <f>SUM(AM110:AM116)</f>
        <v>0</v>
      </c>
      <c r="AN117" s="15">
        <f>SUM(AN110:AN116)</f>
        <v>0</v>
      </c>
      <c r="AR117" s="41"/>
    </row>
    <row r="118" spans="1:44" ht="15.75" customHeight="1" x14ac:dyDescent="0.25">
      <c r="A118" s="36"/>
      <c r="M118" s="22"/>
      <c r="N118" s="22"/>
      <c r="O118" s="22"/>
      <c r="Q118" s="41"/>
      <c r="R118" s="41"/>
      <c r="AR118" s="41"/>
    </row>
    <row r="119" spans="1:44" ht="15.75" customHeight="1" thickBot="1" x14ac:dyDescent="0.3">
      <c r="A119" s="36"/>
      <c r="F119" s="2" t="s">
        <v>77</v>
      </c>
      <c r="G119" s="2"/>
      <c r="H119" s="2"/>
      <c r="I119" s="4" t="s">
        <v>1</v>
      </c>
      <c r="J119" s="4"/>
      <c r="K119" s="4" t="s">
        <v>3</v>
      </c>
      <c r="L119" s="50" t="s">
        <v>2</v>
      </c>
      <c r="M119" s="22"/>
      <c r="N119" s="22"/>
      <c r="O119" s="22"/>
      <c r="Q119" s="41"/>
      <c r="R119" s="41"/>
      <c r="AR119" s="41"/>
    </row>
    <row r="120" spans="1:44" ht="15.75" customHeight="1" x14ac:dyDescent="0.25">
      <c r="A120" s="36"/>
      <c r="F120" s="21" t="s">
        <v>192</v>
      </c>
      <c r="G120" s="21"/>
      <c r="H120" s="21"/>
      <c r="I120" s="21" t="s">
        <v>173</v>
      </c>
      <c r="J120" s="22"/>
      <c r="K120" s="22">
        <v>9</v>
      </c>
      <c r="L120" s="49">
        <v>6</v>
      </c>
      <c r="M120" s="22"/>
      <c r="N120" s="22"/>
      <c r="O120" s="22"/>
      <c r="Q120" s="41"/>
      <c r="R120" s="41"/>
      <c r="AR120" s="41"/>
    </row>
    <row r="121" spans="1:44" ht="15.75" customHeight="1" x14ac:dyDescent="0.25">
      <c r="A121" s="36"/>
      <c r="F121" s="21" t="s">
        <v>79</v>
      </c>
      <c r="G121" s="21"/>
      <c r="H121" s="21"/>
      <c r="I121" s="21" t="s">
        <v>173</v>
      </c>
      <c r="J121" s="22"/>
      <c r="K121" s="22">
        <v>9</v>
      </c>
      <c r="L121" s="49">
        <v>6</v>
      </c>
      <c r="M121" s="22"/>
      <c r="N121" s="22"/>
      <c r="O121" s="22"/>
      <c r="Q121" s="41"/>
      <c r="R121" s="41"/>
      <c r="AR121" s="41"/>
    </row>
    <row r="122" spans="1:44" ht="15.75" customHeight="1" x14ac:dyDescent="0.25">
      <c r="A122" s="36"/>
      <c r="F122" s="21" t="s">
        <v>42</v>
      </c>
      <c r="G122" s="21"/>
      <c r="H122" s="21"/>
      <c r="I122" s="21" t="s">
        <v>107</v>
      </c>
      <c r="J122" s="22"/>
      <c r="K122" s="22">
        <v>7</v>
      </c>
      <c r="L122" s="49">
        <v>4</v>
      </c>
      <c r="M122" s="22"/>
      <c r="N122" s="22"/>
      <c r="O122" s="22"/>
      <c r="Q122" s="41"/>
      <c r="R122" s="41"/>
      <c r="AR122" s="41"/>
    </row>
    <row r="123" spans="1:44" ht="15.75" customHeight="1" x14ac:dyDescent="0.25">
      <c r="A123" s="36"/>
      <c r="F123" s="21" t="s">
        <v>155</v>
      </c>
      <c r="I123" s="21" t="s">
        <v>134</v>
      </c>
      <c r="J123" s="22"/>
      <c r="K123" s="22">
        <v>9</v>
      </c>
      <c r="L123" s="49">
        <v>4</v>
      </c>
      <c r="M123" s="22"/>
      <c r="N123" s="22"/>
      <c r="O123" s="22"/>
      <c r="Q123" s="41"/>
      <c r="R123" s="41"/>
      <c r="AR123" s="41"/>
    </row>
    <row r="124" spans="1:44" ht="15.75" customHeight="1" x14ac:dyDescent="0.25">
      <c r="A124" s="36"/>
      <c r="D124" s="21"/>
      <c r="E124" s="21"/>
      <c r="F124" s="21" t="s">
        <v>118</v>
      </c>
      <c r="H124" s="21"/>
      <c r="I124" s="21" t="s">
        <v>106</v>
      </c>
      <c r="J124" s="22"/>
      <c r="K124" s="22">
        <v>9</v>
      </c>
      <c r="L124" s="49">
        <v>4</v>
      </c>
      <c r="M124" s="22"/>
      <c r="N124" s="22"/>
      <c r="O124" s="22"/>
      <c r="Q124" s="41"/>
      <c r="R124" s="41"/>
      <c r="AR124" s="41"/>
    </row>
    <row r="125" spans="1:44" ht="15.75" customHeight="1" x14ac:dyDescent="0.25">
      <c r="A125" s="36"/>
      <c r="D125" s="21"/>
      <c r="E125" s="21"/>
      <c r="F125" s="21" t="s">
        <v>37</v>
      </c>
      <c r="I125" s="21" t="s">
        <v>134</v>
      </c>
      <c r="J125" s="22"/>
      <c r="K125" s="22">
        <v>9</v>
      </c>
      <c r="L125" s="49">
        <v>4</v>
      </c>
      <c r="M125" s="22"/>
      <c r="N125" s="22"/>
      <c r="O125" s="22"/>
      <c r="Q125" s="41"/>
      <c r="R125" s="41"/>
      <c r="AR125" s="41"/>
    </row>
    <row r="126" spans="1:44" ht="15.75" customHeight="1" x14ac:dyDescent="0.25">
      <c r="A126" s="36"/>
      <c r="F126" s="21" t="s">
        <v>141</v>
      </c>
      <c r="G126" s="21"/>
      <c r="H126" s="21"/>
      <c r="I126" s="21" t="s">
        <v>97</v>
      </c>
      <c r="J126" s="22"/>
      <c r="K126" s="22">
        <v>9</v>
      </c>
      <c r="L126" s="49">
        <v>4</v>
      </c>
      <c r="M126" s="22"/>
      <c r="N126" s="22"/>
      <c r="O126" s="22"/>
      <c r="Q126" s="41"/>
      <c r="R126" s="41"/>
      <c r="AR126" s="41"/>
    </row>
    <row r="127" spans="1:44" ht="15.75" customHeight="1" x14ac:dyDescent="0.25">
      <c r="A127" s="36"/>
      <c r="F127" s="21" t="s">
        <v>48</v>
      </c>
      <c r="I127" s="21" t="s">
        <v>97</v>
      </c>
      <c r="J127" s="22"/>
      <c r="K127" s="22">
        <v>9</v>
      </c>
      <c r="L127" s="49">
        <v>4</v>
      </c>
      <c r="M127" s="22"/>
      <c r="N127" s="22"/>
      <c r="O127" s="22"/>
      <c r="Q127" s="41"/>
      <c r="R127" s="41"/>
      <c r="AR127" s="41"/>
    </row>
    <row r="128" spans="1:44" ht="15.75" customHeight="1" x14ac:dyDescent="0.25">
      <c r="A128" s="36"/>
      <c r="Q128" s="41"/>
      <c r="R128" s="41"/>
      <c r="AR128" s="41"/>
    </row>
    <row r="129" spans="1:44" ht="15.75" customHeight="1" x14ac:dyDescent="0.25">
      <c r="A129" s="36"/>
      <c r="Q129" s="41"/>
      <c r="R129" s="41"/>
      <c r="AR129" s="41"/>
    </row>
    <row r="130" spans="1:44" ht="15.75" customHeight="1" x14ac:dyDescent="0.25">
      <c r="A130" s="36"/>
      <c r="Q130" s="41"/>
      <c r="R130" s="41"/>
      <c r="AR130" s="41"/>
    </row>
    <row r="131" spans="1:44" ht="15.75" customHeight="1" x14ac:dyDescent="0.25">
      <c r="A131" s="36"/>
      <c r="Q131" s="41"/>
      <c r="R131" s="41"/>
      <c r="AR131" s="41"/>
    </row>
    <row r="132" spans="1:44" ht="15.75" customHeight="1" x14ac:dyDescent="0.25">
      <c r="A132" s="36"/>
      <c r="Q132" s="41"/>
      <c r="R132" s="41"/>
      <c r="AR132" s="41"/>
    </row>
    <row r="133" spans="1:44" ht="15.75" customHeight="1" x14ac:dyDescent="0.25">
      <c r="A133" s="36"/>
      <c r="Q133" s="41"/>
      <c r="R133" s="41"/>
      <c r="AR133" s="41"/>
    </row>
    <row r="134" spans="1:44" ht="15.75" customHeight="1" x14ac:dyDescent="0.25">
      <c r="A134" s="36"/>
      <c r="Q134" s="41"/>
      <c r="R134" s="41"/>
      <c r="U134" s="27"/>
      <c r="V134" s="21"/>
      <c r="W134" s="21"/>
      <c r="X134" s="21"/>
      <c r="Y134" s="21"/>
      <c r="Z134" s="22"/>
      <c r="AC134" s="22"/>
      <c r="AD134" s="22"/>
      <c r="AE134" s="22"/>
      <c r="AF134" s="22"/>
      <c r="AG134" s="95"/>
      <c r="AH134" s="95"/>
      <c r="AI134" s="22"/>
      <c r="AJ134" s="22"/>
      <c r="AK134" s="22"/>
      <c r="AL134" s="24"/>
      <c r="AM134" s="22"/>
      <c r="AN134" s="22"/>
      <c r="AR134" s="41"/>
    </row>
    <row r="135" spans="1:44" ht="15.75" customHeight="1" x14ac:dyDescent="0.25">
      <c r="A135" s="36"/>
      <c r="Q135" s="41"/>
      <c r="R135" s="41"/>
      <c r="U135" s="27"/>
      <c r="V135" s="21"/>
      <c r="W135" s="21"/>
      <c r="X135" s="21"/>
      <c r="Y135" s="21"/>
      <c r="Z135" s="22"/>
      <c r="AC135" s="22"/>
      <c r="AD135" s="22"/>
      <c r="AE135" s="22"/>
      <c r="AF135" s="22"/>
      <c r="AG135" s="95"/>
      <c r="AH135" s="95"/>
      <c r="AI135" s="22"/>
      <c r="AJ135" s="22"/>
      <c r="AK135" s="22"/>
      <c r="AL135" s="24"/>
      <c r="AM135" s="22"/>
      <c r="AN135" s="22"/>
      <c r="AR135" s="41"/>
    </row>
    <row r="136" spans="1:44" ht="15.75" customHeight="1" x14ac:dyDescent="0.25">
      <c r="A136" s="36"/>
      <c r="Q136" s="36"/>
      <c r="R136" s="36"/>
      <c r="U136" s="27"/>
      <c r="V136" s="21"/>
      <c r="W136" s="21"/>
      <c r="X136" s="21"/>
      <c r="Y136" s="21"/>
      <c r="Z136" s="22"/>
      <c r="AC136" s="22"/>
      <c r="AD136" s="22"/>
      <c r="AE136" s="22"/>
      <c r="AF136" s="22"/>
      <c r="AG136" s="95"/>
      <c r="AH136" s="95"/>
      <c r="AI136" s="22"/>
      <c r="AJ136" s="22"/>
      <c r="AK136" s="22"/>
      <c r="AL136" s="24"/>
      <c r="AM136" s="22"/>
      <c r="AN136" s="22"/>
      <c r="AR136" s="36"/>
    </row>
    <row r="137" spans="1:44" ht="15.75" customHeight="1" x14ac:dyDescent="0.25">
      <c r="A137" s="36"/>
      <c r="Q137" s="36"/>
      <c r="R137" s="36"/>
      <c r="U137" s="27"/>
      <c r="V137" s="21"/>
      <c r="W137" s="21"/>
      <c r="X137" s="21"/>
      <c r="Y137" s="21"/>
      <c r="Z137" s="22"/>
      <c r="AC137" s="22"/>
      <c r="AD137" s="22"/>
      <c r="AE137" s="22"/>
      <c r="AF137" s="22"/>
      <c r="AG137" s="95"/>
      <c r="AH137" s="95"/>
      <c r="AI137" s="22"/>
      <c r="AJ137" s="22"/>
      <c r="AK137" s="22"/>
      <c r="AL137" s="24"/>
      <c r="AM137" s="22"/>
      <c r="AN137" s="22"/>
      <c r="AR137" s="36"/>
    </row>
    <row r="138" spans="1:44" ht="15.75" customHeight="1" x14ac:dyDescent="0.25">
      <c r="A138" s="36"/>
      <c r="Q138" s="36"/>
      <c r="R138" s="36"/>
      <c r="AR138" s="36"/>
    </row>
    <row r="139" spans="1:44" ht="15.75" customHeight="1" x14ac:dyDescent="0.25">
      <c r="A139" s="36"/>
      <c r="Q139" s="36"/>
      <c r="R139" s="36"/>
      <c r="S139" s="27"/>
      <c r="T139" s="21"/>
      <c r="AR139" s="36"/>
    </row>
    <row r="140" spans="1:44" ht="15.75" customHeight="1" x14ac:dyDescent="0.25">
      <c r="A140" s="36"/>
      <c r="Q140" s="36"/>
      <c r="R140" s="36"/>
      <c r="S140" s="27"/>
      <c r="T140" s="21"/>
      <c r="AR140" s="36"/>
    </row>
    <row r="141" spans="1:44" ht="15.75" customHeight="1" x14ac:dyDescent="0.25">
      <c r="A141" s="36"/>
      <c r="Q141" s="36"/>
      <c r="R141" s="36"/>
      <c r="S141" s="27"/>
      <c r="T141" s="21"/>
      <c r="AR141" s="36"/>
    </row>
    <row r="142" spans="1:44" ht="15.75" customHeight="1" x14ac:dyDescent="0.25">
      <c r="A142" s="36"/>
      <c r="Q142" s="39"/>
      <c r="R142" s="39"/>
      <c r="AR142" s="39"/>
    </row>
    <row r="143" spans="1:44" ht="15.75" customHeight="1" x14ac:dyDescent="0.25">
      <c r="A143" s="36"/>
      <c r="Q143" s="39"/>
      <c r="R143" s="39"/>
      <c r="AR143" s="39"/>
    </row>
    <row r="144" spans="1:44" ht="15.75" customHeight="1" x14ac:dyDescent="0.25">
      <c r="A144" s="36"/>
      <c r="Q144" s="39"/>
      <c r="R144" s="39"/>
      <c r="AR144" s="39"/>
    </row>
    <row r="145" spans="1:44" ht="15.75" customHeight="1" x14ac:dyDescent="0.25">
      <c r="A145" s="36"/>
      <c r="D145" s="21"/>
      <c r="E145" s="21"/>
      <c r="F145" s="21"/>
      <c r="G145" s="21"/>
      <c r="I145" s="22"/>
      <c r="J145" s="22"/>
      <c r="K145" s="22"/>
      <c r="L145" s="22"/>
      <c r="M145" s="22"/>
      <c r="Q145" s="39"/>
      <c r="R145" s="39"/>
      <c r="AR145" s="39"/>
    </row>
    <row r="146" spans="1:44" ht="15.75" x14ac:dyDescent="0.25">
      <c r="A146" s="36"/>
      <c r="Q146" s="39"/>
      <c r="R146" s="39"/>
      <c r="AR146" s="39"/>
    </row>
    <row r="147" spans="1:44" ht="15" x14ac:dyDescent="0.2">
      <c r="A147" s="39"/>
      <c r="B147" s="39"/>
      <c r="C147" s="39"/>
      <c r="D147" s="39"/>
      <c r="E147" s="39"/>
      <c r="F147" s="39"/>
      <c r="G147" s="39"/>
      <c r="H147" s="39"/>
      <c r="I147" s="39"/>
      <c r="J147" s="39"/>
      <c r="K147" s="39"/>
      <c r="L147" s="39"/>
      <c r="M147" s="39"/>
      <c r="N147" s="39"/>
      <c r="O147" s="39"/>
      <c r="P147" s="39"/>
      <c r="Q147" s="39"/>
      <c r="R147" s="39"/>
      <c r="S147" s="39"/>
      <c r="T147" s="39"/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F147" s="39"/>
      <c r="AG147" s="39"/>
      <c r="AH147" s="39"/>
      <c r="AI147" s="39"/>
      <c r="AJ147" s="39"/>
      <c r="AK147" s="39"/>
      <c r="AL147" s="39"/>
      <c r="AM147" s="39"/>
      <c r="AN147" s="39"/>
      <c r="AO147" s="39"/>
      <c r="AP147" s="39"/>
      <c r="AQ147" s="39"/>
      <c r="AR147" s="43"/>
    </row>
  </sheetData>
  <mergeCells count="30">
    <mergeCell ref="AG10:AH10"/>
    <mergeCell ref="B1:P1"/>
    <mergeCell ref="S1:AQ1"/>
    <mergeCell ref="G2:M2"/>
    <mergeCell ref="AG2:AH2"/>
    <mergeCell ref="AG3:AH3"/>
    <mergeCell ref="AG4:AH4"/>
    <mergeCell ref="AG5:AH5"/>
    <mergeCell ref="AG6:AH6"/>
    <mergeCell ref="AG7:AH7"/>
    <mergeCell ref="AG8:AH8"/>
    <mergeCell ref="AG9:AH9"/>
    <mergeCell ref="AG110:AH110"/>
    <mergeCell ref="AG111:AH111"/>
    <mergeCell ref="AG112:AH112"/>
    <mergeCell ref="AG11:AH11"/>
    <mergeCell ref="E14:F14"/>
    <mergeCell ref="B74:P74"/>
    <mergeCell ref="S74:AQ74"/>
    <mergeCell ref="G75:M75"/>
    <mergeCell ref="S75:AQ75"/>
    <mergeCell ref="AG113:AH113"/>
    <mergeCell ref="AG134:AH134"/>
    <mergeCell ref="AG135:AH135"/>
    <mergeCell ref="AG136:AH136"/>
    <mergeCell ref="AG137:AH137"/>
    <mergeCell ref="AG114:AH114"/>
    <mergeCell ref="AG115:AH115"/>
    <mergeCell ref="AG116:AH116"/>
    <mergeCell ref="AG117:AH117"/>
  </mergeCells>
  <conditionalFormatting sqref="AM105">
    <cfRule type="cellIs" dxfId="44" priority="5" operator="notEqual">
      <formula>$AM$104</formula>
    </cfRule>
  </conditionalFormatting>
  <conditionalFormatting sqref="AN105">
    <cfRule type="cellIs" dxfId="43" priority="4" operator="notEqual">
      <formula>$AN$104</formula>
    </cfRule>
  </conditionalFormatting>
  <conditionalFormatting sqref="AO105">
    <cfRule type="cellIs" dxfId="42" priority="3" operator="notEqual">
      <formula>$AO$104</formula>
    </cfRule>
  </conditionalFormatting>
  <conditionalFormatting sqref="AP105">
    <cfRule type="cellIs" dxfId="41" priority="2" operator="notEqual">
      <formula>$AP$104</formula>
    </cfRule>
  </conditionalFormatting>
  <conditionalFormatting sqref="AQ105">
    <cfRule type="cellIs" dxfId="40" priority="1" operator="notEqual">
      <formula>$AQ$104</formula>
    </cfRule>
  </conditionalFormatting>
  <pageMargins left="0.25" right="0.25" top="0.25" bottom="0.25" header="0.5" footer="0.5"/>
  <pageSetup scale="65" fitToWidth="0" fitToHeight="0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B097F-B94F-446B-A70B-213F308BD845}">
  <dimension ref="A1:AR147"/>
  <sheetViews>
    <sheetView topLeftCell="A2" zoomScale="70" zoomScaleNormal="70" zoomScaleSheetLayoutView="78" workbookViewId="0">
      <selection activeCell="AI3" sqref="AI3:AJ9"/>
    </sheetView>
  </sheetViews>
  <sheetFormatPr defaultRowHeight="12.75" x14ac:dyDescent="0.2"/>
  <cols>
    <col min="1" max="1" width="2.7109375" customWidth="1"/>
    <col min="2" max="2" width="13.140625" customWidth="1"/>
    <col min="3" max="3" width="8.7109375" customWidth="1"/>
    <col min="4" max="4" width="8.28515625" customWidth="1"/>
    <col min="5" max="5" width="9.7109375" customWidth="1"/>
    <col min="6" max="6" width="5.85546875" customWidth="1"/>
    <col min="7" max="13" width="9.7109375" customWidth="1"/>
    <col min="14" max="15" width="10.7109375" customWidth="1"/>
    <col min="16" max="16" width="18.7109375" customWidth="1"/>
    <col min="17" max="18" width="2.7109375" customWidth="1"/>
    <col min="19" max="19" width="5.85546875" customWidth="1"/>
    <col min="20" max="23" width="6" customWidth="1"/>
    <col min="24" max="24" width="4.7109375" customWidth="1"/>
    <col min="25" max="25" width="10.7109375" customWidth="1"/>
    <col min="26" max="30" width="5.85546875" customWidth="1"/>
    <col min="31" max="31" width="5.28515625" customWidth="1"/>
    <col min="32" max="32" width="5.85546875" customWidth="1"/>
    <col min="33" max="36" width="6" customWidth="1"/>
    <col min="37" max="37" width="4.7109375" customWidth="1"/>
    <col min="38" max="38" width="10.7109375" customWidth="1"/>
    <col min="39" max="43" width="5.85546875" customWidth="1"/>
    <col min="44" max="44" width="2.7109375" customWidth="1"/>
  </cols>
  <sheetData>
    <row r="1" spans="1:44" ht="24" customHeight="1" x14ac:dyDescent="0.3">
      <c r="A1" s="39"/>
      <c r="B1" s="85" t="s">
        <v>127</v>
      </c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39"/>
      <c r="R1" s="39"/>
      <c r="S1" s="85" t="s">
        <v>127</v>
      </c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  <c r="AG1" s="85"/>
      <c r="AH1" s="85"/>
      <c r="AI1" s="85"/>
      <c r="AJ1" s="85"/>
      <c r="AK1" s="85"/>
      <c r="AL1" s="85"/>
      <c r="AM1" s="85"/>
      <c r="AN1" s="85"/>
      <c r="AO1" s="85"/>
      <c r="AP1" s="85"/>
      <c r="AQ1" s="85"/>
      <c r="AR1" s="39"/>
    </row>
    <row r="2" spans="1:44" ht="18.600000000000001" customHeight="1" thickBot="1" x14ac:dyDescent="0.35">
      <c r="A2" s="36"/>
      <c r="B2" s="26" t="s">
        <v>76</v>
      </c>
      <c r="C2" s="26">
        <v>8</v>
      </c>
      <c r="D2" s="25"/>
      <c r="E2" s="25"/>
      <c r="F2" s="25"/>
      <c r="G2" s="86" t="s">
        <v>170</v>
      </c>
      <c r="H2" s="86"/>
      <c r="I2" s="86"/>
      <c r="J2" s="86"/>
      <c r="K2" s="86"/>
      <c r="L2" s="86"/>
      <c r="M2" s="86"/>
      <c r="N2" s="25"/>
      <c r="O2" s="25"/>
      <c r="P2" s="25"/>
      <c r="Q2" s="36"/>
      <c r="R2" s="36"/>
      <c r="U2" s="37" t="s">
        <v>109</v>
      </c>
      <c r="V2" s="10" t="s">
        <v>0</v>
      </c>
      <c r="W2" s="10"/>
      <c r="X2" s="10"/>
      <c r="Y2" s="10"/>
      <c r="Z2" s="10" t="s">
        <v>1</v>
      </c>
      <c r="AA2" s="10"/>
      <c r="AB2" s="10"/>
      <c r="AC2" s="37" t="s">
        <v>3</v>
      </c>
      <c r="AD2" s="37" t="s">
        <v>7</v>
      </c>
      <c r="AE2" s="37" t="s">
        <v>8</v>
      </c>
      <c r="AF2" s="37" t="s">
        <v>9</v>
      </c>
      <c r="AG2" s="97" t="s">
        <v>71</v>
      </c>
      <c r="AH2" s="97"/>
      <c r="AI2" s="37" t="s">
        <v>4</v>
      </c>
      <c r="AJ2" s="37" t="s">
        <v>6</v>
      </c>
      <c r="AK2" s="37" t="s">
        <v>5</v>
      </c>
      <c r="AL2" s="37" t="s">
        <v>72</v>
      </c>
      <c r="AM2" s="21"/>
      <c r="AN2" s="11"/>
      <c r="AO2" s="11"/>
      <c r="AP2" s="22"/>
      <c r="AQ2" s="22"/>
      <c r="AR2" s="39"/>
    </row>
    <row r="3" spans="1:44" ht="18.75" thickBot="1" x14ac:dyDescent="0.3">
      <c r="A3" s="36"/>
      <c r="B3" s="4" t="s">
        <v>110</v>
      </c>
      <c r="C3" s="2" t="s">
        <v>80</v>
      </c>
      <c r="D3" s="2"/>
      <c r="E3" s="3"/>
      <c r="F3" s="2"/>
      <c r="G3" s="4" t="s">
        <v>7</v>
      </c>
      <c r="H3" s="4" t="s">
        <v>8</v>
      </c>
      <c r="I3" s="4" t="s">
        <v>9</v>
      </c>
      <c r="J3" s="4" t="s">
        <v>11</v>
      </c>
      <c r="K3" s="4" t="s">
        <v>12</v>
      </c>
      <c r="L3" s="4" t="s">
        <v>10</v>
      </c>
      <c r="M3" s="4" t="s">
        <v>4</v>
      </c>
      <c r="N3" s="4" t="s">
        <v>13</v>
      </c>
      <c r="O3" s="4" t="s">
        <v>2</v>
      </c>
      <c r="P3" s="4" t="s">
        <v>252</v>
      </c>
      <c r="Q3" s="36"/>
      <c r="R3" s="36"/>
      <c r="U3" s="27">
        <v>8</v>
      </c>
      <c r="V3" s="21" t="s">
        <v>15</v>
      </c>
      <c r="X3" s="21"/>
      <c r="Y3" s="21"/>
      <c r="Z3" s="21" t="s">
        <v>184</v>
      </c>
      <c r="AB3" s="22"/>
      <c r="AC3" s="22">
        <f t="shared" ref="AC3:AC9" si="0">+AD3+AE3+AF3</f>
        <v>8</v>
      </c>
      <c r="AD3" s="22">
        <v>6</v>
      </c>
      <c r="AE3" s="22">
        <v>1</v>
      </c>
      <c r="AF3" s="22">
        <v>1</v>
      </c>
      <c r="AG3" s="95">
        <f t="shared" ref="AG3:AG9" si="1">+(AD3*2+AF3)/(2*AC3)</f>
        <v>0.8125</v>
      </c>
      <c r="AH3" s="95"/>
      <c r="AI3" s="22">
        <v>15</v>
      </c>
      <c r="AJ3" s="22">
        <v>0</v>
      </c>
      <c r="AK3" s="22">
        <v>2</v>
      </c>
      <c r="AL3" s="24">
        <f t="shared" ref="AL3:AL9" si="2">+AI3/AC3</f>
        <v>1.875</v>
      </c>
      <c r="AN3" s="22"/>
      <c r="AQ3" s="22"/>
      <c r="AR3" s="39"/>
    </row>
    <row r="4" spans="1:44" ht="18" x14ac:dyDescent="0.25">
      <c r="A4" s="36"/>
      <c r="B4" s="5">
        <v>5</v>
      </c>
      <c r="C4" s="6" t="s">
        <v>171</v>
      </c>
      <c r="D4" s="11"/>
      <c r="E4" s="11"/>
      <c r="F4" s="11"/>
      <c r="G4" s="5">
        <v>6</v>
      </c>
      <c r="H4" s="5">
        <v>1</v>
      </c>
      <c r="I4" s="5">
        <v>1</v>
      </c>
      <c r="J4" s="5">
        <f t="shared" ref="J4:J11" si="3">2*G4+I4</f>
        <v>13</v>
      </c>
      <c r="K4" s="35">
        <f t="shared" ref="K4:K11" si="4">+J4/((G4+H4+I4)*2)</f>
        <v>0.8125</v>
      </c>
      <c r="L4" s="5">
        <f>+$AN$27</f>
        <v>30</v>
      </c>
      <c r="M4" s="5">
        <v>15</v>
      </c>
      <c r="N4" s="5">
        <f>$AO$27</f>
        <v>47</v>
      </c>
      <c r="O4" s="5">
        <f>$AQ$27</f>
        <v>10</v>
      </c>
      <c r="P4" s="5">
        <v>1</v>
      </c>
      <c r="Q4" s="40"/>
      <c r="R4" s="36"/>
      <c r="U4" s="27">
        <v>7.5</v>
      </c>
      <c r="V4" s="21" t="s">
        <v>253</v>
      </c>
      <c r="X4" s="21"/>
      <c r="Y4" s="21"/>
      <c r="Z4" s="16" t="s">
        <v>136</v>
      </c>
      <c r="AC4" s="22">
        <f t="shared" si="0"/>
        <v>5</v>
      </c>
      <c r="AD4" s="22">
        <v>2</v>
      </c>
      <c r="AE4" s="22">
        <v>1</v>
      </c>
      <c r="AF4" s="22">
        <v>2</v>
      </c>
      <c r="AG4" s="95">
        <f t="shared" si="1"/>
        <v>0.6</v>
      </c>
      <c r="AH4" s="95"/>
      <c r="AI4" s="22">
        <v>10</v>
      </c>
      <c r="AJ4" s="22">
        <v>0</v>
      </c>
      <c r="AK4" s="22">
        <v>0</v>
      </c>
      <c r="AL4" s="24">
        <f t="shared" si="2"/>
        <v>2</v>
      </c>
      <c r="AN4" s="22"/>
      <c r="AO4" s="5"/>
      <c r="AQ4" s="22"/>
      <c r="AR4" s="39"/>
    </row>
    <row r="5" spans="1:44" ht="18" x14ac:dyDescent="0.25">
      <c r="A5" s="36"/>
      <c r="B5" s="5">
        <v>4</v>
      </c>
      <c r="C5" s="6" t="s">
        <v>115</v>
      </c>
      <c r="D5" s="11"/>
      <c r="E5" s="11"/>
      <c r="F5" s="11"/>
      <c r="G5" s="5">
        <v>5</v>
      </c>
      <c r="H5" s="5">
        <v>2</v>
      </c>
      <c r="I5" s="5">
        <v>1</v>
      </c>
      <c r="J5" s="5">
        <f t="shared" si="3"/>
        <v>11</v>
      </c>
      <c r="K5" s="35">
        <f t="shared" si="4"/>
        <v>0.6875</v>
      </c>
      <c r="L5" s="5">
        <f>+$AA$66</f>
        <v>27</v>
      </c>
      <c r="M5" s="5">
        <v>20</v>
      </c>
      <c r="N5" s="5">
        <f>+$AB$66</f>
        <v>39</v>
      </c>
      <c r="O5" s="5">
        <f>+$AD$66</f>
        <v>6</v>
      </c>
      <c r="P5" s="5">
        <v>2</v>
      </c>
      <c r="Q5" s="40"/>
      <c r="R5" s="36"/>
      <c r="U5" s="27">
        <v>7</v>
      </c>
      <c r="V5" s="21" t="s">
        <v>183</v>
      </c>
      <c r="X5" s="21"/>
      <c r="Z5" s="21" t="s">
        <v>97</v>
      </c>
      <c r="AB5" s="22"/>
      <c r="AC5" s="22">
        <f t="shared" si="0"/>
        <v>7</v>
      </c>
      <c r="AD5" s="22">
        <v>3</v>
      </c>
      <c r="AE5" s="22">
        <v>3</v>
      </c>
      <c r="AF5" s="22">
        <v>1</v>
      </c>
      <c r="AG5" s="95">
        <f t="shared" si="1"/>
        <v>0.5</v>
      </c>
      <c r="AH5" s="95"/>
      <c r="AI5" s="22">
        <v>18</v>
      </c>
      <c r="AJ5" s="22">
        <v>1</v>
      </c>
      <c r="AK5" s="22">
        <v>1</v>
      </c>
      <c r="AL5" s="24">
        <f t="shared" si="2"/>
        <v>2.5714285714285716</v>
      </c>
      <c r="AN5" s="22"/>
      <c r="AO5" s="5"/>
      <c r="AQ5" s="22"/>
      <c r="AR5" s="39"/>
    </row>
    <row r="6" spans="1:44" ht="18" x14ac:dyDescent="0.25">
      <c r="A6" s="36"/>
      <c r="B6" s="5">
        <v>1</v>
      </c>
      <c r="C6" s="6" t="s">
        <v>130</v>
      </c>
      <c r="D6" s="11"/>
      <c r="E6" s="6"/>
      <c r="F6" s="11"/>
      <c r="G6" s="5">
        <v>4</v>
      </c>
      <c r="H6" s="5">
        <v>2</v>
      </c>
      <c r="I6" s="5">
        <v>2</v>
      </c>
      <c r="J6" s="5">
        <f t="shared" si="3"/>
        <v>10</v>
      </c>
      <c r="K6" s="35">
        <f t="shared" si="4"/>
        <v>0.625</v>
      </c>
      <c r="L6" s="5">
        <f>+$AA$27</f>
        <v>26</v>
      </c>
      <c r="M6" s="5">
        <v>15</v>
      </c>
      <c r="N6" s="5">
        <f>$AB$27</f>
        <v>38</v>
      </c>
      <c r="O6" s="5">
        <f>$AD$27</f>
        <v>14</v>
      </c>
      <c r="P6" s="5">
        <v>4</v>
      </c>
      <c r="Q6" s="40"/>
      <c r="R6" s="36"/>
      <c r="U6" s="27">
        <v>7.5</v>
      </c>
      <c r="V6" s="21" t="s">
        <v>69</v>
      </c>
      <c r="X6" s="21"/>
      <c r="Z6" s="21" t="s">
        <v>16</v>
      </c>
      <c r="AB6" s="22"/>
      <c r="AC6" s="22">
        <f t="shared" si="0"/>
        <v>8</v>
      </c>
      <c r="AD6" s="22">
        <v>5</v>
      </c>
      <c r="AE6" s="22">
        <v>2</v>
      </c>
      <c r="AF6" s="22">
        <v>1</v>
      </c>
      <c r="AG6" s="95">
        <f t="shared" si="1"/>
        <v>0.6875</v>
      </c>
      <c r="AH6" s="95"/>
      <c r="AI6" s="22">
        <v>20</v>
      </c>
      <c r="AJ6" s="22">
        <v>0</v>
      </c>
      <c r="AK6" s="22">
        <v>0</v>
      </c>
      <c r="AL6" s="24">
        <f t="shared" si="2"/>
        <v>2.5</v>
      </c>
      <c r="AN6" s="22"/>
      <c r="AO6" s="5"/>
      <c r="AQ6" s="22"/>
      <c r="AR6" s="39"/>
    </row>
    <row r="7" spans="1:44" ht="18" x14ac:dyDescent="0.25">
      <c r="A7" s="36"/>
      <c r="B7" s="5">
        <v>7</v>
      </c>
      <c r="C7" s="6" t="s">
        <v>92</v>
      </c>
      <c r="D7" s="11"/>
      <c r="E7" s="6"/>
      <c r="F7" s="11"/>
      <c r="G7" s="5">
        <v>4</v>
      </c>
      <c r="H7" s="5">
        <v>3</v>
      </c>
      <c r="I7" s="5">
        <v>1</v>
      </c>
      <c r="J7" s="5">
        <f t="shared" si="3"/>
        <v>9</v>
      </c>
      <c r="K7" s="35">
        <f t="shared" si="4"/>
        <v>0.5625</v>
      </c>
      <c r="L7" s="5">
        <f>+$AN$53</f>
        <v>23</v>
      </c>
      <c r="M7" s="5">
        <v>20</v>
      </c>
      <c r="N7" s="5">
        <f>+$AO$53</f>
        <v>36</v>
      </c>
      <c r="O7" s="5">
        <f>+$AQ$53</f>
        <v>10</v>
      </c>
      <c r="P7" s="5">
        <v>2</v>
      </c>
      <c r="Q7" s="40"/>
      <c r="R7" s="36"/>
      <c r="U7" s="27">
        <v>8</v>
      </c>
      <c r="V7" s="21" t="s">
        <v>142</v>
      </c>
      <c r="X7" s="21"/>
      <c r="Z7" s="21" t="s">
        <v>14</v>
      </c>
      <c r="AB7" s="22"/>
      <c r="AC7" s="22">
        <f t="shared" si="0"/>
        <v>8</v>
      </c>
      <c r="AD7" s="22">
        <v>3</v>
      </c>
      <c r="AE7" s="22">
        <v>3</v>
      </c>
      <c r="AF7" s="22">
        <v>2</v>
      </c>
      <c r="AG7" s="95">
        <f t="shared" si="1"/>
        <v>0.5</v>
      </c>
      <c r="AH7" s="95"/>
      <c r="AI7" s="22">
        <v>24</v>
      </c>
      <c r="AJ7" s="22">
        <v>1</v>
      </c>
      <c r="AK7" s="22">
        <v>0</v>
      </c>
      <c r="AL7" s="24">
        <f t="shared" si="2"/>
        <v>3</v>
      </c>
      <c r="AN7" s="22"/>
      <c r="AO7" s="5"/>
      <c r="AQ7" s="22"/>
      <c r="AR7" s="39"/>
    </row>
    <row r="8" spans="1:44" ht="18" x14ac:dyDescent="0.25">
      <c r="A8" s="36"/>
      <c r="B8" s="5">
        <v>8</v>
      </c>
      <c r="C8" s="6" t="s">
        <v>14</v>
      </c>
      <c r="D8" s="11"/>
      <c r="E8" s="6"/>
      <c r="F8" s="11"/>
      <c r="G8" s="5">
        <v>3</v>
      </c>
      <c r="H8" s="5">
        <v>3</v>
      </c>
      <c r="I8" s="5">
        <v>2</v>
      </c>
      <c r="J8" s="5">
        <f t="shared" si="3"/>
        <v>8</v>
      </c>
      <c r="K8" s="35">
        <f t="shared" si="4"/>
        <v>0.5</v>
      </c>
      <c r="L8" s="5">
        <f>+$AN$66</f>
        <v>19</v>
      </c>
      <c r="M8" s="5">
        <v>25</v>
      </c>
      <c r="N8" s="5">
        <f>$AO$66</f>
        <v>26</v>
      </c>
      <c r="O8" s="5">
        <f>$AQ$66</f>
        <v>14</v>
      </c>
      <c r="P8" s="5">
        <v>5</v>
      </c>
      <c r="Q8" s="40"/>
      <c r="R8" s="36"/>
      <c r="U8" s="27">
        <v>7.5</v>
      </c>
      <c r="V8" s="21" t="s">
        <v>78</v>
      </c>
      <c r="X8" s="21"/>
      <c r="Z8" s="21" t="s">
        <v>18</v>
      </c>
      <c r="AB8" s="22"/>
      <c r="AC8" s="22">
        <f t="shared" si="0"/>
        <v>8</v>
      </c>
      <c r="AD8" s="22">
        <v>2</v>
      </c>
      <c r="AE8" s="22">
        <v>4</v>
      </c>
      <c r="AF8" s="22">
        <v>2</v>
      </c>
      <c r="AG8" s="95">
        <f t="shared" si="1"/>
        <v>0.375</v>
      </c>
      <c r="AH8" s="95"/>
      <c r="AI8" s="22">
        <v>32</v>
      </c>
      <c r="AJ8" s="22">
        <v>0</v>
      </c>
      <c r="AK8" s="22">
        <v>0</v>
      </c>
      <c r="AL8" s="24">
        <f t="shared" si="2"/>
        <v>4</v>
      </c>
      <c r="AN8" s="22"/>
      <c r="AO8" s="5"/>
      <c r="AQ8" s="22"/>
      <c r="AR8" s="39"/>
    </row>
    <row r="9" spans="1:44" ht="18" x14ac:dyDescent="0.25">
      <c r="A9" s="36"/>
      <c r="B9" s="5">
        <v>2</v>
      </c>
      <c r="C9" s="6" t="s">
        <v>18</v>
      </c>
      <c r="D9" s="11"/>
      <c r="E9" s="6"/>
      <c r="F9" s="11"/>
      <c r="G9" s="5">
        <v>2</v>
      </c>
      <c r="H9" s="5">
        <v>4</v>
      </c>
      <c r="I9" s="5">
        <v>2</v>
      </c>
      <c r="J9" s="5">
        <f t="shared" si="3"/>
        <v>6</v>
      </c>
      <c r="K9" s="35">
        <f t="shared" si="4"/>
        <v>0.375</v>
      </c>
      <c r="L9" s="5">
        <f>+$AA$40</f>
        <v>24</v>
      </c>
      <c r="M9" s="5">
        <v>32</v>
      </c>
      <c r="N9" s="5">
        <f>$AB$40</f>
        <v>33</v>
      </c>
      <c r="O9" s="5">
        <f>$AD$40</f>
        <v>10</v>
      </c>
      <c r="P9" s="5">
        <v>5</v>
      </c>
      <c r="Q9" s="40"/>
      <c r="R9" s="36"/>
      <c r="U9" s="27">
        <v>7</v>
      </c>
      <c r="V9" s="21" t="s">
        <v>162</v>
      </c>
      <c r="X9" s="21"/>
      <c r="Z9" s="21" t="s">
        <v>17</v>
      </c>
      <c r="AB9" s="22"/>
      <c r="AC9" s="22">
        <f t="shared" si="0"/>
        <v>7</v>
      </c>
      <c r="AD9" s="22">
        <v>1</v>
      </c>
      <c r="AE9" s="22">
        <v>5</v>
      </c>
      <c r="AF9" s="22">
        <v>1</v>
      </c>
      <c r="AG9" s="95">
        <f t="shared" si="1"/>
        <v>0.21428571428571427</v>
      </c>
      <c r="AH9" s="95"/>
      <c r="AI9" s="22">
        <v>28</v>
      </c>
      <c r="AJ9" s="22">
        <v>2</v>
      </c>
      <c r="AK9" s="22">
        <v>0</v>
      </c>
      <c r="AL9" s="24">
        <f t="shared" si="2"/>
        <v>4</v>
      </c>
      <c r="AN9" s="22"/>
      <c r="AO9" s="5"/>
      <c r="AQ9" s="22"/>
      <c r="AR9" s="39"/>
    </row>
    <row r="10" spans="1:44" ht="18" x14ac:dyDescent="0.25">
      <c r="A10" s="40"/>
      <c r="B10" s="5">
        <v>6</v>
      </c>
      <c r="C10" s="6" t="s">
        <v>17</v>
      </c>
      <c r="D10" s="11"/>
      <c r="E10" s="6"/>
      <c r="F10" s="11"/>
      <c r="G10" s="5">
        <v>1</v>
      </c>
      <c r="H10" s="5">
        <v>5</v>
      </c>
      <c r="I10" s="5">
        <v>2</v>
      </c>
      <c r="J10" s="5">
        <f t="shared" si="3"/>
        <v>4</v>
      </c>
      <c r="K10" s="35">
        <f t="shared" si="4"/>
        <v>0.25</v>
      </c>
      <c r="L10" s="5">
        <f>+$AN$40</f>
        <v>21</v>
      </c>
      <c r="M10" s="5">
        <v>31</v>
      </c>
      <c r="N10" s="5">
        <f>+$AO$40</f>
        <v>34</v>
      </c>
      <c r="O10" s="5">
        <f>+$AQ$40</f>
        <v>2</v>
      </c>
      <c r="P10" s="5">
        <v>7</v>
      </c>
      <c r="Q10" s="40"/>
      <c r="R10" s="40"/>
      <c r="U10" s="27">
        <v>7</v>
      </c>
      <c r="V10" s="21" t="s">
        <v>145</v>
      </c>
      <c r="X10" s="21"/>
      <c r="Z10" s="21" t="s">
        <v>93</v>
      </c>
      <c r="AB10" s="22"/>
      <c r="AC10" s="22">
        <f>+AD10+AE10+AF10</f>
        <v>0</v>
      </c>
      <c r="AD10" s="22">
        <v>0</v>
      </c>
      <c r="AE10" s="22">
        <v>0</v>
      </c>
      <c r="AF10" s="22">
        <v>0</v>
      </c>
      <c r="AG10" s="95"/>
      <c r="AH10" s="95"/>
      <c r="AI10" s="22">
        <v>0</v>
      </c>
      <c r="AJ10" s="22">
        <v>0</v>
      </c>
      <c r="AK10" s="22">
        <v>0</v>
      </c>
      <c r="AL10" s="24"/>
      <c r="AN10" s="22"/>
      <c r="AO10" s="5"/>
      <c r="AQ10" s="22"/>
      <c r="AR10" s="39"/>
    </row>
    <row r="11" spans="1:44" ht="18.75" thickBot="1" x14ac:dyDescent="0.3">
      <c r="A11" s="40"/>
      <c r="B11" s="5">
        <v>3</v>
      </c>
      <c r="C11" s="6" t="s">
        <v>93</v>
      </c>
      <c r="D11" s="11"/>
      <c r="E11" s="11"/>
      <c r="F11" s="11"/>
      <c r="G11" s="5">
        <v>0</v>
      </c>
      <c r="H11" s="5">
        <v>5</v>
      </c>
      <c r="I11" s="5">
        <v>3</v>
      </c>
      <c r="J11" s="5">
        <f t="shared" si="3"/>
        <v>3</v>
      </c>
      <c r="K11" s="35">
        <f t="shared" si="4"/>
        <v>0.1875</v>
      </c>
      <c r="L11" s="5">
        <f>+$AA$53</f>
        <v>14</v>
      </c>
      <c r="M11" s="5">
        <v>26</v>
      </c>
      <c r="N11" s="5">
        <f>+$AB$53</f>
        <v>24</v>
      </c>
      <c r="O11" s="5">
        <f>+$AD$53</f>
        <v>10</v>
      </c>
      <c r="P11" s="5">
        <v>8</v>
      </c>
      <c r="Q11" s="40"/>
      <c r="R11" s="40"/>
      <c r="V11" s="21" t="s">
        <v>19</v>
      </c>
      <c r="X11" s="21"/>
      <c r="Y11" s="21"/>
      <c r="Z11" s="11"/>
      <c r="AA11" s="21"/>
      <c r="AB11" s="22"/>
      <c r="AC11" s="22">
        <f>+AC113</f>
        <v>13</v>
      </c>
      <c r="AD11" s="22">
        <f>+AD113</f>
        <v>3</v>
      </c>
      <c r="AE11" s="22">
        <f>+AE113</f>
        <v>6</v>
      </c>
      <c r="AF11" s="22">
        <f>+AF113</f>
        <v>4</v>
      </c>
      <c r="AG11" s="95"/>
      <c r="AH11" s="95"/>
      <c r="AI11" s="22">
        <f>+AI113</f>
        <v>33</v>
      </c>
      <c r="AJ11" s="22">
        <f>+AJ113</f>
        <v>0</v>
      </c>
      <c r="AK11" s="22">
        <f>+AK113</f>
        <v>1</v>
      </c>
      <c r="AL11" s="24"/>
      <c r="AM11" s="21"/>
      <c r="AN11" s="11"/>
      <c r="AO11" s="5"/>
      <c r="AQ11" s="11"/>
      <c r="AR11" s="39"/>
    </row>
    <row r="12" spans="1:44" ht="18" x14ac:dyDescent="0.25">
      <c r="A12" s="40"/>
      <c r="B12" s="7"/>
      <c r="C12" s="7"/>
      <c r="D12" s="7"/>
      <c r="E12" s="8"/>
      <c r="F12" s="7"/>
      <c r="G12" s="9">
        <f>SUM(G4:G11)</f>
        <v>25</v>
      </c>
      <c r="H12" s="9">
        <f>SUM(H4:H11)</f>
        <v>25</v>
      </c>
      <c r="I12" s="9">
        <f>SUM(I4:I11)</f>
        <v>14</v>
      </c>
      <c r="J12" s="9"/>
      <c r="K12" s="9"/>
      <c r="L12" s="9">
        <f>SUM(L4:L11)</f>
        <v>184</v>
      </c>
      <c r="M12" s="9">
        <f>SUM(M4:M11)</f>
        <v>184</v>
      </c>
      <c r="N12" s="9">
        <f>SUM(N4:N11)</f>
        <v>277</v>
      </c>
      <c r="O12" s="9">
        <f>SUM(O4:O11)</f>
        <v>76</v>
      </c>
      <c r="P12" s="9"/>
      <c r="Q12" s="40"/>
      <c r="R12" s="40"/>
      <c r="U12" s="32"/>
      <c r="V12" s="32"/>
      <c r="W12" s="31" t="s">
        <v>20</v>
      </c>
      <c r="X12" s="32"/>
      <c r="Y12" s="32"/>
      <c r="Z12" s="32"/>
      <c r="AA12" s="31"/>
      <c r="AB12" s="15"/>
      <c r="AC12" s="15">
        <f>SUM(AC3:AC11)</f>
        <v>64</v>
      </c>
      <c r="AD12" s="15">
        <f>SUM(AD3:AD11)</f>
        <v>25</v>
      </c>
      <c r="AE12" s="15">
        <f>SUM(AE3:AE11)</f>
        <v>25</v>
      </c>
      <c r="AF12" s="15">
        <f>SUM(AF3:AF11)</f>
        <v>14</v>
      </c>
      <c r="AG12" s="15"/>
      <c r="AH12" s="15"/>
      <c r="AI12" s="15">
        <f>SUM(AI3:AI11)</f>
        <v>180</v>
      </c>
      <c r="AJ12" s="15">
        <f>SUM(AJ3:AJ11)</f>
        <v>4</v>
      </c>
      <c r="AK12" s="15">
        <f>SUM(AK3:AK11)</f>
        <v>4</v>
      </c>
      <c r="AL12" s="33">
        <f>+AI12/AC12</f>
        <v>2.8125</v>
      </c>
      <c r="AR12" s="39"/>
    </row>
    <row r="13" spans="1:44" ht="15.75" x14ac:dyDescent="0.25">
      <c r="A13" s="41"/>
      <c r="B13" s="1"/>
      <c r="C13" s="1"/>
      <c r="D13" s="1"/>
      <c r="P13" s="1"/>
      <c r="Q13" s="41"/>
      <c r="R13" s="41"/>
      <c r="AR13" s="39"/>
    </row>
    <row r="14" spans="1:44" ht="15.95" customHeight="1" thickBot="1" x14ac:dyDescent="0.3">
      <c r="A14" s="41"/>
      <c r="B14" s="47" t="str">
        <f>"Week "&amp;TEXT(C2,"##")&amp;" Summary:"</f>
        <v>Week 8 Summary:</v>
      </c>
      <c r="C14" s="48"/>
      <c r="D14" s="48"/>
      <c r="E14" s="96">
        <v>45592</v>
      </c>
      <c r="F14" s="96"/>
      <c r="G14" s="36" t="s">
        <v>70</v>
      </c>
      <c r="H14" s="36" t="s">
        <v>25</v>
      </c>
      <c r="I14" s="36" t="s">
        <v>90</v>
      </c>
      <c r="J14" s="39"/>
      <c r="K14" s="39"/>
      <c r="L14" s="36" t="s">
        <v>89</v>
      </c>
      <c r="M14" s="39"/>
      <c r="N14" s="39"/>
      <c r="O14" s="39"/>
      <c r="P14" s="39"/>
      <c r="Q14" s="41"/>
      <c r="R14" s="41"/>
      <c r="S14" s="23" t="s">
        <v>109</v>
      </c>
      <c r="T14" s="51" t="s">
        <v>80</v>
      </c>
      <c r="U14" s="51"/>
      <c r="V14" s="51"/>
      <c r="W14" s="51"/>
      <c r="X14" s="51" t="s">
        <v>110</v>
      </c>
      <c r="Y14" s="17" t="s">
        <v>21</v>
      </c>
      <c r="Z14" s="23" t="s">
        <v>3</v>
      </c>
      <c r="AA14" s="23" t="s">
        <v>22</v>
      </c>
      <c r="AB14" s="23" t="s">
        <v>23</v>
      </c>
      <c r="AC14" s="23" t="s">
        <v>24</v>
      </c>
      <c r="AD14" s="23" t="s">
        <v>2</v>
      </c>
      <c r="AE14" s="45"/>
      <c r="AF14" s="23" t="s">
        <v>109</v>
      </c>
      <c r="AG14" s="51" t="s">
        <v>80</v>
      </c>
      <c r="AH14" s="51"/>
      <c r="AI14" s="51"/>
      <c r="AJ14" s="51"/>
      <c r="AK14" s="51" t="s">
        <v>110</v>
      </c>
      <c r="AL14" s="17" t="s">
        <v>21</v>
      </c>
      <c r="AM14" s="23" t="s">
        <v>3</v>
      </c>
      <c r="AN14" s="23" t="s">
        <v>22</v>
      </c>
      <c r="AO14" s="23" t="s">
        <v>23</v>
      </c>
      <c r="AP14" s="23" t="s">
        <v>24</v>
      </c>
      <c r="AQ14" s="23" t="s">
        <v>2</v>
      </c>
      <c r="AR14" s="39"/>
    </row>
    <row r="15" spans="1:44" ht="15.95" customHeight="1" x14ac:dyDescent="0.25">
      <c r="A15" s="41"/>
      <c r="B15" s="42" t="s">
        <v>146</v>
      </c>
      <c r="C15" s="6" t="s">
        <v>182</v>
      </c>
      <c r="E15" s="21"/>
      <c r="F15" s="21"/>
      <c r="G15" s="5">
        <v>3</v>
      </c>
      <c r="H15" s="22">
        <v>2</v>
      </c>
      <c r="I15" s="21" t="s">
        <v>167</v>
      </c>
      <c r="J15" s="21"/>
      <c r="K15" s="21"/>
      <c r="L15" s="21" t="s">
        <v>389</v>
      </c>
      <c r="M15" s="21"/>
      <c r="N15" s="21"/>
      <c r="O15" s="21"/>
      <c r="P15" s="21"/>
      <c r="Q15" s="41"/>
      <c r="R15" s="41"/>
      <c r="S15" s="18" t="s">
        <v>130</v>
      </c>
      <c r="T15" s="18"/>
      <c r="U15" s="18"/>
      <c r="V15" s="18"/>
      <c r="W15" s="18"/>
      <c r="X15" s="16" t="s">
        <v>135</v>
      </c>
      <c r="Z15" s="22">
        <v>15</v>
      </c>
      <c r="AA15" s="22">
        <v>1</v>
      </c>
      <c r="AB15" s="22">
        <v>7</v>
      </c>
      <c r="AC15" s="22">
        <f t="shared" ref="AC15:AC26" si="5">+AA15+AB15</f>
        <v>8</v>
      </c>
      <c r="AD15" s="22">
        <v>0</v>
      </c>
      <c r="AE15" s="45"/>
      <c r="AF15" s="18" t="s">
        <v>171</v>
      </c>
      <c r="AG15" s="18"/>
      <c r="AH15" s="18"/>
      <c r="AI15" s="18"/>
      <c r="AJ15" s="18"/>
      <c r="AK15" s="16" t="s">
        <v>174</v>
      </c>
      <c r="AM15" s="22">
        <v>8</v>
      </c>
      <c r="AN15" s="22">
        <v>4</v>
      </c>
      <c r="AO15" s="22">
        <v>2</v>
      </c>
      <c r="AP15" s="22">
        <f t="shared" ref="AP15:AP26" si="6">+AN15+AO15</f>
        <v>6</v>
      </c>
      <c r="AQ15" s="22">
        <v>0</v>
      </c>
      <c r="AR15" s="39"/>
    </row>
    <row r="16" spans="1:44" ht="15.95" customHeight="1" x14ac:dyDescent="0.25">
      <c r="A16" s="41"/>
      <c r="B16" s="22" t="s">
        <v>27</v>
      </c>
      <c r="C16" s="21" t="s">
        <v>377</v>
      </c>
      <c r="D16" s="16"/>
      <c r="E16" s="16"/>
      <c r="F16" s="21"/>
      <c r="G16" s="5"/>
      <c r="H16" s="22">
        <v>2</v>
      </c>
      <c r="I16" s="21" t="s">
        <v>167</v>
      </c>
      <c r="J16" s="21"/>
      <c r="K16" s="21"/>
      <c r="L16" s="21" t="s">
        <v>378</v>
      </c>
      <c r="M16" s="21"/>
      <c r="N16" s="21"/>
      <c r="O16" s="21"/>
      <c r="P16" s="21"/>
      <c r="Q16" s="41"/>
      <c r="R16" s="41"/>
      <c r="S16" s="27">
        <v>7.5</v>
      </c>
      <c r="T16" s="21" t="s">
        <v>253</v>
      </c>
      <c r="U16" s="21"/>
      <c r="V16" s="21"/>
      <c r="W16" s="21"/>
      <c r="X16" s="22">
        <v>1</v>
      </c>
      <c r="Y16" s="21" t="s">
        <v>134</v>
      </c>
      <c r="Z16" s="22">
        <v>5</v>
      </c>
      <c r="AA16" s="22">
        <v>0</v>
      </c>
      <c r="AB16" s="22">
        <v>0</v>
      </c>
      <c r="AC16" s="22">
        <f t="shared" si="5"/>
        <v>0</v>
      </c>
      <c r="AD16" s="22">
        <v>0</v>
      </c>
      <c r="AE16" s="45"/>
      <c r="AF16" s="27">
        <v>8</v>
      </c>
      <c r="AG16" s="21" t="s">
        <v>15</v>
      </c>
      <c r="AK16" s="22"/>
      <c r="AL16" s="21" t="s">
        <v>173</v>
      </c>
      <c r="AM16" s="22">
        <v>8</v>
      </c>
      <c r="AN16" s="22">
        <v>0</v>
      </c>
      <c r="AO16" s="22">
        <v>1</v>
      </c>
      <c r="AP16" s="22">
        <f t="shared" si="6"/>
        <v>1</v>
      </c>
      <c r="AQ16" s="22">
        <v>0</v>
      </c>
      <c r="AR16" s="39"/>
    </row>
    <row r="17" spans="1:44" ht="15.95" customHeight="1" x14ac:dyDescent="0.25">
      <c r="A17" s="41"/>
      <c r="B17" s="22"/>
      <c r="D17" s="16"/>
      <c r="E17" s="16"/>
      <c r="F17" s="21"/>
      <c r="H17" s="22">
        <v>2</v>
      </c>
      <c r="I17" s="21" t="s">
        <v>74</v>
      </c>
      <c r="J17" s="21"/>
      <c r="K17" s="21"/>
      <c r="L17" s="21" t="s">
        <v>379</v>
      </c>
      <c r="M17" s="21"/>
      <c r="N17" s="21"/>
      <c r="O17" s="21"/>
      <c r="P17" s="21" t="s">
        <v>324</v>
      </c>
      <c r="Q17" s="41"/>
      <c r="R17" s="41"/>
      <c r="S17" s="27">
        <v>9.5</v>
      </c>
      <c r="T17" s="21" t="s">
        <v>185</v>
      </c>
      <c r="U17" s="21"/>
      <c r="V17" s="21"/>
      <c r="W17" s="21"/>
      <c r="X17" s="22">
        <v>7</v>
      </c>
      <c r="Y17" s="21" t="s">
        <v>134</v>
      </c>
      <c r="Z17" s="22">
        <v>8</v>
      </c>
      <c r="AA17" s="22">
        <v>9</v>
      </c>
      <c r="AB17" s="22">
        <v>3</v>
      </c>
      <c r="AC17" s="22">
        <f t="shared" si="5"/>
        <v>12</v>
      </c>
      <c r="AD17" s="22">
        <v>2</v>
      </c>
      <c r="AE17" s="45"/>
      <c r="AF17" s="27">
        <v>9.5</v>
      </c>
      <c r="AG17" s="21" t="s">
        <v>192</v>
      </c>
      <c r="AH17" s="21"/>
      <c r="AI17" s="21"/>
      <c r="AJ17" s="21"/>
      <c r="AK17" s="22">
        <v>19</v>
      </c>
      <c r="AL17" s="21" t="s">
        <v>173</v>
      </c>
      <c r="AM17" s="22">
        <v>8</v>
      </c>
      <c r="AN17" s="22">
        <v>6</v>
      </c>
      <c r="AO17" s="22">
        <v>9</v>
      </c>
      <c r="AP17" s="22">
        <f t="shared" si="6"/>
        <v>15</v>
      </c>
      <c r="AQ17" s="22">
        <v>6</v>
      </c>
      <c r="AR17" s="39"/>
    </row>
    <row r="18" spans="1:44" ht="15.95" customHeight="1" x14ac:dyDescent="0.25">
      <c r="A18" s="41"/>
      <c r="H18" s="22"/>
      <c r="I18" s="21"/>
      <c r="J18" s="21"/>
      <c r="K18" s="21"/>
      <c r="L18" s="21"/>
      <c r="M18" s="21"/>
      <c r="N18" s="21"/>
      <c r="O18" s="21"/>
      <c r="P18" s="21"/>
      <c r="Q18" s="41"/>
      <c r="R18" s="41"/>
      <c r="S18" s="27">
        <v>8.5</v>
      </c>
      <c r="T18" s="21" t="s">
        <v>28</v>
      </c>
      <c r="W18" s="21"/>
      <c r="X18" s="22">
        <v>10</v>
      </c>
      <c r="Y18" s="21" t="s">
        <v>134</v>
      </c>
      <c r="Z18" s="22">
        <v>8</v>
      </c>
      <c r="AA18" s="22">
        <v>2</v>
      </c>
      <c r="AB18" s="22">
        <v>2</v>
      </c>
      <c r="AC18" s="22">
        <f t="shared" si="5"/>
        <v>4</v>
      </c>
      <c r="AD18" s="22">
        <v>0</v>
      </c>
      <c r="AE18" s="45"/>
      <c r="AF18" s="27">
        <v>9</v>
      </c>
      <c r="AG18" s="21" t="s">
        <v>79</v>
      </c>
      <c r="AH18" s="21"/>
      <c r="AI18" s="21"/>
      <c r="AJ18" s="21"/>
      <c r="AK18" s="22">
        <v>22</v>
      </c>
      <c r="AL18" s="21" t="s">
        <v>173</v>
      </c>
      <c r="AM18" s="22">
        <v>8</v>
      </c>
      <c r="AN18" s="22">
        <v>3</v>
      </c>
      <c r="AO18" s="22">
        <v>11</v>
      </c>
      <c r="AP18" s="22">
        <f t="shared" si="6"/>
        <v>14</v>
      </c>
      <c r="AQ18" s="22">
        <v>4</v>
      </c>
      <c r="AR18" s="39"/>
    </row>
    <row r="19" spans="1:44" ht="15.95" customHeight="1" x14ac:dyDescent="0.25">
      <c r="A19" s="41"/>
      <c r="B19" s="22" t="s">
        <v>38</v>
      </c>
      <c r="C19" s="6" t="s">
        <v>181</v>
      </c>
      <c r="D19" s="11"/>
      <c r="E19" s="21"/>
      <c r="F19" s="21"/>
      <c r="G19" s="5">
        <v>1</v>
      </c>
      <c r="H19" s="22">
        <v>1</v>
      </c>
      <c r="I19" s="21" t="s">
        <v>154</v>
      </c>
      <c r="J19" s="21"/>
      <c r="K19" s="21"/>
      <c r="L19" s="21" t="s">
        <v>150</v>
      </c>
      <c r="M19" s="21"/>
      <c r="N19" s="21"/>
      <c r="O19" s="21"/>
      <c r="P19" s="21"/>
      <c r="Q19" s="41"/>
      <c r="R19" s="41"/>
      <c r="S19" s="27">
        <v>8</v>
      </c>
      <c r="T19" s="21" t="s">
        <v>155</v>
      </c>
      <c r="X19" s="22">
        <v>8</v>
      </c>
      <c r="Y19" s="21" t="s">
        <v>134</v>
      </c>
      <c r="Z19" s="22">
        <v>8</v>
      </c>
      <c r="AA19" s="22">
        <v>4</v>
      </c>
      <c r="AB19" s="22">
        <v>7</v>
      </c>
      <c r="AC19" s="22">
        <f t="shared" si="5"/>
        <v>11</v>
      </c>
      <c r="AD19" s="22">
        <v>4</v>
      </c>
      <c r="AE19" s="45"/>
      <c r="AF19" s="27">
        <v>8.5</v>
      </c>
      <c r="AG19" s="21" t="s">
        <v>138</v>
      </c>
      <c r="AH19" s="21"/>
      <c r="AI19" s="21"/>
      <c r="AJ19" s="21"/>
      <c r="AK19" s="22">
        <v>77</v>
      </c>
      <c r="AL19" s="21" t="s">
        <v>173</v>
      </c>
      <c r="AM19" s="22">
        <v>7</v>
      </c>
      <c r="AN19" s="22">
        <v>10</v>
      </c>
      <c r="AO19" s="22">
        <v>7</v>
      </c>
      <c r="AP19" s="22">
        <f t="shared" si="6"/>
        <v>17</v>
      </c>
      <c r="AQ19" s="22">
        <v>0</v>
      </c>
      <c r="AR19" s="39"/>
    </row>
    <row r="20" spans="1:44" ht="15.95" customHeight="1" x14ac:dyDescent="0.25">
      <c r="A20" s="41"/>
      <c r="B20" s="22" t="s">
        <v>27</v>
      </c>
      <c r="C20" s="21"/>
      <c r="D20" s="16" t="s">
        <v>100</v>
      </c>
      <c r="E20" s="21"/>
      <c r="F20" s="21"/>
      <c r="G20" s="5"/>
      <c r="H20" s="22"/>
      <c r="I20" s="21"/>
      <c r="J20" s="21"/>
      <c r="K20" s="21"/>
      <c r="L20" s="21"/>
      <c r="M20" s="21"/>
      <c r="N20" s="21"/>
      <c r="O20" s="21"/>
      <c r="P20" s="21"/>
      <c r="Q20" s="41"/>
      <c r="R20" s="41"/>
      <c r="S20" s="27">
        <v>8</v>
      </c>
      <c r="T20" s="21" t="s">
        <v>37</v>
      </c>
      <c r="W20" s="21"/>
      <c r="X20" s="22">
        <v>21</v>
      </c>
      <c r="Y20" s="21" t="s">
        <v>134</v>
      </c>
      <c r="Z20" s="22">
        <v>8</v>
      </c>
      <c r="AA20" s="22">
        <v>3</v>
      </c>
      <c r="AB20" s="22">
        <v>3</v>
      </c>
      <c r="AC20" s="22">
        <f t="shared" si="5"/>
        <v>6</v>
      </c>
      <c r="AD20" s="22">
        <v>4</v>
      </c>
      <c r="AE20" s="45"/>
      <c r="AF20" s="27">
        <v>8</v>
      </c>
      <c r="AG20" s="21" t="s">
        <v>153</v>
      </c>
      <c r="AH20" s="21"/>
      <c r="AI20" s="21"/>
      <c r="AJ20" s="21"/>
      <c r="AK20" s="22">
        <v>14</v>
      </c>
      <c r="AL20" s="21" t="s">
        <v>173</v>
      </c>
      <c r="AM20" s="22">
        <v>5</v>
      </c>
      <c r="AN20" s="22">
        <v>1</v>
      </c>
      <c r="AO20" s="22">
        <v>2</v>
      </c>
      <c r="AP20" s="22">
        <f t="shared" si="6"/>
        <v>3</v>
      </c>
      <c r="AQ20" s="22">
        <v>0</v>
      </c>
      <c r="AR20" s="39"/>
    </row>
    <row r="21" spans="1:44" ht="15.95" customHeight="1" x14ac:dyDescent="0.25">
      <c r="A21" s="41"/>
      <c r="B21" s="36"/>
      <c r="C21" s="46"/>
      <c r="D21" s="46"/>
      <c r="E21" s="46"/>
      <c r="F21" s="46"/>
      <c r="G21" s="42"/>
      <c r="H21" s="45"/>
      <c r="I21" s="46"/>
      <c r="J21" s="46"/>
      <c r="K21" s="45"/>
      <c r="L21" s="45"/>
      <c r="M21" s="45"/>
      <c r="N21" s="45"/>
      <c r="O21" s="45"/>
      <c r="P21" s="45"/>
      <c r="Q21" s="41"/>
      <c r="R21" s="41"/>
      <c r="S21" s="27">
        <v>7.5</v>
      </c>
      <c r="T21" s="21" t="s">
        <v>44</v>
      </c>
      <c r="U21" s="21"/>
      <c r="V21" s="21"/>
      <c r="W21" s="21"/>
      <c r="X21" s="22">
        <v>5</v>
      </c>
      <c r="Y21" s="21" t="s">
        <v>134</v>
      </c>
      <c r="Z21" s="22">
        <v>7</v>
      </c>
      <c r="AA21" s="22">
        <v>0</v>
      </c>
      <c r="AB21" s="22">
        <v>6</v>
      </c>
      <c r="AC21" s="22">
        <f t="shared" si="5"/>
        <v>6</v>
      </c>
      <c r="AD21" s="22">
        <v>0</v>
      </c>
      <c r="AE21" s="45"/>
      <c r="AF21" s="27">
        <v>7.5</v>
      </c>
      <c r="AG21" s="21" t="s">
        <v>125</v>
      </c>
      <c r="AH21" s="21"/>
      <c r="AI21" s="21"/>
      <c r="AJ21" s="21"/>
      <c r="AK21" s="22">
        <v>44</v>
      </c>
      <c r="AL21" s="21" t="s">
        <v>173</v>
      </c>
      <c r="AM21" s="22">
        <v>5</v>
      </c>
      <c r="AN21" s="22">
        <v>1</v>
      </c>
      <c r="AO21" s="22">
        <v>0</v>
      </c>
      <c r="AP21" s="22">
        <f t="shared" si="6"/>
        <v>1</v>
      </c>
      <c r="AQ21" s="22">
        <v>0</v>
      </c>
      <c r="AR21" s="39"/>
    </row>
    <row r="22" spans="1:44" ht="15.95" customHeight="1" x14ac:dyDescent="0.25">
      <c r="A22" s="41"/>
      <c r="B22" s="42" t="s">
        <v>147</v>
      </c>
      <c r="C22" s="6" t="s">
        <v>180</v>
      </c>
      <c r="F22" s="21"/>
      <c r="G22" s="5">
        <v>4</v>
      </c>
      <c r="H22" s="22">
        <v>1</v>
      </c>
      <c r="I22" s="21" t="s">
        <v>79</v>
      </c>
      <c r="J22" s="21"/>
      <c r="K22" s="21"/>
      <c r="L22" s="21" t="s">
        <v>153</v>
      </c>
      <c r="M22" s="21"/>
      <c r="N22" s="21"/>
      <c r="O22" s="21"/>
      <c r="P22" s="21"/>
      <c r="Q22" s="41"/>
      <c r="R22" s="41"/>
      <c r="S22" s="27">
        <v>7.5</v>
      </c>
      <c r="T22" s="21" t="s">
        <v>164</v>
      </c>
      <c r="U22" s="21"/>
      <c r="V22" s="21"/>
      <c r="X22" s="22">
        <v>9</v>
      </c>
      <c r="Y22" s="21" t="s">
        <v>134</v>
      </c>
      <c r="Z22" s="22">
        <v>8</v>
      </c>
      <c r="AA22" s="22">
        <v>1</v>
      </c>
      <c r="AB22" s="22">
        <v>4</v>
      </c>
      <c r="AC22" s="22">
        <f t="shared" si="5"/>
        <v>5</v>
      </c>
      <c r="AD22" s="22">
        <v>0</v>
      </c>
      <c r="AE22" s="45"/>
      <c r="AF22" s="27">
        <v>7</v>
      </c>
      <c r="AG22" s="21" t="s">
        <v>119</v>
      </c>
      <c r="AH22" s="21"/>
      <c r="AI22" s="21"/>
      <c r="AJ22" s="21"/>
      <c r="AK22" s="22">
        <v>24</v>
      </c>
      <c r="AL22" s="21" t="s">
        <v>173</v>
      </c>
      <c r="AM22" s="22">
        <v>8</v>
      </c>
      <c r="AN22" s="22">
        <v>1</v>
      </c>
      <c r="AO22" s="22">
        <v>8</v>
      </c>
      <c r="AP22" s="22">
        <f t="shared" si="6"/>
        <v>9</v>
      </c>
      <c r="AQ22" s="22">
        <v>0</v>
      </c>
      <c r="AR22" s="39"/>
    </row>
    <row r="23" spans="1:44" ht="15.95" customHeight="1" x14ac:dyDescent="0.25">
      <c r="A23" s="41"/>
      <c r="B23" s="22" t="s">
        <v>27</v>
      </c>
      <c r="C23" s="16"/>
      <c r="D23" s="21" t="s">
        <v>100</v>
      </c>
      <c r="E23" s="21"/>
      <c r="F23" s="21"/>
      <c r="G23" s="5"/>
      <c r="H23" s="22">
        <v>1</v>
      </c>
      <c r="I23" s="21" t="s">
        <v>138</v>
      </c>
      <c r="J23" s="21"/>
      <c r="K23" s="21"/>
      <c r="L23" s="21" t="s">
        <v>208</v>
      </c>
      <c r="M23" s="21"/>
      <c r="N23" s="21"/>
      <c r="O23" s="21"/>
      <c r="P23" s="21"/>
      <c r="Q23" s="41"/>
      <c r="R23" s="41"/>
      <c r="S23" s="27">
        <v>7</v>
      </c>
      <c r="T23" s="21" t="s">
        <v>81</v>
      </c>
      <c r="U23" s="21"/>
      <c r="V23" s="21"/>
      <c r="W23" s="21"/>
      <c r="X23" s="22">
        <v>4</v>
      </c>
      <c r="Y23" s="21" t="s">
        <v>134</v>
      </c>
      <c r="Z23" s="22">
        <v>7</v>
      </c>
      <c r="AA23" s="22">
        <v>2</v>
      </c>
      <c r="AB23" s="22">
        <v>3</v>
      </c>
      <c r="AC23" s="22">
        <f t="shared" si="5"/>
        <v>5</v>
      </c>
      <c r="AD23" s="22">
        <v>2</v>
      </c>
      <c r="AE23" s="45"/>
      <c r="AF23" s="27">
        <v>6.5</v>
      </c>
      <c r="AG23" s="21" t="s">
        <v>99</v>
      </c>
      <c r="AH23" s="21"/>
      <c r="AI23" s="21"/>
      <c r="AJ23" s="21"/>
      <c r="AK23" s="22">
        <v>12</v>
      </c>
      <c r="AL23" s="21" t="s">
        <v>173</v>
      </c>
      <c r="AM23" s="22">
        <v>8</v>
      </c>
      <c r="AN23" s="22">
        <v>3</v>
      </c>
      <c r="AO23" s="22">
        <v>1</v>
      </c>
      <c r="AP23" s="22">
        <f t="shared" si="6"/>
        <v>4</v>
      </c>
      <c r="AQ23" s="22">
        <v>0</v>
      </c>
      <c r="AR23" s="44"/>
    </row>
    <row r="24" spans="1:44" ht="15.95" customHeight="1" x14ac:dyDescent="0.25">
      <c r="A24" s="41"/>
      <c r="H24" s="22">
        <v>1</v>
      </c>
      <c r="I24" s="21" t="s">
        <v>138</v>
      </c>
      <c r="J24" s="21"/>
      <c r="K24" s="21"/>
      <c r="L24" s="21" t="s">
        <v>386</v>
      </c>
      <c r="M24" s="21"/>
      <c r="N24" s="21"/>
      <c r="O24" s="21"/>
      <c r="P24" s="21"/>
      <c r="Q24" s="41"/>
      <c r="R24" s="41"/>
      <c r="S24" s="27">
        <v>6.5</v>
      </c>
      <c r="T24" s="21" t="s">
        <v>169</v>
      </c>
      <c r="U24" s="21"/>
      <c r="V24" s="21"/>
      <c r="W24" s="21"/>
      <c r="X24" s="22">
        <v>14</v>
      </c>
      <c r="Y24" s="21" t="s">
        <v>134</v>
      </c>
      <c r="Z24" s="22">
        <v>7</v>
      </c>
      <c r="AA24" s="22">
        <v>3</v>
      </c>
      <c r="AB24" s="22">
        <v>2</v>
      </c>
      <c r="AC24" s="22">
        <f t="shared" si="5"/>
        <v>5</v>
      </c>
      <c r="AD24" s="22">
        <v>2</v>
      </c>
      <c r="AE24" s="45"/>
      <c r="AF24" s="27">
        <v>6.5</v>
      </c>
      <c r="AG24" s="21" t="s">
        <v>123</v>
      </c>
      <c r="AH24" s="21"/>
      <c r="AI24" s="21"/>
      <c r="AJ24" s="21"/>
      <c r="AK24" s="22">
        <v>8</v>
      </c>
      <c r="AL24" s="21" t="s">
        <v>173</v>
      </c>
      <c r="AM24" s="22">
        <v>8</v>
      </c>
      <c r="AN24" s="22">
        <v>1</v>
      </c>
      <c r="AO24" s="22">
        <v>3</v>
      </c>
      <c r="AP24" s="22">
        <f t="shared" si="6"/>
        <v>4</v>
      </c>
      <c r="AQ24" s="22">
        <v>0</v>
      </c>
      <c r="AR24" s="36"/>
    </row>
    <row r="25" spans="1:44" ht="15.95" customHeight="1" x14ac:dyDescent="0.25">
      <c r="A25" s="41"/>
      <c r="H25" s="22">
        <v>2</v>
      </c>
      <c r="I25" s="21" t="s">
        <v>138</v>
      </c>
      <c r="J25" s="21"/>
      <c r="K25" s="21"/>
      <c r="L25" s="21" t="s">
        <v>119</v>
      </c>
      <c r="M25" s="21"/>
      <c r="N25" s="21"/>
      <c r="O25" s="21"/>
      <c r="P25" s="21"/>
      <c r="Q25" s="41"/>
      <c r="R25" s="41"/>
      <c r="S25" s="27">
        <v>6.5</v>
      </c>
      <c r="T25" s="21" t="s">
        <v>29</v>
      </c>
      <c r="U25" s="21"/>
      <c r="V25" s="21"/>
      <c r="W25" s="21"/>
      <c r="X25" s="22">
        <v>15</v>
      </c>
      <c r="Y25" s="21" t="s">
        <v>134</v>
      </c>
      <c r="Z25" s="22">
        <v>7</v>
      </c>
      <c r="AA25" s="22">
        <v>1</v>
      </c>
      <c r="AB25" s="22">
        <v>1</v>
      </c>
      <c r="AC25" s="22">
        <f t="shared" si="5"/>
        <v>2</v>
      </c>
      <c r="AD25" s="22">
        <v>0</v>
      </c>
      <c r="AE25" s="45"/>
      <c r="AF25" s="27">
        <v>6</v>
      </c>
      <c r="AG25" s="21" t="s">
        <v>91</v>
      </c>
      <c r="AH25" s="21"/>
      <c r="AI25" s="21"/>
      <c r="AJ25" s="21"/>
      <c r="AK25" s="22">
        <v>23</v>
      </c>
      <c r="AL25" s="21" t="s">
        <v>173</v>
      </c>
      <c r="AM25" s="22">
        <v>7</v>
      </c>
      <c r="AN25" s="22">
        <v>0</v>
      </c>
      <c r="AO25" s="22">
        <v>1</v>
      </c>
      <c r="AP25" s="22">
        <f t="shared" si="6"/>
        <v>1</v>
      </c>
      <c r="AQ25" s="22">
        <v>0</v>
      </c>
      <c r="AR25" s="36"/>
    </row>
    <row r="26" spans="1:44" ht="15.95" customHeight="1" x14ac:dyDescent="0.25">
      <c r="A26" s="41"/>
      <c r="Q26" s="41"/>
      <c r="R26" s="41"/>
      <c r="S26" s="27">
        <v>6</v>
      </c>
      <c r="T26" s="21" t="s">
        <v>159</v>
      </c>
      <c r="U26" s="21"/>
      <c r="V26" s="21"/>
      <c r="W26" s="21"/>
      <c r="X26" s="22"/>
      <c r="Y26" s="21" t="s">
        <v>134</v>
      </c>
      <c r="Z26" s="22">
        <v>0</v>
      </c>
      <c r="AA26" s="22">
        <v>0</v>
      </c>
      <c r="AB26" s="22">
        <v>0</v>
      </c>
      <c r="AC26" s="22">
        <f t="shared" si="5"/>
        <v>0</v>
      </c>
      <c r="AD26" s="22">
        <v>0</v>
      </c>
      <c r="AE26" s="45"/>
      <c r="AF26" s="27">
        <v>6</v>
      </c>
      <c r="AG26" s="21" t="s">
        <v>68</v>
      </c>
      <c r="AH26" s="21"/>
      <c r="AI26" s="21"/>
      <c r="AJ26" s="21"/>
      <c r="AK26" s="22">
        <v>9</v>
      </c>
      <c r="AL26" s="21" t="s">
        <v>173</v>
      </c>
      <c r="AM26" s="22">
        <v>8</v>
      </c>
      <c r="AN26" s="22">
        <v>0</v>
      </c>
      <c r="AO26" s="22">
        <v>2</v>
      </c>
      <c r="AP26" s="22">
        <f t="shared" si="6"/>
        <v>2</v>
      </c>
      <c r="AQ26" s="22">
        <v>0</v>
      </c>
      <c r="AR26" s="36"/>
    </row>
    <row r="27" spans="1:44" ht="15.95" customHeight="1" thickBot="1" x14ac:dyDescent="0.3">
      <c r="A27" s="41"/>
      <c r="C27" s="6" t="s">
        <v>179</v>
      </c>
      <c r="E27" s="21"/>
      <c r="F27" s="21"/>
      <c r="G27" s="5">
        <v>3</v>
      </c>
      <c r="H27" s="22">
        <v>1</v>
      </c>
      <c r="I27" s="21" t="s">
        <v>129</v>
      </c>
      <c r="J27" s="21"/>
      <c r="K27" s="21"/>
      <c r="L27" s="21" t="s">
        <v>387</v>
      </c>
      <c r="M27" s="21"/>
      <c r="N27" s="21"/>
      <c r="O27" s="21"/>
      <c r="P27" s="21"/>
      <c r="Q27" s="41"/>
      <c r="R27" s="41"/>
      <c r="S27" s="17" t="s">
        <v>132</v>
      </c>
      <c r="T27" s="17"/>
      <c r="U27" s="17"/>
      <c r="V27" s="17"/>
      <c r="W27" s="17"/>
      <c r="X27" s="17"/>
      <c r="Y27" s="17"/>
      <c r="Z27" s="23">
        <f>SUM(Z15:Z26)</f>
        <v>88</v>
      </c>
      <c r="AA27" s="23">
        <f>SUM(AA15:AA26)</f>
        <v>26</v>
      </c>
      <c r="AB27" s="23">
        <f>SUM(AB15:AB26)</f>
        <v>38</v>
      </c>
      <c r="AC27" s="23">
        <f>+AB27+AA27</f>
        <v>64</v>
      </c>
      <c r="AD27" s="23">
        <f>SUM(AD15:AD26)</f>
        <v>14</v>
      </c>
      <c r="AE27" s="45"/>
      <c r="AF27" s="17" t="s">
        <v>172</v>
      </c>
      <c r="AG27" s="17"/>
      <c r="AH27" s="17"/>
      <c r="AI27" s="17"/>
      <c r="AJ27" s="17"/>
      <c r="AK27" s="17"/>
      <c r="AL27" s="17"/>
      <c r="AM27" s="23">
        <f>SUM(AM15:AM26)</f>
        <v>88</v>
      </c>
      <c r="AN27" s="23">
        <f>SUM(AN15:AN26)</f>
        <v>30</v>
      </c>
      <c r="AO27" s="23">
        <f>SUM(AO15:AO26)</f>
        <v>47</v>
      </c>
      <c r="AP27" s="23">
        <f>+AO27+AN27</f>
        <v>77</v>
      </c>
      <c r="AQ27" s="23">
        <f>SUM(AQ15:AQ26)</f>
        <v>10</v>
      </c>
      <c r="AR27" s="36"/>
    </row>
    <row r="28" spans="1:44" ht="15.95" customHeight="1" x14ac:dyDescent="0.25">
      <c r="A28" s="41"/>
      <c r="B28" s="22" t="s">
        <v>27</v>
      </c>
      <c r="C28" s="16"/>
      <c r="D28" s="16" t="s">
        <v>100</v>
      </c>
      <c r="E28" s="21"/>
      <c r="G28" s="5"/>
      <c r="H28" s="22">
        <v>2</v>
      </c>
      <c r="I28" s="21" t="s">
        <v>161</v>
      </c>
      <c r="J28" s="21"/>
      <c r="K28" s="21"/>
      <c r="L28" s="21" t="s">
        <v>388</v>
      </c>
      <c r="M28" s="21"/>
      <c r="N28" s="21"/>
      <c r="O28" s="21"/>
      <c r="P28" s="21"/>
      <c r="Q28" s="41"/>
      <c r="R28" s="41"/>
      <c r="S28" s="19" t="s">
        <v>18</v>
      </c>
      <c r="T28" s="19"/>
      <c r="U28" s="19"/>
      <c r="V28" s="19"/>
      <c r="W28" s="19"/>
      <c r="X28" s="16" t="s">
        <v>41</v>
      </c>
      <c r="Z28" s="22">
        <v>6</v>
      </c>
      <c r="AA28" s="22">
        <v>3</v>
      </c>
      <c r="AB28" s="22">
        <v>1</v>
      </c>
      <c r="AC28" s="22">
        <f t="shared" ref="AC28:AC39" si="7">+AA28+AB28</f>
        <v>4</v>
      </c>
      <c r="AD28" s="22">
        <v>0</v>
      </c>
      <c r="AE28" s="45"/>
      <c r="AF28" s="19" t="s">
        <v>17</v>
      </c>
      <c r="AG28" s="19"/>
      <c r="AH28" s="19"/>
      <c r="AI28" s="19"/>
      <c r="AJ28" s="19"/>
      <c r="AK28" s="16" t="s">
        <v>51</v>
      </c>
      <c r="AM28" s="22">
        <v>5</v>
      </c>
      <c r="AN28" s="22">
        <v>2</v>
      </c>
      <c r="AO28" s="22">
        <v>0</v>
      </c>
      <c r="AP28" s="22">
        <f t="shared" ref="AP28:AP39" si="8">+AN28+AO28</f>
        <v>2</v>
      </c>
      <c r="AQ28" s="22">
        <v>0</v>
      </c>
      <c r="AR28" s="36"/>
    </row>
    <row r="29" spans="1:44" ht="15.95" customHeight="1" x14ac:dyDescent="0.25">
      <c r="A29" s="41"/>
      <c r="H29" s="22">
        <v>2</v>
      </c>
      <c r="I29" s="21" t="s">
        <v>161</v>
      </c>
      <c r="L29" s="21" t="s">
        <v>322</v>
      </c>
      <c r="Q29" s="41"/>
      <c r="R29" s="41"/>
      <c r="S29" s="27">
        <v>7.5</v>
      </c>
      <c r="T29" s="21" t="s">
        <v>78</v>
      </c>
      <c r="X29" s="22">
        <v>35</v>
      </c>
      <c r="Y29" s="21" t="s">
        <v>108</v>
      </c>
      <c r="Z29" s="22">
        <v>8</v>
      </c>
      <c r="AA29" s="22">
        <v>0</v>
      </c>
      <c r="AB29" s="22">
        <v>0</v>
      </c>
      <c r="AC29" s="22">
        <f t="shared" si="7"/>
        <v>0</v>
      </c>
      <c r="AD29" s="22">
        <v>2</v>
      </c>
      <c r="AE29" s="45"/>
      <c r="AF29" s="27">
        <v>7</v>
      </c>
      <c r="AG29" s="21" t="s">
        <v>162</v>
      </c>
      <c r="AH29" s="21"/>
      <c r="AI29" s="21"/>
      <c r="AJ29" s="21"/>
      <c r="AK29" s="22">
        <v>30</v>
      </c>
      <c r="AL29" s="21" t="s">
        <v>17</v>
      </c>
      <c r="AM29" s="22">
        <v>7</v>
      </c>
      <c r="AN29" s="22">
        <v>0</v>
      </c>
      <c r="AO29" s="22">
        <v>0</v>
      </c>
      <c r="AP29" s="22">
        <f t="shared" si="8"/>
        <v>0</v>
      </c>
      <c r="AQ29" s="22">
        <v>0</v>
      </c>
      <c r="AR29" s="36"/>
    </row>
    <row r="30" spans="1:44" ht="15.95" customHeight="1" x14ac:dyDescent="0.25">
      <c r="A30" s="41"/>
      <c r="B30" s="36"/>
      <c r="C30" s="46"/>
      <c r="D30" s="46"/>
      <c r="E30" s="46"/>
      <c r="F30" s="46"/>
      <c r="G30" s="42"/>
      <c r="H30" s="45"/>
      <c r="I30" s="46"/>
      <c r="J30" s="46"/>
      <c r="K30" s="45"/>
      <c r="L30" s="45"/>
      <c r="M30" s="45"/>
      <c r="N30" s="45"/>
      <c r="O30" s="45"/>
      <c r="P30" s="45"/>
      <c r="Q30" s="41"/>
      <c r="R30" s="41"/>
      <c r="S30" s="27">
        <v>9.5</v>
      </c>
      <c r="T30" s="21" t="s">
        <v>53</v>
      </c>
      <c r="U30" s="21"/>
      <c r="V30" s="21"/>
      <c r="W30" s="27"/>
      <c r="X30" s="22">
        <v>14</v>
      </c>
      <c r="Y30" s="21" t="s">
        <v>108</v>
      </c>
      <c r="Z30" s="22">
        <v>7</v>
      </c>
      <c r="AA30" s="22">
        <v>12</v>
      </c>
      <c r="AB30" s="22">
        <v>4</v>
      </c>
      <c r="AC30" s="22">
        <f t="shared" si="7"/>
        <v>16</v>
      </c>
      <c r="AD30" s="22">
        <v>2</v>
      </c>
      <c r="AE30" s="45"/>
      <c r="AF30" s="27">
        <v>9.5</v>
      </c>
      <c r="AG30" s="21" t="s">
        <v>129</v>
      </c>
      <c r="AH30" s="21"/>
      <c r="AI30" s="21"/>
      <c r="AJ30" s="21"/>
      <c r="AK30" s="22">
        <v>24</v>
      </c>
      <c r="AL30" s="21" t="s">
        <v>17</v>
      </c>
      <c r="AM30" s="22">
        <v>8</v>
      </c>
      <c r="AN30" s="22">
        <v>9</v>
      </c>
      <c r="AO30" s="22">
        <v>10</v>
      </c>
      <c r="AP30" s="22">
        <f t="shared" si="8"/>
        <v>19</v>
      </c>
      <c r="AQ30" s="22">
        <v>2</v>
      </c>
      <c r="AR30" s="36"/>
    </row>
    <row r="31" spans="1:44" ht="15.95" customHeight="1" x14ac:dyDescent="0.25">
      <c r="A31" s="41"/>
      <c r="B31" s="42" t="s">
        <v>148</v>
      </c>
      <c r="C31" s="6" t="s">
        <v>178</v>
      </c>
      <c r="F31" s="20"/>
      <c r="G31" s="5">
        <v>4</v>
      </c>
      <c r="H31" s="22">
        <v>1</v>
      </c>
      <c r="I31" s="21" t="s">
        <v>128</v>
      </c>
      <c r="J31" s="21"/>
      <c r="K31" s="21"/>
      <c r="L31" s="21" t="s">
        <v>384</v>
      </c>
      <c r="M31" s="21"/>
      <c r="N31" s="21"/>
      <c r="O31" s="21"/>
      <c r="P31" s="21"/>
      <c r="Q31" s="41"/>
      <c r="R31" s="41"/>
      <c r="S31" s="27">
        <v>8.5</v>
      </c>
      <c r="T31" s="21" t="s">
        <v>87</v>
      </c>
      <c r="U31" s="21"/>
      <c r="V31" s="21"/>
      <c r="W31" s="27"/>
      <c r="X31" s="22">
        <v>16</v>
      </c>
      <c r="Y31" s="21" t="s">
        <v>108</v>
      </c>
      <c r="Z31" s="22">
        <v>7</v>
      </c>
      <c r="AA31" s="22">
        <v>1</v>
      </c>
      <c r="AB31" s="22">
        <v>5</v>
      </c>
      <c r="AC31" s="22">
        <f t="shared" si="7"/>
        <v>6</v>
      </c>
      <c r="AD31" s="22">
        <v>0</v>
      </c>
      <c r="AE31" s="45"/>
      <c r="AF31" s="27">
        <v>8.5</v>
      </c>
      <c r="AG31" s="21" t="s">
        <v>161</v>
      </c>
      <c r="AH31" s="21"/>
      <c r="AI31" s="21"/>
      <c r="AJ31" s="21"/>
      <c r="AK31" s="22">
        <v>7</v>
      </c>
      <c r="AL31" s="21" t="s">
        <v>17</v>
      </c>
      <c r="AM31" s="22">
        <v>8</v>
      </c>
      <c r="AN31" s="22">
        <v>7</v>
      </c>
      <c r="AO31" s="22">
        <v>9</v>
      </c>
      <c r="AP31" s="22">
        <f t="shared" si="8"/>
        <v>16</v>
      </c>
      <c r="AQ31" s="22">
        <v>0</v>
      </c>
      <c r="AR31" s="36"/>
    </row>
    <row r="32" spans="1:44" ht="15.95" customHeight="1" x14ac:dyDescent="0.25">
      <c r="A32" s="41"/>
      <c r="B32" s="22" t="s">
        <v>27</v>
      </c>
      <c r="C32" s="16"/>
      <c r="D32" s="21" t="s">
        <v>100</v>
      </c>
      <c r="E32" s="21"/>
      <c r="H32" s="22">
        <v>1</v>
      </c>
      <c r="I32" s="21" t="s">
        <v>139</v>
      </c>
      <c r="J32" s="21"/>
      <c r="K32" s="21"/>
      <c r="L32" s="21" t="s">
        <v>118</v>
      </c>
      <c r="M32" s="21"/>
      <c r="N32" s="21"/>
      <c r="O32" s="21"/>
      <c r="P32" s="21"/>
      <c r="Q32" s="41"/>
      <c r="R32" s="41"/>
      <c r="S32" s="27">
        <v>8.5</v>
      </c>
      <c r="T32" s="21" t="s">
        <v>140</v>
      </c>
      <c r="U32" s="21"/>
      <c r="V32" s="21"/>
      <c r="W32" s="27"/>
      <c r="X32" s="22">
        <v>11</v>
      </c>
      <c r="Y32" s="21" t="s">
        <v>108</v>
      </c>
      <c r="Z32" s="22">
        <v>8</v>
      </c>
      <c r="AA32" s="22">
        <v>4</v>
      </c>
      <c r="AB32" s="22">
        <v>8</v>
      </c>
      <c r="AC32" s="22">
        <f t="shared" si="7"/>
        <v>12</v>
      </c>
      <c r="AD32" s="22">
        <v>0</v>
      </c>
      <c r="AE32" s="45"/>
      <c r="AF32" s="27">
        <v>8.5</v>
      </c>
      <c r="AG32" s="21" t="s">
        <v>120</v>
      </c>
      <c r="AH32" s="21"/>
      <c r="AI32" s="21"/>
      <c r="AJ32" s="21"/>
      <c r="AK32" s="22">
        <v>22</v>
      </c>
      <c r="AL32" s="16" t="s">
        <v>17</v>
      </c>
      <c r="AM32" s="22">
        <v>8</v>
      </c>
      <c r="AN32" s="22">
        <v>1</v>
      </c>
      <c r="AO32" s="22">
        <v>4</v>
      </c>
      <c r="AP32" s="22">
        <f t="shared" si="8"/>
        <v>5</v>
      </c>
      <c r="AQ32" s="22">
        <v>0</v>
      </c>
      <c r="AR32" s="36"/>
    </row>
    <row r="33" spans="1:44" ht="15.95" customHeight="1" x14ac:dyDescent="0.25">
      <c r="A33" s="41"/>
      <c r="H33" s="22">
        <v>1</v>
      </c>
      <c r="I33" s="21" t="s">
        <v>139</v>
      </c>
      <c r="J33" s="21"/>
      <c r="K33" s="21"/>
      <c r="L33" s="21" t="s">
        <v>118</v>
      </c>
      <c r="M33" s="21"/>
      <c r="N33" s="21"/>
      <c r="O33" s="21"/>
      <c r="P33" s="21"/>
      <c r="Q33" s="41"/>
      <c r="R33" s="41"/>
      <c r="S33" s="27">
        <v>7.5</v>
      </c>
      <c r="T33" s="21" t="s">
        <v>45</v>
      </c>
      <c r="X33" s="22">
        <v>72</v>
      </c>
      <c r="Y33" s="21" t="s">
        <v>108</v>
      </c>
      <c r="Z33" s="22">
        <v>6</v>
      </c>
      <c r="AA33" s="22">
        <v>0</v>
      </c>
      <c r="AB33" s="22">
        <v>1</v>
      </c>
      <c r="AC33" s="22">
        <f t="shared" si="7"/>
        <v>1</v>
      </c>
      <c r="AD33" s="22">
        <v>2</v>
      </c>
      <c r="AE33" s="45"/>
      <c r="AF33" s="27">
        <v>7.5</v>
      </c>
      <c r="AG33" s="21" t="s">
        <v>31</v>
      </c>
      <c r="AK33" s="22">
        <v>2</v>
      </c>
      <c r="AL33" s="21" t="s">
        <v>17</v>
      </c>
      <c r="AM33" s="22">
        <v>8</v>
      </c>
      <c r="AN33" s="22">
        <v>0</v>
      </c>
      <c r="AO33" s="22">
        <v>2</v>
      </c>
      <c r="AP33" s="22">
        <f t="shared" si="8"/>
        <v>2</v>
      </c>
      <c r="AQ33" s="22">
        <v>0</v>
      </c>
      <c r="AR33" s="36"/>
    </row>
    <row r="34" spans="1:44" ht="15.95" customHeight="1" x14ac:dyDescent="0.25">
      <c r="A34" s="41"/>
      <c r="H34" s="22">
        <v>2</v>
      </c>
      <c r="I34" s="21" t="s">
        <v>85</v>
      </c>
      <c r="J34" s="21"/>
      <c r="K34" s="21"/>
      <c r="L34" s="21" t="s">
        <v>234</v>
      </c>
      <c r="M34" s="21"/>
      <c r="N34" s="21"/>
      <c r="O34" s="21"/>
      <c r="P34" s="21"/>
      <c r="Q34" s="41"/>
      <c r="R34" s="41"/>
      <c r="S34" s="27">
        <v>7.5</v>
      </c>
      <c r="T34" s="21" t="s">
        <v>104</v>
      </c>
      <c r="U34" s="21"/>
      <c r="V34" s="21"/>
      <c r="W34" s="27"/>
      <c r="X34" s="22">
        <v>4</v>
      </c>
      <c r="Y34" s="21" t="s">
        <v>108</v>
      </c>
      <c r="Z34" s="22">
        <v>7</v>
      </c>
      <c r="AA34" s="22">
        <v>3</v>
      </c>
      <c r="AB34" s="22">
        <v>5</v>
      </c>
      <c r="AC34" s="22">
        <f t="shared" si="7"/>
        <v>8</v>
      </c>
      <c r="AD34" s="22">
        <v>2</v>
      </c>
      <c r="AE34" s="45"/>
      <c r="AF34" s="27">
        <v>7.5</v>
      </c>
      <c r="AG34" s="21" t="s">
        <v>54</v>
      </c>
      <c r="AJ34" s="21"/>
      <c r="AK34" s="22">
        <v>19</v>
      </c>
      <c r="AL34" s="21" t="s">
        <v>17</v>
      </c>
      <c r="AM34" s="22">
        <v>7</v>
      </c>
      <c r="AN34" s="22">
        <v>0</v>
      </c>
      <c r="AO34" s="22">
        <v>1</v>
      </c>
      <c r="AP34" s="22">
        <f t="shared" si="8"/>
        <v>1</v>
      </c>
      <c r="AQ34" s="22">
        <v>0</v>
      </c>
      <c r="AR34" s="36"/>
    </row>
    <row r="35" spans="1:44" ht="15.95" customHeight="1" x14ac:dyDescent="0.25">
      <c r="A35" s="41" t="s">
        <v>43</v>
      </c>
      <c r="I35" s="21"/>
      <c r="J35" s="21"/>
      <c r="K35" s="21"/>
      <c r="L35" s="21"/>
      <c r="M35" s="21"/>
      <c r="N35" s="21"/>
      <c r="O35" s="21"/>
      <c r="P35" s="21"/>
      <c r="Q35" s="41"/>
      <c r="R35" s="41"/>
      <c r="S35" s="27">
        <v>6.5</v>
      </c>
      <c r="T35" s="21" t="s">
        <v>46</v>
      </c>
      <c r="U35" s="21"/>
      <c r="V35" s="21"/>
      <c r="W35" s="27"/>
      <c r="X35" s="22">
        <v>24</v>
      </c>
      <c r="Y35" s="21" t="s">
        <v>108</v>
      </c>
      <c r="Z35" s="22">
        <v>8</v>
      </c>
      <c r="AA35" s="22">
        <v>0</v>
      </c>
      <c r="AB35" s="22">
        <v>6</v>
      </c>
      <c r="AC35" s="22">
        <f t="shared" si="7"/>
        <v>6</v>
      </c>
      <c r="AD35" s="22">
        <v>0</v>
      </c>
      <c r="AE35" s="45"/>
      <c r="AF35" s="27">
        <v>7.5</v>
      </c>
      <c r="AG35" s="21" t="s">
        <v>84</v>
      </c>
      <c r="AK35" s="22">
        <v>33</v>
      </c>
      <c r="AL35" s="21" t="s">
        <v>17</v>
      </c>
      <c r="AM35" s="22">
        <v>8</v>
      </c>
      <c r="AN35" s="22">
        <v>0</v>
      </c>
      <c r="AO35" s="22">
        <v>0</v>
      </c>
      <c r="AP35" s="22">
        <f t="shared" si="8"/>
        <v>0</v>
      </c>
      <c r="AQ35" s="22">
        <v>0</v>
      </c>
      <c r="AR35" s="36"/>
    </row>
    <row r="36" spans="1:44" ht="15.95" customHeight="1" x14ac:dyDescent="0.25">
      <c r="A36" s="41"/>
      <c r="C36" s="6" t="s">
        <v>177</v>
      </c>
      <c r="D36" s="1"/>
      <c r="E36" s="21"/>
      <c r="F36" s="21"/>
      <c r="G36" s="5">
        <v>1</v>
      </c>
      <c r="H36" s="22">
        <v>2</v>
      </c>
      <c r="I36" s="21" t="s">
        <v>158</v>
      </c>
      <c r="J36" s="21"/>
      <c r="K36" s="21"/>
      <c r="L36" s="21" t="s">
        <v>385</v>
      </c>
      <c r="M36" s="21"/>
      <c r="N36" s="21"/>
      <c r="O36" s="21"/>
      <c r="P36" s="21"/>
      <c r="Q36" s="41"/>
      <c r="R36" s="41"/>
      <c r="S36" s="27">
        <v>7</v>
      </c>
      <c r="T36" s="21" t="s">
        <v>34</v>
      </c>
      <c r="U36" s="21"/>
      <c r="V36" s="21"/>
      <c r="W36" s="27"/>
      <c r="X36" s="22">
        <v>44</v>
      </c>
      <c r="Y36" s="21" t="s">
        <v>108</v>
      </c>
      <c r="Z36" s="22">
        <v>8</v>
      </c>
      <c r="AA36" s="22">
        <v>0</v>
      </c>
      <c r="AB36" s="22">
        <v>0</v>
      </c>
      <c r="AC36" s="22">
        <f t="shared" si="7"/>
        <v>0</v>
      </c>
      <c r="AD36" s="22">
        <v>0</v>
      </c>
      <c r="AE36" s="45"/>
      <c r="AF36" s="27">
        <v>7</v>
      </c>
      <c r="AG36" s="21" t="s">
        <v>64</v>
      </c>
      <c r="AH36" s="21"/>
      <c r="AI36" s="21"/>
      <c r="AJ36" s="21"/>
      <c r="AK36" s="22">
        <v>11</v>
      </c>
      <c r="AL36" s="21" t="s">
        <v>17</v>
      </c>
      <c r="AM36" s="22">
        <v>8</v>
      </c>
      <c r="AN36" s="22">
        <v>0</v>
      </c>
      <c r="AO36" s="22">
        <v>2</v>
      </c>
      <c r="AP36" s="22">
        <f t="shared" si="8"/>
        <v>2</v>
      </c>
      <c r="AQ36" s="22">
        <v>0</v>
      </c>
      <c r="AR36" s="36"/>
    </row>
    <row r="37" spans="1:44" ht="15.95" customHeight="1" x14ac:dyDescent="0.25">
      <c r="A37" s="41"/>
      <c r="B37" s="22" t="s">
        <v>27</v>
      </c>
      <c r="C37" s="21"/>
      <c r="D37" s="16" t="s">
        <v>100</v>
      </c>
      <c r="H37" s="22"/>
      <c r="I37" s="21"/>
      <c r="J37" s="21"/>
      <c r="K37" s="21"/>
      <c r="L37" s="21"/>
      <c r="M37" s="21"/>
      <c r="N37" s="21"/>
      <c r="O37" s="21"/>
      <c r="P37" s="21"/>
      <c r="Q37" s="41"/>
      <c r="R37" s="41"/>
      <c r="S37" s="27">
        <v>6.5</v>
      </c>
      <c r="T37" s="21" t="s">
        <v>186</v>
      </c>
      <c r="X37" s="22">
        <v>23</v>
      </c>
      <c r="Y37" s="21" t="s">
        <v>108</v>
      </c>
      <c r="Z37" s="22">
        <v>8</v>
      </c>
      <c r="AA37" s="22">
        <v>0</v>
      </c>
      <c r="AB37" s="22">
        <v>2</v>
      </c>
      <c r="AC37" s="22">
        <f t="shared" si="7"/>
        <v>2</v>
      </c>
      <c r="AD37" s="22">
        <v>2</v>
      </c>
      <c r="AE37" s="45"/>
      <c r="AF37" s="27">
        <v>7</v>
      </c>
      <c r="AG37" s="21" t="s">
        <v>55</v>
      </c>
      <c r="AH37" s="21"/>
      <c r="AI37" s="21"/>
      <c r="AJ37" s="21"/>
      <c r="AK37" s="22">
        <v>3</v>
      </c>
      <c r="AL37" s="21" t="s">
        <v>17</v>
      </c>
      <c r="AM37" s="22">
        <v>6</v>
      </c>
      <c r="AN37" s="22">
        <v>0</v>
      </c>
      <c r="AO37" s="22">
        <v>2</v>
      </c>
      <c r="AP37" s="22">
        <f t="shared" si="8"/>
        <v>2</v>
      </c>
      <c r="AQ37" s="22">
        <v>0</v>
      </c>
      <c r="AR37" s="36"/>
    </row>
    <row r="38" spans="1:44" ht="15.95" customHeight="1" x14ac:dyDescent="0.25">
      <c r="A38" s="41"/>
      <c r="B38" s="36"/>
      <c r="C38" s="46"/>
      <c r="D38" s="46"/>
      <c r="E38" s="46"/>
      <c r="F38" s="46"/>
      <c r="G38" s="42"/>
      <c r="H38" s="45"/>
      <c r="I38" s="46"/>
      <c r="J38" s="46"/>
      <c r="K38" s="45"/>
      <c r="L38" s="45"/>
      <c r="M38" s="45"/>
      <c r="N38" s="45"/>
      <c r="O38" s="45"/>
      <c r="P38" s="45"/>
      <c r="Q38" s="41"/>
      <c r="R38" s="41"/>
      <c r="S38" s="27">
        <v>6.5</v>
      </c>
      <c r="T38" s="21" t="s">
        <v>121</v>
      </c>
      <c r="X38" s="22">
        <v>30</v>
      </c>
      <c r="Y38" s="21" t="s">
        <v>108</v>
      </c>
      <c r="Z38" s="22">
        <v>7</v>
      </c>
      <c r="AA38" s="22">
        <v>1</v>
      </c>
      <c r="AB38" s="22">
        <v>1</v>
      </c>
      <c r="AC38" s="22">
        <f t="shared" si="7"/>
        <v>2</v>
      </c>
      <c r="AD38" s="22">
        <v>0</v>
      </c>
      <c r="AE38" s="45"/>
      <c r="AF38" s="27">
        <v>6.5</v>
      </c>
      <c r="AG38" s="21" t="s">
        <v>40</v>
      </c>
      <c r="AH38" s="21"/>
      <c r="AI38" s="21"/>
      <c r="AJ38" s="21"/>
      <c r="AK38" s="22">
        <v>4</v>
      </c>
      <c r="AL38" s="21" t="s">
        <v>17</v>
      </c>
      <c r="AM38" s="22">
        <v>7</v>
      </c>
      <c r="AN38" s="22">
        <v>0</v>
      </c>
      <c r="AO38" s="22">
        <v>1</v>
      </c>
      <c r="AP38" s="22">
        <f t="shared" si="8"/>
        <v>1</v>
      </c>
      <c r="AQ38" s="22">
        <v>0</v>
      </c>
      <c r="AR38" s="36"/>
    </row>
    <row r="39" spans="1:44" ht="15.95" customHeight="1" x14ac:dyDescent="0.25">
      <c r="A39" s="41"/>
      <c r="B39" s="42" t="s">
        <v>149</v>
      </c>
      <c r="C39" s="6" t="s">
        <v>175</v>
      </c>
      <c r="E39" s="11"/>
      <c r="F39" s="11"/>
      <c r="G39" s="5">
        <v>5</v>
      </c>
      <c r="H39" s="22">
        <v>1</v>
      </c>
      <c r="I39" s="21" t="s">
        <v>169</v>
      </c>
      <c r="J39" s="21"/>
      <c r="K39" s="21"/>
      <c r="L39" s="21" t="s">
        <v>28</v>
      </c>
      <c r="M39" s="21"/>
      <c r="N39" s="21"/>
      <c r="O39" s="21"/>
      <c r="P39" s="21"/>
      <c r="Q39" s="41"/>
      <c r="R39" s="41"/>
      <c r="S39" s="27">
        <v>6.5</v>
      </c>
      <c r="T39" s="21" t="s">
        <v>165</v>
      </c>
      <c r="U39" s="21"/>
      <c r="V39" s="21"/>
      <c r="W39" s="27"/>
      <c r="X39" s="22">
        <v>10</v>
      </c>
      <c r="Y39" s="21" t="s">
        <v>108</v>
      </c>
      <c r="Z39" s="22">
        <v>8</v>
      </c>
      <c r="AA39" s="22">
        <v>0</v>
      </c>
      <c r="AB39" s="22">
        <v>0</v>
      </c>
      <c r="AC39" s="22">
        <f t="shared" si="7"/>
        <v>0</v>
      </c>
      <c r="AD39" s="22">
        <v>0</v>
      </c>
      <c r="AE39" s="45"/>
      <c r="AF39" s="27">
        <v>6</v>
      </c>
      <c r="AG39" s="21" t="s">
        <v>103</v>
      </c>
      <c r="AK39" s="22">
        <v>44</v>
      </c>
      <c r="AL39" s="21" t="s">
        <v>17</v>
      </c>
      <c r="AM39" s="22">
        <v>8</v>
      </c>
      <c r="AN39" s="22">
        <v>2</v>
      </c>
      <c r="AO39" s="22">
        <v>3</v>
      </c>
      <c r="AP39" s="22">
        <f t="shared" si="8"/>
        <v>5</v>
      </c>
      <c r="AQ39" s="22">
        <v>0</v>
      </c>
      <c r="AR39" s="36"/>
    </row>
    <row r="40" spans="1:44" ht="15.95" customHeight="1" thickBot="1" x14ac:dyDescent="0.3">
      <c r="A40" s="41"/>
      <c r="B40" s="22" t="s">
        <v>27</v>
      </c>
      <c r="C40" s="16" t="s">
        <v>380</v>
      </c>
      <c r="D40" s="16"/>
      <c r="E40" s="16"/>
      <c r="H40" s="22">
        <v>1</v>
      </c>
      <c r="I40" s="21" t="s">
        <v>37</v>
      </c>
      <c r="J40" s="21"/>
      <c r="K40" s="21"/>
      <c r="L40" s="21" t="s">
        <v>382</v>
      </c>
      <c r="M40" s="21"/>
      <c r="N40" s="21"/>
      <c r="O40" s="21"/>
      <c r="P40" s="21"/>
      <c r="Q40" s="41"/>
      <c r="R40" s="41"/>
      <c r="S40" s="17" t="s">
        <v>50</v>
      </c>
      <c r="T40" s="17"/>
      <c r="U40" s="17"/>
      <c r="V40" s="17"/>
      <c r="W40" s="17"/>
      <c r="X40" s="17"/>
      <c r="Y40" s="17"/>
      <c r="Z40" s="23">
        <f>SUM(Z28:Z39)</f>
        <v>88</v>
      </c>
      <c r="AA40" s="23">
        <f>SUM(AA28:AA39)</f>
        <v>24</v>
      </c>
      <c r="AB40" s="23">
        <f>SUM(AB28:AB39)</f>
        <v>33</v>
      </c>
      <c r="AC40" s="23">
        <f>+AB40+AA40</f>
        <v>57</v>
      </c>
      <c r="AD40" s="23">
        <f>SUM(AD28:AD39)</f>
        <v>10</v>
      </c>
      <c r="AE40" s="45"/>
      <c r="AF40" s="17" t="s">
        <v>57</v>
      </c>
      <c r="AG40" s="17"/>
      <c r="AH40" s="17"/>
      <c r="AI40" s="17"/>
      <c r="AJ40" s="17"/>
      <c r="AK40" s="17"/>
      <c r="AL40" s="17"/>
      <c r="AM40" s="23">
        <f>SUM(AM28:AM39)</f>
        <v>88</v>
      </c>
      <c r="AN40" s="23">
        <f>SUM(AN28:AN39)</f>
        <v>21</v>
      </c>
      <c r="AO40" s="23">
        <f>SUM(AO28:AO39)</f>
        <v>34</v>
      </c>
      <c r="AP40" s="23">
        <f>+AO40+AN40</f>
        <v>55</v>
      </c>
      <c r="AQ40" s="23">
        <f>SUM(AQ28:AQ39)</f>
        <v>2</v>
      </c>
      <c r="AR40" s="36"/>
    </row>
    <row r="41" spans="1:44" ht="15.95" customHeight="1" x14ac:dyDescent="0.25">
      <c r="A41" s="41"/>
      <c r="C41" s="16" t="s">
        <v>381</v>
      </c>
      <c r="H41" s="22">
        <v>2</v>
      </c>
      <c r="I41" s="21" t="s">
        <v>28</v>
      </c>
      <c r="J41" s="21"/>
      <c r="K41" s="21"/>
      <c r="L41" s="21" t="s">
        <v>243</v>
      </c>
      <c r="M41" s="21"/>
      <c r="N41" s="21"/>
      <c r="O41" s="21"/>
      <c r="P41" s="21"/>
      <c r="Q41" s="41"/>
      <c r="R41" s="41"/>
      <c r="S41" s="12" t="s">
        <v>93</v>
      </c>
      <c r="T41" s="12"/>
      <c r="U41" s="12"/>
      <c r="V41" s="12"/>
      <c r="W41" s="13"/>
      <c r="X41" s="14" t="s">
        <v>152</v>
      </c>
      <c r="Z41" s="22">
        <v>19</v>
      </c>
      <c r="AA41" s="22">
        <v>1</v>
      </c>
      <c r="AB41" s="22">
        <v>2</v>
      </c>
      <c r="AC41" s="22">
        <f t="shared" ref="AC41:AC52" si="9">+AA41+AB41</f>
        <v>3</v>
      </c>
      <c r="AD41" s="22">
        <v>2</v>
      </c>
      <c r="AE41" s="45"/>
      <c r="AF41" s="12" t="s">
        <v>92</v>
      </c>
      <c r="AG41" s="12"/>
      <c r="AH41" s="12"/>
      <c r="AI41" s="12"/>
      <c r="AJ41" s="13"/>
      <c r="AK41" s="14" t="s">
        <v>96</v>
      </c>
      <c r="AM41" s="22">
        <v>10</v>
      </c>
      <c r="AN41" s="22">
        <v>5</v>
      </c>
      <c r="AO41" s="22">
        <v>2</v>
      </c>
      <c r="AP41" s="22">
        <f t="shared" ref="AP41:AP52" si="10">+AN41+AO41</f>
        <v>7</v>
      </c>
      <c r="AQ41" s="22">
        <v>0</v>
      </c>
      <c r="AR41" s="36"/>
    </row>
    <row r="42" spans="1:44" ht="15.95" customHeight="1" x14ac:dyDescent="0.25">
      <c r="A42" s="41"/>
      <c r="H42" s="22">
        <v>2</v>
      </c>
      <c r="I42" s="21" t="s">
        <v>114</v>
      </c>
      <c r="J42" s="21"/>
      <c r="K42" s="21"/>
      <c r="L42" s="21" t="s">
        <v>383</v>
      </c>
      <c r="M42" s="21"/>
      <c r="N42" s="21"/>
      <c r="O42" s="21"/>
      <c r="P42" s="21"/>
      <c r="Q42" s="41"/>
      <c r="R42" s="41"/>
      <c r="S42" s="27">
        <v>7</v>
      </c>
      <c r="T42" s="21" t="s">
        <v>145</v>
      </c>
      <c r="U42" s="21"/>
      <c r="V42" s="21"/>
      <c r="W42" s="27"/>
      <c r="X42" s="22">
        <v>1</v>
      </c>
      <c r="Y42" s="16" t="s">
        <v>98</v>
      </c>
      <c r="Z42" s="22">
        <v>0</v>
      </c>
      <c r="AA42" s="22">
        <v>0</v>
      </c>
      <c r="AB42" s="22">
        <v>0</v>
      </c>
      <c r="AC42" s="22">
        <f t="shared" si="9"/>
        <v>0</v>
      </c>
      <c r="AD42" s="22">
        <v>0</v>
      </c>
      <c r="AE42" s="45"/>
      <c r="AF42" s="27">
        <v>7</v>
      </c>
      <c r="AG42" s="21" t="s">
        <v>183</v>
      </c>
      <c r="AH42" s="21"/>
      <c r="AI42" s="21"/>
      <c r="AJ42" s="27"/>
      <c r="AK42" s="22">
        <v>1</v>
      </c>
      <c r="AL42" s="21" t="s">
        <v>97</v>
      </c>
      <c r="AM42" s="22">
        <v>7</v>
      </c>
      <c r="AN42" s="22">
        <v>0</v>
      </c>
      <c r="AO42" s="22">
        <v>0</v>
      </c>
      <c r="AP42" s="22">
        <f t="shared" si="10"/>
        <v>0</v>
      </c>
      <c r="AQ42" s="22">
        <v>0</v>
      </c>
      <c r="AR42" s="36"/>
    </row>
    <row r="43" spans="1:44" ht="15.95" customHeight="1" x14ac:dyDescent="0.25">
      <c r="A43" s="41"/>
      <c r="H43" s="22">
        <v>2</v>
      </c>
      <c r="I43" s="21" t="s">
        <v>114</v>
      </c>
      <c r="J43" s="21"/>
      <c r="K43" s="21"/>
      <c r="L43" s="21" t="s">
        <v>155</v>
      </c>
      <c r="M43" s="21"/>
      <c r="N43" s="21"/>
      <c r="O43" s="21"/>
      <c r="P43" s="21"/>
      <c r="Q43" s="41"/>
      <c r="R43" s="41"/>
      <c r="S43" s="27">
        <v>9.5</v>
      </c>
      <c r="T43" s="21" t="s">
        <v>126</v>
      </c>
      <c r="U43" s="21"/>
      <c r="V43" s="21"/>
      <c r="W43" s="27"/>
      <c r="X43" s="22">
        <v>6</v>
      </c>
      <c r="Y43" s="16" t="s">
        <v>98</v>
      </c>
      <c r="Z43" s="22">
        <v>8</v>
      </c>
      <c r="AA43" s="22">
        <v>1</v>
      </c>
      <c r="AB43" s="22">
        <v>3</v>
      </c>
      <c r="AC43" s="22">
        <f t="shared" si="9"/>
        <v>4</v>
      </c>
      <c r="AD43" s="22">
        <v>2</v>
      </c>
      <c r="AE43" s="45"/>
      <c r="AF43" s="27">
        <v>9.5</v>
      </c>
      <c r="AG43" s="21" t="s">
        <v>150</v>
      </c>
      <c r="AH43" s="21"/>
      <c r="AI43" s="21"/>
      <c r="AJ43" s="27"/>
      <c r="AK43" s="22">
        <v>5</v>
      </c>
      <c r="AL43" s="21" t="s">
        <v>97</v>
      </c>
      <c r="AM43" s="22">
        <v>8</v>
      </c>
      <c r="AN43" s="22">
        <v>10</v>
      </c>
      <c r="AO43" s="22">
        <v>10</v>
      </c>
      <c r="AP43" s="22">
        <f t="shared" si="10"/>
        <v>20</v>
      </c>
      <c r="AQ43" s="22">
        <v>0</v>
      </c>
      <c r="AR43" s="36"/>
    </row>
    <row r="44" spans="1:44" ht="15.95" customHeight="1" x14ac:dyDescent="0.25">
      <c r="A44" s="41"/>
      <c r="C44" s="16"/>
      <c r="I44" s="21"/>
      <c r="J44" s="21"/>
      <c r="K44" s="21"/>
      <c r="L44" s="21"/>
      <c r="M44" s="21"/>
      <c r="N44" s="21"/>
      <c r="O44" s="21"/>
      <c r="P44" s="21"/>
      <c r="Q44" s="41"/>
      <c r="R44" s="41"/>
      <c r="S44" s="27">
        <v>8.5</v>
      </c>
      <c r="T44" s="21" t="s">
        <v>82</v>
      </c>
      <c r="U44" s="21"/>
      <c r="V44" s="21"/>
      <c r="W44" s="27"/>
      <c r="X44" s="22">
        <v>9</v>
      </c>
      <c r="Y44" s="16" t="s">
        <v>98</v>
      </c>
      <c r="Z44" s="22">
        <v>8</v>
      </c>
      <c r="AA44" s="22">
        <v>0</v>
      </c>
      <c r="AB44" s="22">
        <v>1</v>
      </c>
      <c r="AC44" s="22">
        <f t="shared" si="9"/>
        <v>1</v>
      </c>
      <c r="AD44" s="22">
        <v>2</v>
      </c>
      <c r="AE44" s="45"/>
      <c r="AF44" s="27">
        <v>8.5</v>
      </c>
      <c r="AG44" s="21" t="s">
        <v>154</v>
      </c>
      <c r="AH44" s="21"/>
      <c r="AI44" s="21"/>
      <c r="AJ44" s="27"/>
      <c r="AK44" s="22">
        <v>19</v>
      </c>
      <c r="AL44" s="21" t="s">
        <v>97</v>
      </c>
      <c r="AM44" s="22">
        <v>4</v>
      </c>
      <c r="AN44" s="22">
        <v>1</v>
      </c>
      <c r="AO44" s="22">
        <v>2</v>
      </c>
      <c r="AP44" s="22">
        <f t="shared" si="10"/>
        <v>3</v>
      </c>
      <c r="AQ44" s="22">
        <v>0</v>
      </c>
      <c r="AR44" s="36"/>
    </row>
    <row r="45" spans="1:44" ht="15.95" customHeight="1" x14ac:dyDescent="0.25">
      <c r="A45" s="41"/>
      <c r="C45" s="6" t="s">
        <v>176</v>
      </c>
      <c r="G45" s="5">
        <v>3</v>
      </c>
      <c r="H45" s="22">
        <v>2</v>
      </c>
      <c r="I45" s="21" t="s">
        <v>53</v>
      </c>
      <c r="J45" s="21"/>
      <c r="K45" s="21"/>
      <c r="L45" s="21" t="s">
        <v>121</v>
      </c>
      <c r="M45" s="21"/>
      <c r="N45" s="21"/>
      <c r="O45" s="21"/>
      <c r="P45" s="21"/>
      <c r="Q45" s="41"/>
      <c r="R45" s="41"/>
      <c r="S45" s="27">
        <v>8</v>
      </c>
      <c r="T45" s="21" t="s">
        <v>187</v>
      </c>
      <c r="U45" s="21"/>
      <c r="V45" s="21"/>
      <c r="W45" s="27"/>
      <c r="X45" s="22">
        <v>10</v>
      </c>
      <c r="Y45" s="16" t="s">
        <v>98</v>
      </c>
      <c r="Z45" s="22">
        <v>8</v>
      </c>
      <c r="AA45" s="22">
        <v>1</v>
      </c>
      <c r="AB45" s="22">
        <v>5</v>
      </c>
      <c r="AC45" s="22">
        <f t="shared" si="9"/>
        <v>6</v>
      </c>
      <c r="AD45" s="22">
        <v>2</v>
      </c>
      <c r="AE45" s="45"/>
      <c r="AF45" s="27">
        <v>8</v>
      </c>
      <c r="AG45" s="21" t="s">
        <v>131</v>
      </c>
      <c r="AH45" s="21"/>
      <c r="AI45" s="21"/>
      <c r="AJ45" s="27"/>
      <c r="AK45" s="22">
        <v>7</v>
      </c>
      <c r="AL45" s="21" t="s">
        <v>97</v>
      </c>
      <c r="AM45" s="22">
        <v>8</v>
      </c>
      <c r="AN45" s="22">
        <v>1</v>
      </c>
      <c r="AO45" s="22">
        <v>2</v>
      </c>
      <c r="AP45" s="22">
        <f t="shared" si="10"/>
        <v>3</v>
      </c>
      <c r="AQ45" s="22">
        <v>0</v>
      </c>
      <c r="AR45" s="36"/>
    </row>
    <row r="46" spans="1:44" ht="15.95" customHeight="1" x14ac:dyDescent="0.25">
      <c r="A46" s="41"/>
      <c r="B46" s="22" t="s">
        <v>27</v>
      </c>
      <c r="C46" s="16"/>
      <c r="D46" s="16" t="s">
        <v>100</v>
      </c>
      <c r="E46" s="16"/>
      <c r="F46" s="21"/>
      <c r="G46" s="21"/>
      <c r="H46" s="22">
        <v>2</v>
      </c>
      <c r="I46" s="21" t="s">
        <v>140</v>
      </c>
      <c r="J46" s="21"/>
      <c r="K46" s="21"/>
      <c r="L46" s="21" t="s">
        <v>390</v>
      </c>
      <c r="M46" s="21"/>
      <c r="N46" s="21"/>
      <c r="O46" s="21"/>
      <c r="P46" s="21"/>
      <c r="Q46" s="41"/>
      <c r="R46" s="41"/>
      <c r="S46" s="27">
        <v>7.5</v>
      </c>
      <c r="T46" s="21" t="s">
        <v>62</v>
      </c>
      <c r="U46" s="21"/>
      <c r="V46" s="21"/>
      <c r="W46" s="27"/>
      <c r="X46" s="22">
        <v>4</v>
      </c>
      <c r="Y46" s="16" t="s">
        <v>98</v>
      </c>
      <c r="Z46" s="22">
        <v>5</v>
      </c>
      <c r="AA46" s="22">
        <v>2</v>
      </c>
      <c r="AB46" s="22">
        <v>2</v>
      </c>
      <c r="AC46" s="22">
        <f t="shared" si="9"/>
        <v>4</v>
      </c>
      <c r="AD46" s="22">
        <v>0</v>
      </c>
      <c r="AE46" s="45"/>
      <c r="AF46" s="27">
        <v>8</v>
      </c>
      <c r="AG46" s="21" t="s">
        <v>193</v>
      </c>
      <c r="AH46" s="21"/>
      <c r="AI46" s="21"/>
      <c r="AJ46" s="27"/>
      <c r="AK46" s="22">
        <v>9</v>
      </c>
      <c r="AL46" s="21" t="s">
        <v>97</v>
      </c>
      <c r="AM46" s="22">
        <v>7</v>
      </c>
      <c r="AN46" s="22">
        <v>0</v>
      </c>
      <c r="AO46" s="22">
        <v>1</v>
      </c>
      <c r="AP46" s="22">
        <f t="shared" si="10"/>
        <v>1</v>
      </c>
      <c r="AQ46" s="22">
        <v>2</v>
      </c>
      <c r="AR46" s="36"/>
    </row>
    <row r="47" spans="1:44" ht="15.95" customHeight="1" x14ac:dyDescent="0.25">
      <c r="A47" s="41"/>
      <c r="H47" s="22">
        <v>2</v>
      </c>
      <c r="I47" s="21" t="s">
        <v>121</v>
      </c>
      <c r="J47" s="21"/>
      <c r="K47" s="21"/>
      <c r="L47" s="21"/>
      <c r="M47" s="21" t="s">
        <v>122</v>
      </c>
      <c r="N47" s="21"/>
      <c r="O47" s="21"/>
      <c r="P47" s="21"/>
      <c r="Q47" s="41"/>
      <c r="R47" s="41"/>
      <c r="S47" s="27">
        <v>7.5</v>
      </c>
      <c r="T47" s="21" t="s">
        <v>158</v>
      </c>
      <c r="U47" s="21"/>
      <c r="V47" s="21"/>
      <c r="W47" s="27"/>
      <c r="X47" s="22">
        <v>11</v>
      </c>
      <c r="Y47" s="16" t="s">
        <v>98</v>
      </c>
      <c r="Z47" s="22">
        <v>8</v>
      </c>
      <c r="AA47" s="22">
        <v>4</v>
      </c>
      <c r="AB47" s="22">
        <v>4</v>
      </c>
      <c r="AC47" s="22">
        <f t="shared" si="9"/>
        <v>8</v>
      </c>
      <c r="AD47" s="22">
        <v>2</v>
      </c>
      <c r="AE47" s="45"/>
      <c r="AF47" s="27">
        <v>7.5</v>
      </c>
      <c r="AG47" s="21" t="s">
        <v>32</v>
      </c>
      <c r="AH47" s="21"/>
      <c r="AI47" s="21"/>
      <c r="AJ47" s="27"/>
      <c r="AK47" s="22">
        <v>10</v>
      </c>
      <c r="AL47" s="21" t="s">
        <v>97</v>
      </c>
      <c r="AM47" s="22">
        <v>8</v>
      </c>
      <c r="AN47" s="22">
        <v>4</v>
      </c>
      <c r="AO47" s="22">
        <v>5</v>
      </c>
      <c r="AP47" s="22">
        <f t="shared" si="10"/>
        <v>9</v>
      </c>
      <c r="AQ47" s="22">
        <v>0</v>
      </c>
      <c r="AR47" s="36"/>
    </row>
    <row r="48" spans="1:44" ht="15.95" customHeight="1" x14ac:dyDescent="0.25">
      <c r="A48" s="41"/>
      <c r="B48" s="36"/>
      <c r="C48" s="46"/>
      <c r="D48" s="46"/>
      <c r="E48" s="46"/>
      <c r="F48" s="46"/>
      <c r="G48" s="42"/>
      <c r="H48" s="45"/>
      <c r="I48" s="46"/>
      <c r="J48" s="46"/>
      <c r="K48" s="45"/>
      <c r="L48" s="45"/>
      <c r="M48" s="45"/>
      <c r="N48" s="45"/>
      <c r="O48" s="45"/>
      <c r="P48" s="59"/>
      <c r="Q48" s="41"/>
      <c r="R48" s="41"/>
      <c r="S48" s="27">
        <v>7.5</v>
      </c>
      <c r="T48" s="21" t="s">
        <v>188</v>
      </c>
      <c r="U48" s="21"/>
      <c r="V48" s="21"/>
      <c r="W48" s="27"/>
      <c r="X48" s="22">
        <v>12</v>
      </c>
      <c r="Y48" s="16" t="s">
        <v>98</v>
      </c>
      <c r="Z48" s="22">
        <v>8</v>
      </c>
      <c r="AA48" s="22">
        <v>4</v>
      </c>
      <c r="AB48" s="22">
        <v>1</v>
      </c>
      <c r="AC48" s="22">
        <f t="shared" si="9"/>
        <v>5</v>
      </c>
      <c r="AD48" s="22">
        <v>0</v>
      </c>
      <c r="AE48" s="45"/>
      <c r="AF48" s="27">
        <v>7.5</v>
      </c>
      <c r="AG48" s="21" t="s">
        <v>143</v>
      </c>
      <c r="AH48" s="21"/>
      <c r="AI48" s="21"/>
      <c r="AJ48" s="27"/>
      <c r="AK48" s="22">
        <v>2</v>
      </c>
      <c r="AL48" s="21" t="s">
        <v>97</v>
      </c>
      <c r="AM48" s="22">
        <v>7</v>
      </c>
      <c r="AN48" s="22">
        <v>0</v>
      </c>
      <c r="AO48" s="22">
        <v>4</v>
      </c>
      <c r="AP48" s="22">
        <f t="shared" si="10"/>
        <v>4</v>
      </c>
      <c r="AQ48" s="22">
        <v>2</v>
      </c>
      <c r="AR48" s="36"/>
    </row>
    <row r="49" spans="1:44" ht="15.95" customHeight="1" x14ac:dyDescent="0.25">
      <c r="A49" s="41"/>
      <c r="B49" s="11"/>
      <c r="C49" s="11"/>
      <c r="D49" s="11"/>
      <c r="E49" s="21" t="s">
        <v>102</v>
      </c>
      <c r="F49" s="21"/>
      <c r="G49" s="5">
        <f>SUM(G14:G48)</f>
        <v>24</v>
      </c>
      <c r="H49" s="5"/>
      <c r="I49" s="20"/>
      <c r="J49" s="21" t="s">
        <v>56</v>
      </c>
      <c r="K49" s="20"/>
      <c r="L49" s="5">
        <f>COUNTA(C14:C48)-8</f>
        <v>3</v>
      </c>
      <c r="N49" s="21" t="s">
        <v>73</v>
      </c>
      <c r="O49" s="5">
        <f>+L49*2</f>
        <v>6</v>
      </c>
      <c r="P49" s="11"/>
      <c r="Q49" s="41"/>
      <c r="R49" s="41"/>
      <c r="S49" s="27">
        <v>7</v>
      </c>
      <c r="T49" s="21" t="s">
        <v>52</v>
      </c>
      <c r="U49" s="21"/>
      <c r="V49" s="21"/>
      <c r="W49" s="27"/>
      <c r="X49" s="22">
        <v>15</v>
      </c>
      <c r="Y49" s="16" t="s">
        <v>98</v>
      </c>
      <c r="Z49" s="22">
        <v>8</v>
      </c>
      <c r="AA49" s="22">
        <v>1</v>
      </c>
      <c r="AB49" s="22">
        <v>3</v>
      </c>
      <c r="AC49" s="22">
        <f t="shared" si="9"/>
        <v>4</v>
      </c>
      <c r="AD49" s="22">
        <v>0</v>
      </c>
      <c r="AE49" s="45"/>
      <c r="AF49" s="27">
        <v>7</v>
      </c>
      <c r="AG49" s="21" t="s">
        <v>141</v>
      </c>
      <c r="AH49" s="21"/>
      <c r="AI49" s="21"/>
      <c r="AJ49" s="27"/>
      <c r="AK49" s="22">
        <v>13</v>
      </c>
      <c r="AL49" s="21" t="s">
        <v>97</v>
      </c>
      <c r="AM49" s="22">
        <v>8</v>
      </c>
      <c r="AN49" s="22">
        <v>0</v>
      </c>
      <c r="AO49" s="22">
        <v>4</v>
      </c>
      <c r="AP49" s="22">
        <f t="shared" si="10"/>
        <v>4</v>
      </c>
      <c r="AQ49" s="22">
        <v>2</v>
      </c>
      <c r="AR49" s="36"/>
    </row>
    <row r="50" spans="1:44" ht="15.95" customHeight="1" x14ac:dyDescent="0.25">
      <c r="A50" s="41"/>
      <c r="E50" s="21" t="s">
        <v>101</v>
      </c>
      <c r="F50" s="21"/>
      <c r="G50" s="5">
        <f>COUNTA(L15:L48)+COUNTIF(L15:L48,"*&amp;*")</f>
        <v>38</v>
      </c>
      <c r="O50" t="s">
        <v>144</v>
      </c>
      <c r="Q50" s="41"/>
      <c r="R50" s="41"/>
      <c r="S50" s="27">
        <v>6.5</v>
      </c>
      <c r="T50" s="21" t="s">
        <v>63</v>
      </c>
      <c r="U50" s="21"/>
      <c r="V50" s="21"/>
      <c r="W50" s="27"/>
      <c r="X50" s="22">
        <v>14</v>
      </c>
      <c r="Y50" s="16" t="s">
        <v>98</v>
      </c>
      <c r="Z50" s="22">
        <v>8</v>
      </c>
      <c r="AA50" s="22">
        <v>0</v>
      </c>
      <c r="AB50" s="22">
        <v>3</v>
      </c>
      <c r="AC50" s="22">
        <f t="shared" si="9"/>
        <v>3</v>
      </c>
      <c r="AD50" s="22">
        <v>0</v>
      </c>
      <c r="AE50" s="45"/>
      <c r="AF50" s="27">
        <v>7</v>
      </c>
      <c r="AG50" s="21" t="s">
        <v>39</v>
      </c>
      <c r="AH50" s="21"/>
      <c r="AI50" s="21"/>
      <c r="AJ50" s="27"/>
      <c r="AK50" s="22">
        <v>27</v>
      </c>
      <c r="AL50" s="21" t="s">
        <v>97</v>
      </c>
      <c r="AM50" s="22">
        <v>8</v>
      </c>
      <c r="AN50" s="22">
        <v>1</v>
      </c>
      <c r="AO50" s="22">
        <v>4</v>
      </c>
      <c r="AP50" s="22">
        <f t="shared" si="10"/>
        <v>5</v>
      </c>
      <c r="AQ50" s="22">
        <v>0</v>
      </c>
      <c r="AR50" s="36"/>
    </row>
    <row r="51" spans="1:44" ht="15.95" customHeight="1" x14ac:dyDescent="0.25">
      <c r="A51" s="41"/>
      <c r="Q51" s="41"/>
      <c r="R51" s="41"/>
      <c r="S51" s="27">
        <v>6</v>
      </c>
      <c r="T51" s="21" t="s">
        <v>47</v>
      </c>
      <c r="X51" s="22">
        <v>3</v>
      </c>
      <c r="Y51" s="16" t="s">
        <v>98</v>
      </c>
      <c r="Z51" s="22">
        <v>8</v>
      </c>
      <c r="AA51" s="22">
        <v>0</v>
      </c>
      <c r="AB51" s="22">
        <v>0</v>
      </c>
      <c r="AC51" s="22">
        <f t="shared" si="9"/>
        <v>0</v>
      </c>
      <c r="AD51" s="22">
        <v>0</v>
      </c>
      <c r="AE51" s="45"/>
      <c r="AF51" s="27">
        <v>6.5</v>
      </c>
      <c r="AG51" s="21" t="s">
        <v>48</v>
      </c>
      <c r="AK51" s="22">
        <v>3</v>
      </c>
      <c r="AL51" s="21" t="s">
        <v>97</v>
      </c>
      <c r="AM51" s="22">
        <v>8</v>
      </c>
      <c r="AN51" s="22">
        <v>0</v>
      </c>
      <c r="AO51" s="22">
        <v>2</v>
      </c>
      <c r="AP51" s="22">
        <f t="shared" si="10"/>
        <v>2</v>
      </c>
      <c r="AQ51" s="22">
        <v>2</v>
      </c>
      <c r="AR51" s="36"/>
    </row>
    <row r="52" spans="1:44" ht="15.95" customHeight="1" x14ac:dyDescent="0.25">
      <c r="A52" s="41"/>
      <c r="Q52" s="41"/>
      <c r="R52" s="41"/>
      <c r="S52" s="27">
        <v>6</v>
      </c>
      <c r="T52" s="21" t="s">
        <v>49</v>
      </c>
      <c r="U52" s="21"/>
      <c r="V52" s="21"/>
      <c r="W52" s="27"/>
      <c r="X52" s="22">
        <v>8</v>
      </c>
      <c r="Y52" s="16" t="s">
        <v>98</v>
      </c>
      <c r="Z52" s="22">
        <v>0</v>
      </c>
      <c r="AA52" s="22">
        <v>0</v>
      </c>
      <c r="AB52" s="22">
        <v>0</v>
      </c>
      <c r="AC52" s="22">
        <f t="shared" si="9"/>
        <v>0</v>
      </c>
      <c r="AD52" s="22">
        <v>0</v>
      </c>
      <c r="AE52" s="45"/>
      <c r="AF52" s="27">
        <v>6</v>
      </c>
      <c r="AG52" s="21" t="s">
        <v>113</v>
      </c>
      <c r="AH52" s="21"/>
      <c r="AI52" s="21"/>
      <c r="AJ52" s="27"/>
      <c r="AK52" s="22">
        <v>6</v>
      </c>
      <c r="AL52" s="21" t="s">
        <v>97</v>
      </c>
      <c r="AM52" s="22">
        <v>5</v>
      </c>
      <c r="AN52" s="22">
        <v>1</v>
      </c>
      <c r="AO52" s="22">
        <v>0</v>
      </c>
      <c r="AP52" s="22">
        <f t="shared" si="10"/>
        <v>1</v>
      </c>
      <c r="AQ52" s="22">
        <v>2</v>
      </c>
      <c r="AR52" s="36"/>
    </row>
    <row r="53" spans="1:44" ht="15.95" customHeight="1" thickBot="1" x14ac:dyDescent="0.3">
      <c r="A53" s="41"/>
      <c r="B53" s="6" t="s">
        <v>83</v>
      </c>
      <c r="C53" s="6"/>
      <c r="N53" s="6"/>
      <c r="O53" s="6"/>
      <c r="Q53" s="41"/>
      <c r="R53" s="41"/>
      <c r="S53" s="17" t="s">
        <v>95</v>
      </c>
      <c r="T53" s="17"/>
      <c r="U53" s="17"/>
      <c r="V53" s="17"/>
      <c r="W53" s="17"/>
      <c r="X53" s="17"/>
      <c r="Y53" s="17"/>
      <c r="Z53" s="23">
        <f>SUM(Z41:Z52)</f>
        <v>88</v>
      </c>
      <c r="AA53" s="23">
        <f>SUM(AA41:AA52)</f>
        <v>14</v>
      </c>
      <c r="AB53" s="23">
        <f>SUM(AB41:AB52)</f>
        <v>24</v>
      </c>
      <c r="AC53" s="23">
        <f>+AB53+AA53</f>
        <v>38</v>
      </c>
      <c r="AD53" s="23">
        <f>SUM(AD41:AD52)</f>
        <v>10</v>
      </c>
      <c r="AE53" s="45"/>
      <c r="AF53" s="17" t="s">
        <v>94</v>
      </c>
      <c r="AG53" s="17"/>
      <c r="AH53" s="17"/>
      <c r="AI53" s="17"/>
      <c r="AJ53" s="17"/>
      <c r="AK53" s="17"/>
      <c r="AL53" s="17"/>
      <c r="AM53" s="23">
        <f>SUM(AM41:AM52)</f>
        <v>88</v>
      </c>
      <c r="AN53" s="23">
        <f>SUM(AN41:AN52)</f>
        <v>23</v>
      </c>
      <c r="AO53" s="23">
        <f>SUM(AO41:AO52)</f>
        <v>36</v>
      </c>
      <c r="AP53" s="23">
        <f>+AO53+AN53</f>
        <v>59</v>
      </c>
      <c r="AQ53" s="23">
        <f>SUM(AQ41:AQ52)</f>
        <v>10</v>
      </c>
      <c r="AR53" s="36"/>
    </row>
    <row r="54" spans="1:44" ht="15.95" customHeight="1" x14ac:dyDescent="0.25">
      <c r="A54" s="41"/>
      <c r="Q54" s="41"/>
      <c r="R54" s="41"/>
      <c r="S54" s="12" t="s">
        <v>115</v>
      </c>
      <c r="T54" s="12"/>
      <c r="U54" s="12"/>
      <c r="V54" s="12"/>
      <c r="W54" s="12"/>
      <c r="X54" s="14" t="s">
        <v>36</v>
      </c>
      <c r="Z54" s="22">
        <v>2</v>
      </c>
      <c r="AA54" s="22">
        <v>1</v>
      </c>
      <c r="AB54" s="22">
        <v>0</v>
      </c>
      <c r="AC54" s="22">
        <f t="shared" ref="AC54:AC65" si="11">+AA54+AB54</f>
        <v>1</v>
      </c>
      <c r="AD54" s="22">
        <v>0</v>
      </c>
      <c r="AE54" s="45"/>
      <c r="AF54" s="19" t="s">
        <v>14</v>
      </c>
      <c r="AG54" s="19"/>
      <c r="AH54" s="19"/>
      <c r="AI54" s="19"/>
      <c r="AJ54" s="19"/>
      <c r="AK54" s="16" t="s">
        <v>26</v>
      </c>
      <c r="AM54" s="22">
        <v>13</v>
      </c>
      <c r="AN54" s="22">
        <v>3</v>
      </c>
      <c r="AO54" s="22">
        <v>8</v>
      </c>
      <c r="AP54" s="22">
        <f t="shared" ref="AP54:AP65" si="12">+AN54+AO54</f>
        <v>11</v>
      </c>
      <c r="AQ54" s="22">
        <v>4</v>
      </c>
      <c r="AR54" s="36"/>
    </row>
    <row r="55" spans="1:44" ht="15.95" customHeight="1" x14ac:dyDescent="0.25">
      <c r="A55" s="41"/>
      <c r="C55" s="6" t="s">
        <v>58</v>
      </c>
      <c r="H55" s="6" t="s">
        <v>65</v>
      </c>
      <c r="M55" s="6" t="s">
        <v>66</v>
      </c>
      <c r="Q55" s="41"/>
      <c r="R55" s="41"/>
      <c r="S55" s="27">
        <v>7.5</v>
      </c>
      <c r="T55" s="21" t="s">
        <v>69</v>
      </c>
      <c r="U55" s="21"/>
      <c r="V55" s="21"/>
      <c r="W55" s="21"/>
      <c r="X55" s="22">
        <v>68</v>
      </c>
      <c r="Y55" s="21" t="s">
        <v>106</v>
      </c>
      <c r="Z55" s="22">
        <v>8</v>
      </c>
      <c r="AA55" s="22">
        <v>0</v>
      </c>
      <c r="AB55" s="22">
        <v>0</v>
      </c>
      <c r="AC55" s="22">
        <f t="shared" si="11"/>
        <v>0</v>
      </c>
      <c r="AD55" s="22">
        <v>0</v>
      </c>
      <c r="AE55" s="45"/>
      <c r="AF55" s="27">
        <v>8</v>
      </c>
      <c r="AG55" s="21" t="s">
        <v>142</v>
      </c>
      <c r="AK55" s="22">
        <v>1</v>
      </c>
      <c r="AL55" s="21" t="s">
        <v>107</v>
      </c>
      <c r="AM55" s="22">
        <v>8</v>
      </c>
      <c r="AN55" s="22">
        <v>0</v>
      </c>
      <c r="AO55" s="22">
        <v>0</v>
      </c>
      <c r="AP55" s="22">
        <f t="shared" si="12"/>
        <v>0</v>
      </c>
      <c r="AQ55" s="22">
        <v>0</v>
      </c>
      <c r="AR55" s="36"/>
    </row>
    <row r="56" spans="1:44" ht="15.95" customHeight="1" x14ac:dyDescent="0.25">
      <c r="A56" s="41"/>
      <c r="C56" s="21" t="s">
        <v>100</v>
      </c>
      <c r="H56" s="21" t="s">
        <v>376</v>
      </c>
      <c r="I56" s="21"/>
      <c r="J56" s="21"/>
      <c r="K56" s="21"/>
      <c r="L56" s="21"/>
      <c r="M56" s="21" t="s">
        <v>395</v>
      </c>
      <c r="N56" s="21"/>
      <c r="O56" s="21"/>
      <c r="P56" s="21"/>
      <c r="Q56" s="41"/>
      <c r="R56" s="41"/>
      <c r="S56" s="27">
        <v>9.5</v>
      </c>
      <c r="T56" s="21" t="s">
        <v>85</v>
      </c>
      <c r="U56" s="21"/>
      <c r="V56" s="21"/>
      <c r="W56" s="21"/>
      <c r="X56" s="22">
        <v>9</v>
      </c>
      <c r="Y56" s="21" t="s">
        <v>106</v>
      </c>
      <c r="Z56" s="22">
        <v>8</v>
      </c>
      <c r="AA56" s="22">
        <v>9</v>
      </c>
      <c r="AB56" s="22">
        <v>9</v>
      </c>
      <c r="AC56" s="22">
        <f t="shared" si="11"/>
        <v>18</v>
      </c>
      <c r="AD56" s="22">
        <v>0</v>
      </c>
      <c r="AE56" s="45"/>
      <c r="AF56" s="27">
        <v>9</v>
      </c>
      <c r="AG56" s="21" t="s">
        <v>167</v>
      </c>
      <c r="AH56" s="21"/>
      <c r="AI56" s="21"/>
      <c r="AJ56" s="21"/>
      <c r="AK56" s="22">
        <v>71</v>
      </c>
      <c r="AL56" s="21" t="s">
        <v>107</v>
      </c>
      <c r="AM56" s="22">
        <v>8</v>
      </c>
      <c r="AN56" s="22">
        <v>6</v>
      </c>
      <c r="AO56" s="22">
        <v>3</v>
      </c>
      <c r="AP56" s="22">
        <f t="shared" si="12"/>
        <v>9</v>
      </c>
      <c r="AQ56" s="22">
        <v>0</v>
      </c>
      <c r="AR56" s="36"/>
    </row>
    <row r="57" spans="1:44" ht="15.95" customHeight="1" x14ac:dyDescent="0.25">
      <c r="A57" s="41"/>
      <c r="C57" s="21"/>
      <c r="H57" s="21"/>
      <c r="I57" s="21"/>
      <c r="J57" s="21"/>
      <c r="K57" s="21"/>
      <c r="L57" s="21"/>
      <c r="M57" s="21"/>
      <c r="N57" s="21"/>
      <c r="Q57" s="41"/>
      <c r="R57" s="41"/>
      <c r="S57" s="27">
        <v>8.5</v>
      </c>
      <c r="T57" s="21" t="s">
        <v>282</v>
      </c>
      <c r="U57" s="21"/>
      <c r="V57" s="21"/>
      <c r="W57" s="21"/>
      <c r="X57" s="22">
        <v>14</v>
      </c>
      <c r="Y57" s="21" t="s">
        <v>106</v>
      </c>
      <c r="Z57" s="22">
        <v>8</v>
      </c>
      <c r="AA57" s="22">
        <v>3</v>
      </c>
      <c r="AB57" s="22">
        <v>6</v>
      </c>
      <c r="AC57" s="22">
        <f t="shared" si="11"/>
        <v>9</v>
      </c>
      <c r="AD57" s="22">
        <v>0</v>
      </c>
      <c r="AE57" s="45"/>
      <c r="AF57" s="27">
        <v>8.5</v>
      </c>
      <c r="AG57" s="21" t="s">
        <v>42</v>
      </c>
      <c r="AH57" s="21"/>
      <c r="AI57" s="21"/>
      <c r="AJ57" s="21"/>
      <c r="AK57" s="22">
        <v>2</v>
      </c>
      <c r="AL57" s="21" t="s">
        <v>107</v>
      </c>
      <c r="AM57" s="22">
        <v>6</v>
      </c>
      <c r="AN57" s="22">
        <v>4</v>
      </c>
      <c r="AO57" s="22">
        <v>4</v>
      </c>
      <c r="AP57" s="22">
        <f t="shared" si="12"/>
        <v>8</v>
      </c>
      <c r="AQ57" s="22">
        <v>4</v>
      </c>
      <c r="AR57" s="36"/>
    </row>
    <row r="58" spans="1:44" ht="15.95" customHeight="1" x14ac:dyDescent="0.25">
      <c r="A58" s="41"/>
      <c r="H58" s="21"/>
      <c r="I58" s="21"/>
      <c r="J58" s="21"/>
      <c r="K58" s="21"/>
      <c r="L58" s="21"/>
      <c r="M58" s="21"/>
      <c r="N58" s="21"/>
      <c r="Q58" s="41"/>
      <c r="R58" s="41"/>
      <c r="S58" s="27">
        <v>8</v>
      </c>
      <c r="T58" s="21" t="s">
        <v>190</v>
      </c>
      <c r="U58" s="21"/>
      <c r="V58" s="21"/>
      <c r="W58" s="21"/>
      <c r="X58" s="22">
        <v>11</v>
      </c>
      <c r="Y58" s="21" t="s">
        <v>106</v>
      </c>
      <c r="Z58" s="22">
        <v>8</v>
      </c>
      <c r="AA58" s="22">
        <v>0</v>
      </c>
      <c r="AB58" s="22">
        <v>0</v>
      </c>
      <c r="AC58" s="22">
        <f t="shared" si="11"/>
        <v>0</v>
      </c>
      <c r="AD58" s="22">
        <v>0</v>
      </c>
      <c r="AE58" s="45"/>
      <c r="AF58" s="27">
        <v>8</v>
      </c>
      <c r="AG58" s="21" t="s">
        <v>74</v>
      </c>
      <c r="AH58" s="21"/>
      <c r="AI58" s="21"/>
      <c r="AJ58" s="21"/>
      <c r="AK58" s="22">
        <v>91</v>
      </c>
      <c r="AL58" s="21" t="s">
        <v>107</v>
      </c>
      <c r="AM58" s="22">
        <v>7</v>
      </c>
      <c r="AN58" s="22">
        <v>1</v>
      </c>
      <c r="AO58" s="22">
        <v>1</v>
      </c>
      <c r="AP58" s="22">
        <f t="shared" si="12"/>
        <v>2</v>
      </c>
      <c r="AQ58" s="22">
        <v>2</v>
      </c>
      <c r="AR58" s="36"/>
    </row>
    <row r="59" spans="1:44" ht="15.95" customHeight="1" x14ac:dyDescent="0.25">
      <c r="A59" s="41"/>
      <c r="H59" s="21"/>
      <c r="I59" s="21"/>
      <c r="J59" s="21"/>
      <c r="K59" s="21"/>
      <c r="L59" s="21"/>
      <c r="M59" s="21"/>
      <c r="N59" s="21"/>
      <c r="Q59" s="41"/>
      <c r="R59" s="41"/>
      <c r="S59" s="27">
        <v>7.5</v>
      </c>
      <c r="T59" s="21" t="s">
        <v>139</v>
      </c>
      <c r="U59" s="21"/>
      <c r="V59" s="21"/>
      <c r="W59" s="21"/>
      <c r="X59" s="22">
        <v>6</v>
      </c>
      <c r="Y59" s="21" t="s">
        <v>106</v>
      </c>
      <c r="Z59" s="22">
        <v>8</v>
      </c>
      <c r="AA59" s="22">
        <v>5</v>
      </c>
      <c r="AB59" s="22">
        <v>4</v>
      </c>
      <c r="AC59" s="22">
        <f t="shared" si="11"/>
        <v>9</v>
      </c>
      <c r="AD59" s="22">
        <v>0</v>
      </c>
      <c r="AE59" s="45"/>
      <c r="AF59" s="27">
        <v>8</v>
      </c>
      <c r="AG59" s="21" t="s">
        <v>195</v>
      </c>
      <c r="AH59" s="21"/>
      <c r="AI59" s="21"/>
      <c r="AJ59" s="21"/>
      <c r="AK59" s="22">
        <v>5</v>
      </c>
      <c r="AL59" s="21" t="s">
        <v>107</v>
      </c>
      <c r="AM59" s="22">
        <v>8</v>
      </c>
      <c r="AN59" s="22">
        <v>3</v>
      </c>
      <c r="AO59" s="22">
        <v>1</v>
      </c>
      <c r="AP59" s="22">
        <f t="shared" si="12"/>
        <v>4</v>
      </c>
      <c r="AQ59" s="22">
        <v>2</v>
      </c>
      <c r="AR59" s="36"/>
    </row>
    <row r="60" spans="1:44" ht="15.95" customHeight="1" x14ac:dyDescent="0.25">
      <c r="A60" s="41"/>
      <c r="H60" s="21"/>
      <c r="I60" s="21"/>
      <c r="J60" s="21"/>
      <c r="K60" s="21"/>
      <c r="L60" s="21"/>
      <c r="M60" s="21"/>
      <c r="N60" s="21"/>
      <c r="Q60" s="41"/>
      <c r="R60" s="41"/>
      <c r="S60" s="27">
        <v>7.5</v>
      </c>
      <c r="T60" s="21" t="s">
        <v>118</v>
      </c>
      <c r="V60" s="21"/>
      <c r="W60" s="21"/>
      <c r="X60" s="22">
        <v>7</v>
      </c>
      <c r="Y60" s="21" t="s">
        <v>106</v>
      </c>
      <c r="Z60" s="22">
        <v>8</v>
      </c>
      <c r="AA60" s="22">
        <v>4</v>
      </c>
      <c r="AB60" s="22">
        <v>8</v>
      </c>
      <c r="AC60" s="22">
        <f t="shared" si="11"/>
        <v>12</v>
      </c>
      <c r="AD60" s="22">
        <v>2</v>
      </c>
      <c r="AE60" s="45"/>
      <c r="AF60" s="27">
        <v>7.5</v>
      </c>
      <c r="AG60" s="21" t="s">
        <v>196</v>
      </c>
      <c r="AH60" s="21"/>
      <c r="AI60" s="21"/>
      <c r="AJ60" s="21"/>
      <c r="AK60" s="22">
        <v>97</v>
      </c>
      <c r="AL60" s="21" t="s">
        <v>107</v>
      </c>
      <c r="AM60" s="22">
        <v>7</v>
      </c>
      <c r="AN60" s="22">
        <v>0</v>
      </c>
      <c r="AO60" s="22">
        <v>1</v>
      </c>
      <c r="AP60" s="22">
        <f t="shared" si="12"/>
        <v>1</v>
      </c>
      <c r="AQ60" s="22">
        <v>0</v>
      </c>
      <c r="AR60" s="36"/>
    </row>
    <row r="61" spans="1:44" ht="15.95" customHeight="1" x14ac:dyDescent="0.25">
      <c r="A61" s="41"/>
      <c r="Q61" s="36"/>
      <c r="R61" s="41"/>
      <c r="S61" s="27">
        <v>7.5</v>
      </c>
      <c r="T61" s="21" t="s">
        <v>128</v>
      </c>
      <c r="U61" s="21"/>
      <c r="V61" s="21"/>
      <c r="W61" s="21"/>
      <c r="X61" s="22">
        <v>10</v>
      </c>
      <c r="Y61" s="21" t="s">
        <v>106</v>
      </c>
      <c r="Z61" s="22">
        <v>8</v>
      </c>
      <c r="AA61" s="22">
        <v>4</v>
      </c>
      <c r="AB61" s="22">
        <v>5</v>
      </c>
      <c r="AC61" s="22">
        <f t="shared" si="11"/>
        <v>9</v>
      </c>
      <c r="AD61" s="22">
        <v>0</v>
      </c>
      <c r="AE61" s="45"/>
      <c r="AF61" s="27">
        <v>7.5</v>
      </c>
      <c r="AG61" s="21" t="s">
        <v>60</v>
      </c>
      <c r="AH61" s="21"/>
      <c r="AI61" s="21"/>
      <c r="AJ61" s="21"/>
      <c r="AK61" s="22">
        <v>23</v>
      </c>
      <c r="AL61" s="21" t="s">
        <v>107</v>
      </c>
      <c r="AM61" s="22">
        <v>6</v>
      </c>
      <c r="AN61" s="22">
        <v>2</v>
      </c>
      <c r="AO61" s="22">
        <v>5</v>
      </c>
      <c r="AP61" s="22">
        <f t="shared" si="12"/>
        <v>7</v>
      </c>
      <c r="AQ61" s="22">
        <v>0</v>
      </c>
      <c r="AR61" s="36"/>
    </row>
    <row r="62" spans="1:44" ht="15.95" customHeight="1" x14ac:dyDescent="0.25">
      <c r="A62" s="41"/>
      <c r="Q62" s="41"/>
      <c r="R62" s="41"/>
      <c r="S62" s="27">
        <v>7</v>
      </c>
      <c r="T62" s="21" t="s">
        <v>191</v>
      </c>
      <c r="U62" s="21"/>
      <c r="V62" s="21"/>
      <c r="W62" s="21"/>
      <c r="X62" s="22">
        <v>5</v>
      </c>
      <c r="Y62" s="21" t="s">
        <v>106</v>
      </c>
      <c r="Z62" s="22">
        <v>7</v>
      </c>
      <c r="AA62" s="22">
        <v>1</v>
      </c>
      <c r="AB62" s="22">
        <v>0</v>
      </c>
      <c r="AC62" s="22">
        <f t="shared" si="11"/>
        <v>1</v>
      </c>
      <c r="AD62" s="22">
        <v>2</v>
      </c>
      <c r="AE62" s="45"/>
      <c r="AF62" s="27">
        <v>7</v>
      </c>
      <c r="AG62" s="21" t="s">
        <v>61</v>
      </c>
      <c r="AH62" s="21"/>
      <c r="AI62" s="21"/>
      <c r="AJ62" s="21"/>
      <c r="AK62" s="22">
        <v>7</v>
      </c>
      <c r="AL62" s="21" t="s">
        <v>107</v>
      </c>
      <c r="AM62" s="22">
        <v>7</v>
      </c>
      <c r="AN62" s="22">
        <v>0</v>
      </c>
      <c r="AO62" s="22">
        <v>0</v>
      </c>
      <c r="AP62" s="22">
        <f t="shared" si="12"/>
        <v>0</v>
      </c>
      <c r="AQ62" s="22">
        <v>0</v>
      </c>
      <c r="AR62" s="36"/>
    </row>
    <row r="63" spans="1:44" ht="15.95" customHeight="1" x14ac:dyDescent="0.25">
      <c r="A63" s="36"/>
      <c r="Q63" s="36"/>
      <c r="R63" s="41"/>
      <c r="S63" s="27">
        <v>6.5</v>
      </c>
      <c r="T63" s="21" t="s">
        <v>30</v>
      </c>
      <c r="U63" s="21"/>
      <c r="V63" s="21"/>
      <c r="W63" s="21"/>
      <c r="X63" s="22">
        <v>3</v>
      </c>
      <c r="Y63" s="21" t="s">
        <v>106</v>
      </c>
      <c r="Z63" s="22">
        <v>8</v>
      </c>
      <c r="AA63" s="22">
        <v>0</v>
      </c>
      <c r="AB63" s="22">
        <v>2</v>
      </c>
      <c r="AC63" s="22">
        <f t="shared" si="11"/>
        <v>2</v>
      </c>
      <c r="AD63" s="22">
        <v>2</v>
      </c>
      <c r="AE63" s="45"/>
      <c r="AF63" s="27">
        <v>7</v>
      </c>
      <c r="AG63" s="21" t="s">
        <v>197</v>
      </c>
      <c r="AH63" s="21"/>
      <c r="AI63" s="21"/>
      <c r="AJ63" s="21"/>
      <c r="AK63" s="22">
        <v>10</v>
      </c>
      <c r="AL63" s="21" t="s">
        <v>107</v>
      </c>
      <c r="AM63" s="22">
        <v>8</v>
      </c>
      <c r="AN63" s="22">
        <v>0</v>
      </c>
      <c r="AO63" s="22">
        <v>2</v>
      </c>
      <c r="AP63" s="22">
        <f t="shared" si="12"/>
        <v>2</v>
      </c>
      <c r="AQ63" s="22">
        <v>2</v>
      </c>
      <c r="AR63" s="36"/>
    </row>
    <row r="64" spans="1:44" ht="15.95" customHeight="1" x14ac:dyDescent="0.25">
      <c r="A64" s="41"/>
      <c r="Q64" s="41"/>
      <c r="R64" s="41"/>
      <c r="S64" s="27">
        <v>6</v>
      </c>
      <c r="T64" s="21" t="s">
        <v>105</v>
      </c>
      <c r="U64" s="21"/>
      <c r="V64" s="21"/>
      <c r="W64" s="21"/>
      <c r="X64" s="22">
        <v>4</v>
      </c>
      <c r="Y64" s="21" t="s">
        <v>106</v>
      </c>
      <c r="Z64" s="22">
        <v>8</v>
      </c>
      <c r="AA64" s="22">
        <v>0</v>
      </c>
      <c r="AB64" s="22">
        <v>3</v>
      </c>
      <c r="AC64" s="22">
        <f t="shared" si="11"/>
        <v>3</v>
      </c>
      <c r="AD64" s="22">
        <v>0</v>
      </c>
      <c r="AE64" s="45"/>
      <c r="AF64" s="27">
        <v>6.5</v>
      </c>
      <c r="AG64" s="21" t="s">
        <v>33</v>
      </c>
      <c r="AH64" s="21"/>
      <c r="AI64" s="21"/>
      <c r="AJ64" s="21"/>
      <c r="AK64" s="22">
        <v>66</v>
      </c>
      <c r="AL64" s="21" t="s">
        <v>107</v>
      </c>
      <c r="AM64" s="22">
        <v>5</v>
      </c>
      <c r="AN64" s="22">
        <v>0</v>
      </c>
      <c r="AO64" s="22">
        <v>1</v>
      </c>
      <c r="AP64" s="22">
        <f t="shared" si="12"/>
        <v>1</v>
      </c>
      <c r="AQ64" s="22">
        <v>0</v>
      </c>
      <c r="AR64" s="36"/>
    </row>
    <row r="65" spans="1:44" ht="15.95" customHeight="1" x14ac:dyDescent="0.25">
      <c r="A65" s="36"/>
      <c r="Q65" s="36"/>
      <c r="R65" s="41"/>
      <c r="S65" s="27">
        <v>6.5</v>
      </c>
      <c r="T65" s="21" t="s">
        <v>133</v>
      </c>
      <c r="U65" s="21"/>
      <c r="V65" s="21"/>
      <c r="W65" s="21"/>
      <c r="X65" s="22">
        <v>2</v>
      </c>
      <c r="Y65" s="21" t="s">
        <v>106</v>
      </c>
      <c r="Z65" s="22">
        <v>7</v>
      </c>
      <c r="AA65" s="22">
        <v>0</v>
      </c>
      <c r="AB65" s="22">
        <v>2</v>
      </c>
      <c r="AC65" s="22">
        <f t="shared" si="11"/>
        <v>2</v>
      </c>
      <c r="AD65" s="22">
        <v>0</v>
      </c>
      <c r="AE65" s="45"/>
      <c r="AF65" s="27">
        <v>6</v>
      </c>
      <c r="AG65" s="21" t="s">
        <v>59</v>
      </c>
      <c r="AH65" s="21"/>
      <c r="AI65" s="21"/>
      <c r="AJ65" s="21"/>
      <c r="AK65" s="22">
        <v>75</v>
      </c>
      <c r="AL65" s="21" t="s">
        <v>107</v>
      </c>
      <c r="AM65" s="22">
        <v>5</v>
      </c>
      <c r="AN65" s="22">
        <v>0</v>
      </c>
      <c r="AO65" s="22">
        <v>0</v>
      </c>
      <c r="AP65" s="22">
        <f t="shared" si="12"/>
        <v>0</v>
      </c>
      <c r="AQ65" s="22">
        <v>0</v>
      </c>
      <c r="AR65" s="36"/>
    </row>
    <row r="66" spans="1:44" ht="15.95" customHeight="1" thickBot="1" x14ac:dyDescent="0.3">
      <c r="A66" s="41"/>
      <c r="Q66" s="36"/>
      <c r="R66" s="41"/>
      <c r="S66" s="17" t="s">
        <v>116</v>
      </c>
      <c r="T66" s="17"/>
      <c r="U66" s="17"/>
      <c r="V66" s="17"/>
      <c r="W66" s="17"/>
      <c r="X66" s="17"/>
      <c r="Y66" s="17"/>
      <c r="Z66" s="23">
        <f>SUM(Z54:Z65)</f>
        <v>88</v>
      </c>
      <c r="AA66" s="23">
        <f>SUM(AA54:AA65)</f>
        <v>27</v>
      </c>
      <c r="AB66" s="23">
        <f>SUM(AB54:AB65)</f>
        <v>39</v>
      </c>
      <c r="AC66" s="23">
        <f>+AB66+AA66</f>
        <v>66</v>
      </c>
      <c r="AD66" s="23">
        <f>SUM(AD54:AD65)</f>
        <v>6</v>
      </c>
      <c r="AE66" s="45"/>
      <c r="AF66" s="17" t="s">
        <v>35</v>
      </c>
      <c r="AG66" s="17"/>
      <c r="AH66" s="17"/>
      <c r="AI66" s="17"/>
      <c r="AJ66" s="17"/>
      <c r="AK66" s="17"/>
      <c r="AL66" s="17"/>
      <c r="AM66" s="23">
        <f>SUM(AM54:AM65)</f>
        <v>88</v>
      </c>
      <c r="AN66" s="23">
        <f>SUM(AN54:AN65)</f>
        <v>19</v>
      </c>
      <c r="AO66" s="23">
        <f>SUM(AO54:AO65)</f>
        <v>26</v>
      </c>
      <c r="AP66" s="23">
        <f>+AO66+AN66</f>
        <v>45</v>
      </c>
      <c r="AQ66" s="23">
        <f>SUM(AQ54:AQ65)</f>
        <v>14</v>
      </c>
      <c r="AR66" s="36"/>
    </row>
    <row r="67" spans="1:44" ht="15.95" customHeight="1" x14ac:dyDescent="0.25">
      <c r="A67" s="41"/>
      <c r="Q67" s="36"/>
      <c r="R67" s="36"/>
      <c r="AF67" s="21" t="s">
        <v>124</v>
      </c>
      <c r="AG67" s="11"/>
      <c r="AH67" s="11"/>
      <c r="AI67" s="11"/>
      <c r="AJ67" s="21"/>
      <c r="AK67" s="21"/>
      <c r="AL67" s="11"/>
      <c r="AM67" s="15">
        <f>+Z27+Z40+AM27+AM66+AM53+AM40+Z66+Z53</f>
        <v>704</v>
      </c>
      <c r="AN67" s="15">
        <f>+AA27+AA40+AN27+AN66+AN53+AN40+AA66+AA53</f>
        <v>184</v>
      </c>
      <c r="AO67" s="15">
        <f>+AB27+AB40+AO27+AO66+AO53+AO40+AB66+AB53</f>
        <v>277</v>
      </c>
      <c r="AP67" s="15">
        <f>+AC27+AC40+AP27+AP66+AP53+AP40+AC66+AC53</f>
        <v>461</v>
      </c>
      <c r="AQ67" s="15">
        <f>+AD27+AD40+AQ27+AQ66+AQ53+AQ40+AD66+AD53</f>
        <v>76</v>
      </c>
      <c r="AR67" s="36"/>
    </row>
    <row r="68" spans="1:44" ht="15.95" customHeight="1" x14ac:dyDescent="0.25">
      <c r="A68" s="41"/>
      <c r="Q68" s="36"/>
      <c r="R68" s="36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J68" s="21"/>
      <c r="AK68" s="21"/>
      <c r="AL68" s="11"/>
      <c r="AM68" s="22"/>
      <c r="AN68" s="22"/>
      <c r="AO68" s="22"/>
      <c r="AP68" s="22"/>
      <c r="AQ68" s="22"/>
      <c r="AR68" s="36"/>
    </row>
    <row r="69" spans="1:44" ht="15.95" customHeight="1" x14ac:dyDescent="0.25">
      <c r="A69" s="41"/>
      <c r="Q69" s="36"/>
      <c r="R69" s="36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21"/>
      <c r="AG69" s="11"/>
      <c r="AH69" s="11"/>
      <c r="AI69" s="11"/>
      <c r="AJ69" s="21"/>
      <c r="AK69" s="21"/>
      <c r="AL69" s="11"/>
      <c r="AM69" s="22"/>
      <c r="AN69" s="22"/>
      <c r="AO69" s="22"/>
      <c r="AP69" s="22"/>
      <c r="AQ69" s="22"/>
      <c r="AR69" s="36"/>
    </row>
    <row r="70" spans="1:44" ht="15.95" customHeight="1" x14ac:dyDescent="0.25">
      <c r="A70" s="41"/>
      <c r="Q70" s="36"/>
      <c r="R70" s="36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21"/>
      <c r="AG70" s="11"/>
      <c r="AH70" s="11"/>
      <c r="AI70" s="11"/>
      <c r="AJ70" s="21"/>
      <c r="AK70" s="21"/>
      <c r="AL70" s="11"/>
      <c r="AM70" s="22"/>
      <c r="AN70" s="22"/>
      <c r="AO70" s="22"/>
      <c r="AP70" s="34"/>
      <c r="AQ70" s="22"/>
      <c r="AR70" s="36"/>
    </row>
    <row r="71" spans="1:44" ht="15.95" customHeight="1" x14ac:dyDescent="0.25">
      <c r="A71" s="41"/>
      <c r="Q71" s="36"/>
      <c r="R71" s="36"/>
      <c r="S71" s="11"/>
      <c r="T71" s="11"/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1"/>
      <c r="AF71" s="21"/>
      <c r="AG71" s="11"/>
      <c r="AH71" s="11"/>
      <c r="AI71" s="11"/>
      <c r="AJ71" s="21"/>
      <c r="AK71" s="21"/>
      <c r="AL71" s="11"/>
      <c r="AM71" s="22"/>
      <c r="AN71" s="22"/>
      <c r="AO71" s="22"/>
      <c r="AP71" s="34"/>
      <c r="AQ71" s="22"/>
      <c r="AR71" s="36"/>
    </row>
    <row r="72" spans="1:44" ht="15.95" customHeight="1" x14ac:dyDescent="0.25">
      <c r="A72" s="41"/>
      <c r="Q72" s="36"/>
      <c r="R72" s="39"/>
      <c r="AR72" s="43"/>
    </row>
    <row r="73" spans="1:44" ht="15" customHeight="1" x14ac:dyDescent="0.2">
      <c r="A73" s="39"/>
      <c r="B73" s="39"/>
      <c r="C73" s="39"/>
      <c r="D73" s="39"/>
      <c r="E73" s="39"/>
      <c r="F73" s="39"/>
      <c r="G73" s="39"/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39"/>
      <c r="U73" s="39"/>
      <c r="V73" s="39"/>
      <c r="W73" s="39"/>
      <c r="X73" s="39"/>
      <c r="Y73" s="39"/>
      <c r="Z73" s="39"/>
      <c r="AA73" s="43"/>
      <c r="AB73" s="39"/>
      <c r="AC73" s="39"/>
      <c r="AD73" s="39"/>
      <c r="AE73" s="39"/>
      <c r="AF73" s="39"/>
      <c r="AG73" s="39"/>
      <c r="AH73" s="39"/>
      <c r="AI73" s="39"/>
      <c r="AJ73" s="39"/>
      <c r="AK73" s="39"/>
      <c r="AL73" s="39"/>
      <c r="AM73" s="39"/>
      <c r="AN73" s="39"/>
      <c r="AO73" s="39"/>
      <c r="AP73" s="39"/>
      <c r="AQ73" s="39"/>
      <c r="AR73" s="43"/>
    </row>
    <row r="74" spans="1:44" ht="24" customHeight="1" x14ac:dyDescent="0.3">
      <c r="A74" s="39"/>
      <c r="B74" s="85" t="s">
        <v>127</v>
      </c>
      <c r="C74" s="85"/>
      <c r="D74" s="85"/>
      <c r="E74" s="85"/>
      <c r="F74" s="85"/>
      <c r="G74" s="85"/>
      <c r="H74" s="85"/>
      <c r="I74" s="85"/>
      <c r="J74" s="85"/>
      <c r="K74" s="85"/>
      <c r="L74" s="85"/>
      <c r="M74" s="85"/>
      <c r="N74" s="85"/>
      <c r="O74" s="85"/>
      <c r="P74" s="85"/>
      <c r="Q74" s="39"/>
      <c r="R74" s="39"/>
      <c r="S74" s="85" t="s">
        <v>127</v>
      </c>
      <c r="T74" s="85"/>
      <c r="U74" s="85"/>
      <c r="V74" s="85"/>
      <c r="W74" s="85"/>
      <c r="X74" s="85"/>
      <c r="Y74" s="85"/>
      <c r="Z74" s="85"/>
      <c r="AA74" s="85"/>
      <c r="AB74" s="85"/>
      <c r="AC74" s="85"/>
      <c r="AD74" s="85"/>
      <c r="AE74" s="85"/>
      <c r="AF74" s="85"/>
      <c r="AG74" s="85"/>
      <c r="AH74" s="85"/>
      <c r="AI74" s="85"/>
      <c r="AJ74" s="85"/>
      <c r="AK74" s="85"/>
      <c r="AL74" s="85"/>
      <c r="AM74" s="85"/>
      <c r="AN74" s="85"/>
      <c r="AO74" s="85"/>
      <c r="AP74" s="85"/>
      <c r="AQ74" s="85"/>
      <c r="AR74" s="43"/>
    </row>
    <row r="75" spans="1:44" ht="20.25" x14ac:dyDescent="0.3">
      <c r="A75" s="39"/>
      <c r="B75" s="26" t="s">
        <v>76</v>
      </c>
      <c r="C75" s="26">
        <f>+C2</f>
        <v>8</v>
      </c>
      <c r="D75" s="25"/>
      <c r="E75" s="25"/>
      <c r="F75" s="25"/>
      <c r="G75" s="86" t="str">
        <f>+G2</f>
        <v>2025/2026 REGULAR SEASON</v>
      </c>
      <c r="H75" s="86"/>
      <c r="I75" s="86"/>
      <c r="J75" s="86"/>
      <c r="K75" s="86"/>
      <c r="L75" s="86"/>
      <c r="M75" s="86"/>
      <c r="N75" s="25"/>
      <c r="O75" s="25"/>
      <c r="P75" s="25"/>
      <c r="Q75" s="39"/>
      <c r="R75" s="39"/>
      <c r="S75" s="86" t="s">
        <v>88</v>
      </c>
      <c r="T75" s="86"/>
      <c r="U75" s="86"/>
      <c r="V75" s="86"/>
      <c r="W75" s="86"/>
      <c r="X75" s="86"/>
      <c r="Y75" s="86"/>
      <c r="Z75" s="86"/>
      <c r="AA75" s="86"/>
      <c r="AB75" s="86"/>
      <c r="AC75" s="86"/>
      <c r="AD75" s="86"/>
      <c r="AE75" s="86"/>
      <c r="AF75" s="86"/>
      <c r="AG75" s="86"/>
      <c r="AH75" s="86"/>
      <c r="AI75" s="86"/>
      <c r="AJ75" s="86"/>
      <c r="AK75" s="86"/>
      <c r="AL75" s="86"/>
      <c r="AM75" s="86"/>
      <c r="AN75" s="86"/>
      <c r="AO75" s="86"/>
      <c r="AP75" s="86"/>
      <c r="AQ75" s="86"/>
      <c r="AR75" s="39"/>
    </row>
    <row r="76" spans="1:44" ht="18.600000000000001" customHeight="1" x14ac:dyDescent="0.3">
      <c r="A76" s="36"/>
      <c r="N76" s="25"/>
      <c r="O76" s="25"/>
      <c r="P76" s="25"/>
      <c r="Q76" s="36"/>
      <c r="R76" s="36"/>
      <c r="T76" s="16"/>
      <c r="U76" s="16"/>
      <c r="V76" s="16"/>
      <c r="W76" s="16"/>
      <c r="X76" s="16"/>
      <c r="Y76" s="16"/>
      <c r="Z76" s="16"/>
      <c r="AA76" s="29"/>
      <c r="AB76" s="29"/>
      <c r="AC76" s="29"/>
      <c r="AD76" s="29"/>
      <c r="AE76" s="30"/>
      <c r="AF76" s="29"/>
      <c r="AG76" s="29"/>
      <c r="AH76" s="29"/>
      <c r="AI76" s="29"/>
      <c r="AJ76" s="29"/>
      <c r="AK76" s="29"/>
      <c r="AL76" s="29"/>
      <c r="AM76" s="21"/>
      <c r="AN76" s="11"/>
      <c r="AO76" s="11"/>
      <c r="AP76" s="22"/>
      <c r="AQ76" s="22"/>
      <c r="AR76" s="36"/>
    </row>
    <row r="77" spans="1:44" ht="16.5" thickBot="1" x14ac:dyDescent="0.3">
      <c r="A77" s="36"/>
      <c r="Q77" s="39"/>
      <c r="R77" s="39"/>
      <c r="S77" s="28" t="s">
        <v>109</v>
      </c>
      <c r="T77" s="28" t="s">
        <v>111</v>
      </c>
      <c r="U77" s="28"/>
      <c r="V77" s="38"/>
      <c r="W77" s="38"/>
      <c r="X77" s="38"/>
      <c r="Y77" s="38"/>
      <c r="Z77" s="38" t="s">
        <v>3</v>
      </c>
      <c r="AA77" s="38" t="s">
        <v>22</v>
      </c>
      <c r="AB77" s="38" t="s">
        <v>23</v>
      </c>
      <c r="AC77" s="38" t="s">
        <v>24</v>
      </c>
      <c r="AD77" s="38" t="s">
        <v>2</v>
      </c>
      <c r="AE77" s="22"/>
      <c r="AF77" s="28" t="s">
        <v>109</v>
      </c>
      <c r="AG77" s="28" t="s">
        <v>111</v>
      </c>
      <c r="AH77" s="28"/>
      <c r="AI77" s="38"/>
      <c r="AJ77" s="38"/>
      <c r="AK77" s="38"/>
      <c r="AL77" s="38"/>
      <c r="AM77" s="38" t="s">
        <v>3</v>
      </c>
      <c r="AN77" s="38" t="s">
        <v>22</v>
      </c>
      <c r="AO77" s="38" t="s">
        <v>23</v>
      </c>
      <c r="AP77" s="38" t="s">
        <v>24</v>
      </c>
      <c r="AQ77" s="38" t="s">
        <v>2</v>
      </c>
      <c r="AR77" s="39"/>
    </row>
    <row r="78" spans="1:44" ht="15.75" customHeight="1" x14ac:dyDescent="0.25">
      <c r="A78" s="36"/>
      <c r="Q78" s="39"/>
      <c r="R78" s="39"/>
      <c r="S78" s="27">
        <v>8.5</v>
      </c>
      <c r="T78" s="21" t="s">
        <v>276</v>
      </c>
      <c r="Z78" s="22">
        <v>2</v>
      </c>
      <c r="AA78" s="22">
        <v>5</v>
      </c>
      <c r="AB78" s="22">
        <v>1</v>
      </c>
      <c r="AC78" s="22">
        <f t="shared" ref="AC78:AC88" si="13">+AA78+AB78</f>
        <v>6</v>
      </c>
      <c r="AD78" s="22">
        <v>0</v>
      </c>
      <c r="AF78" s="27">
        <v>7</v>
      </c>
      <c r="AG78" s="21" t="s">
        <v>393</v>
      </c>
      <c r="AM78" s="22">
        <v>1</v>
      </c>
      <c r="AN78" s="22">
        <v>0</v>
      </c>
      <c r="AO78" s="22">
        <v>0</v>
      </c>
      <c r="AP78" s="22">
        <f t="shared" ref="AP78:AP89" si="14">+AN78+AO78</f>
        <v>0</v>
      </c>
      <c r="AQ78" s="22">
        <v>0</v>
      </c>
      <c r="AR78" s="39"/>
    </row>
    <row r="79" spans="1:44" ht="15.75" customHeight="1" thickBot="1" x14ac:dyDescent="0.3">
      <c r="A79" s="36"/>
      <c r="E79" s="2" t="s">
        <v>67</v>
      </c>
      <c r="F79" s="2"/>
      <c r="G79" s="2"/>
      <c r="H79" s="4" t="s">
        <v>1</v>
      </c>
      <c r="I79" s="4"/>
      <c r="J79" s="4" t="s">
        <v>3</v>
      </c>
      <c r="K79" s="4" t="s">
        <v>22</v>
      </c>
      <c r="L79" s="4" t="s">
        <v>23</v>
      </c>
      <c r="M79" s="50" t="s">
        <v>24</v>
      </c>
      <c r="Q79" s="36"/>
      <c r="R79" s="36"/>
      <c r="S79" s="27">
        <v>8.5</v>
      </c>
      <c r="T79" s="21" t="s">
        <v>394</v>
      </c>
      <c r="Z79" s="22">
        <v>1</v>
      </c>
      <c r="AA79" s="22">
        <v>0</v>
      </c>
      <c r="AB79" s="22">
        <v>2</v>
      </c>
      <c r="AC79" s="22">
        <f t="shared" si="13"/>
        <v>2</v>
      </c>
      <c r="AD79" s="22">
        <v>0</v>
      </c>
      <c r="AF79" s="27">
        <v>7.5</v>
      </c>
      <c r="AG79" s="21" t="s">
        <v>297</v>
      </c>
      <c r="AM79" s="22">
        <v>1</v>
      </c>
      <c r="AN79" s="22">
        <v>0</v>
      </c>
      <c r="AO79" s="22">
        <v>1</v>
      </c>
      <c r="AP79" s="22">
        <f t="shared" si="14"/>
        <v>1</v>
      </c>
      <c r="AQ79" s="22">
        <v>0</v>
      </c>
      <c r="AR79" s="36"/>
    </row>
    <row r="80" spans="1:44" ht="15.75" customHeight="1" x14ac:dyDescent="0.25">
      <c r="A80" s="36"/>
      <c r="E80" s="21" t="s">
        <v>150</v>
      </c>
      <c r="F80" s="21"/>
      <c r="G80" s="21"/>
      <c r="H80" s="21" t="s">
        <v>97</v>
      </c>
      <c r="I80" s="22"/>
      <c r="J80" s="22">
        <v>8</v>
      </c>
      <c r="K80" s="22">
        <v>10</v>
      </c>
      <c r="L80" s="22">
        <v>10</v>
      </c>
      <c r="M80" s="49">
        <f t="shared" ref="M80:M113" si="15">+K80+L80</f>
        <v>20</v>
      </c>
      <c r="Q80" s="36"/>
      <c r="R80" s="36"/>
      <c r="S80" s="27">
        <v>8</v>
      </c>
      <c r="T80" s="21" t="s">
        <v>298</v>
      </c>
      <c r="Z80" s="22">
        <v>1</v>
      </c>
      <c r="AA80" s="22">
        <v>0</v>
      </c>
      <c r="AB80" s="22">
        <v>0</v>
      </c>
      <c r="AC80" s="22">
        <f t="shared" si="13"/>
        <v>0</v>
      </c>
      <c r="AD80" s="22">
        <v>0</v>
      </c>
      <c r="AF80" s="27">
        <v>9</v>
      </c>
      <c r="AG80" s="21" t="s">
        <v>372</v>
      </c>
      <c r="AM80" s="22">
        <v>1</v>
      </c>
      <c r="AN80" s="22">
        <v>3</v>
      </c>
      <c r="AO80" s="22">
        <v>0</v>
      </c>
      <c r="AP80" s="22">
        <f t="shared" si="14"/>
        <v>3</v>
      </c>
      <c r="AQ80" s="22">
        <v>0</v>
      </c>
      <c r="AR80" s="36"/>
    </row>
    <row r="81" spans="1:44" ht="15.75" customHeight="1" x14ac:dyDescent="0.25">
      <c r="A81" s="36"/>
      <c r="E81" s="21" t="s">
        <v>129</v>
      </c>
      <c r="F81" s="21"/>
      <c r="G81" s="21"/>
      <c r="H81" s="21" t="s">
        <v>17</v>
      </c>
      <c r="I81" s="22"/>
      <c r="J81" s="22">
        <v>8</v>
      </c>
      <c r="K81" s="22">
        <v>9</v>
      </c>
      <c r="L81" s="22">
        <v>10</v>
      </c>
      <c r="M81" s="49">
        <f t="shared" si="15"/>
        <v>19</v>
      </c>
      <c r="Q81" s="36"/>
      <c r="R81" s="36"/>
      <c r="S81" s="27">
        <v>7.5</v>
      </c>
      <c r="T81" s="21" t="s">
        <v>371</v>
      </c>
      <c r="Z81" s="22">
        <v>1</v>
      </c>
      <c r="AA81" s="22">
        <v>0</v>
      </c>
      <c r="AB81" s="22">
        <v>0</v>
      </c>
      <c r="AC81" s="22">
        <f t="shared" si="13"/>
        <v>0</v>
      </c>
      <c r="AD81" s="22">
        <v>0</v>
      </c>
      <c r="AF81" s="27">
        <v>6.5</v>
      </c>
      <c r="AG81" s="21" t="s">
        <v>392</v>
      </c>
      <c r="AM81" s="22">
        <v>1</v>
      </c>
      <c r="AN81" s="22">
        <v>0</v>
      </c>
      <c r="AO81" s="22">
        <v>2</v>
      </c>
      <c r="AP81" s="22">
        <f t="shared" si="14"/>
        <v>2</v>
      </c>
      <c r="AQ81" s="22">
        <v>0</v>
      </c>
      <c r="AR81" s="36"/>
    </row>
    <row r="82" spans="1:44" ht="15.75" customHeight="1" x14ac:dyDescent="0.25">
      <c r="A82" s="36"/>
      <c r="E82" s="21" t="s">
        <v>85</v>
      </c>
      <c r="F82" s="21"/>
      <c r="G82" s="21"/>
      <c r="H82" s="21" t="s">
        <v>106</v>
      </c>
      <c r="I82" s="22"/>
      <c r="J82" s="22">
        <v>8</v>
      </c>
      <c r="K82" s="22">
        <v>9</v>
      </c>
      <c r="L82" s="22">
        <v>9</v>
      </c>
      <c r="M82" s="49">
        <f t="shared" si="15"/>
        <v>18</v>
      </c>
      <c r="Q82" s="36"/>
      <c r="R82" s="36"/>
      <c r="S82" s="27">
        <v>7</v>
      </c>
      <c r="T82" s="21" t="s">
        <v>219</v>
      </c>
      <c r="Z82" s="22">
        <v>8</v>
      </c>
      <c r="AA82" s="22">
        <v>1</v>
      </c>
      <c r="AB82" s="22">
        <v>1</v>
      </c>
      <c r="AC82" s="22">
        <f t="shared" si="13"/>
        <v>2</v>
      </c>
      <c r="AD82" s="22">
        <v>0</v>
      </c>
      <c r="AF82" s="27">
        <v>8.5</v>
      </c>
      <c r="AG82" s="21" t="s">
        <v>254</v>
      </c>
      <c r="AM82" s="22">
        <v>2</v>
      </c>
      <c r="AN82" s="22">
        <v>0</v>
      </c>
      <c r="AO82" s="22">
        <v>0</v>
      </c>
      <c r="AP82" s="22">
        <f t="shared" si="14"/>
        <v>0</v>
      </c>
      <c r="AQ82" s="22">
        <v>2</v>
      </c>
      <c r="AR82" s="36"/>
    </row>
    <row r="83" spans="1:44" ht="15.75" customHeight="1" x14ac:dyDescent="0.25">
      <c r="A83" s="36"/>
      <c r="E83" s="21" t="s">
        <v>138</v>
      </c>
      <c r="F83" s="21"/>
      <c r="G83" s="21"/>
      <c r="H83" s="21" t="s">
        <v>173</v>
      </c>
      <c r="I83" s="22"/>
      <c r="J83" s="22">
        <v>7</v>
      </c>
      <c r="K83" s="22">
        <v>10</v>
      </c>
      <c r="L83" s="22">
        <v>7</v>
      </c>
      <c r="M83" s="49">
        <f t="shared" si="15"/>
        <v>17</v>
      </c>
      <c r="Q83" s="36"/>
      <c r="R83" s="36"/>
      <c r="S83" s="27">
        <v>7</v>
      </c>
      <c r="T83" s="21" t="s">
        <v>391</v>
      </c>
      <c r="Z83" s="22">
        <v>1</v>
      </c>
      <c r="AA83" s="22">
        <v>0</v>
      </c>
      <c r="AB83" s="22">
        <v>0</v>
      </c>
      <c r="AC83" s="22">
        <f t="shared" si="13"/>
        <v>0</v>
      </c>
      <c r="AD83" s="22">
        <v>0</v>
      </c>
      <c r="AF83" s="27">
        <v>6</v>
      </c>
      <c r="AG83" s="21" t="s">
        <v>156</v>
      </c>
      <c r="AM83" s="22">
        <v>4</v>
      </c>
      <c r="AN83" s="22">
        <v>0</v>
      </c>
      <c r="AO83" s="22">
        <v>0</v>
      </c>
      <c r="AP83" s="22">
        <f t="shared" si="14"/>
        <v>0</v>
      </c>
      <c r="AQ83" s="22">
        <v>2</v>
      </c>
      <c r="AR83" s="36"/>
    </row>
    <row r="84" spans="1:44" ht="15.75" customHeight="1" x14ac:dyDescent="0.25">
      <c r="A84" s="36"/>
      <c r="E84" s="21" t="s">
        <v>53</v>
      </c>
      <c r="F84" s="21"/>
      <c r="G84" s="21"/>
      <c r="H84" s="21" t="s">
        <v>108</v>
      </c>
      <c r="I84" s="22"/>
      <c r="J84" s="22">
        <v>7</v>
      </c>
      <c r="K84" s="22">
        <v>12</v>
      </c>
      <c r="L84" s="22">
        <v>4</v>
      </c>
      <c r="M84" s="49">
        <f t="shared" si="15"/>
        <v>16</v>
      </c>
      <c r="Q84" s="36"/>
      <c r="R84" s="36"/>
      <c r="S84" s="27">
        <v>7.5</v>
      </c>
      <c r="T84" s="21" t="s">
        <v>370</v>
      </c>
      <c r="Z84" s="22">
        <v>2</v>
      </c>
      <c r="AA84" s="22">
        <v>0</v>
      </c>
      <c r="AB84" s="22">
        <v>0</v>
      </c>
      <c r="AC84" s="22">
        <f t="shared" si="13"/>
        <v>0</v>
      </c>
      <c r="AD84" s="22">
        <v>2</v>
      </c>
      <c r="AF84" s="27">
        <v>8.5</v>
      </c>
      <c r="AG84" s="21" t="s">
        <v>348</v>
      </c>
      <c r="AM84" s="22">
        <v>1</v>
      </c>
      <c r="AN84" s="22">
        <v>0</v>
      </c>
      <c r="AO84" s="22">
        <v>1</v>
      </c>
      <c r="AP84" s="22">
        <f t="shared" si="14"/>
        <v>1</v>
      </c>
      <c r="AQ84" s="22">
        <v>0</v>
      </c>
      <c r="AR84" s="36"/>
    </row>
    <row r="85" spans="1:44" ht="15.75" customHeight="1" x14ac:dyDescent="0.25">
      <c r="A85" s="36"/>
      <c r="E85" s="21" t="s">
        <v>161</v>
      </c>
      <c r="F85" s="21"/>
      <c r="G85" s="21"/>
      <c r="H85" s="21" t="s">
        <v>17</v>
      </c>
      <c r="I85" s="22"/>
      <c r="J85" s="22">
        <v>8</v>
      </c>
      <c r="K85" s="22">
        <v>7</v>
      </c>
      <c r="L85" s="22">
        <v>9</v>
      </c>
      <c r="M85" s="49">
        <f t="shared" si="15"/>
        <v>16</v>
      </c>
      <c r="Q85" s="36"/>
      <c r="R85" s="36"/>
      <c r="S85" s="27">
        <v>8</v>
      </c>
      <c r="T85" s="21" t="s">
        <v>137</v>
      </c>
      <c r="Z85" s="22">
        <v>5</v>
      </c>
      <c r="AA85" s="22">
        <v>4</v>
      </c>
      <c r="AB85" s="22">
        <v>1</v>
      </c>
      <c r="AC85" s="22">
        <f t="shared" si="13"/>
        <v>5</v>
      </c>
      <c r="AD85" s="22">
        <v>0</v>
      </c>
      <c r="AF85" s="27">
        <v>7.5</v>
      </c>
      <c r="AG85" s="21" t="s">
        <v>279</v>
      </c>
      <c r="AM85" s="22">
        <v>5</v>
      </c>
      <c r="AN85" s="22">
        <v>3</v>
      </c>
      <c r="AO85" s="22">
        <v>4</v>
      </c>
      <c r="AP85" s="22">
        <f t="shared" si="14"/>
        <v>7</v>
      </c>
      <c r="AQ85" s="22">
        <v>0</v>
      </c>
      <c r="AR85" s="36"/>
    </row>
    <row r="86" spans="1:44" ht="15.75" customHeight="1" x14ac:dyDescent="0.25">
      <c r="A86" s="36"/>
      <c r="E86" s="21" t="s">
        <v>192</v>
      </c>
      <c r="F86" s="21"/>
      <c r="G86" s="21"/>
      <c r="H86" s="21" t="s">
        <v>173</v>
      </c>
      <c r="I86" s="22"/>
      <c r="J86" s="22">
        <v>8</v>
      </c>
      <c r="K86" s="22">
        <v>6</v>
      </c>
      <c r="L86" s="22">
        <v>9</v>
      </c>
      <c r="M86" s="49">
        <f t="shared" si="15"/>
        <v>15</v>
      </c>
      <c r="Q86" s="36"/>
      <c r="R86" s="36"/>
      <c r="S86" s="27">
        <v>6.5</v>
      </c>
      <c r="T86" s="21" t="s">
        <v>277</v>
      </c>
      <c r="Z86" s="22">
        <v>3</v>
      </c>
      <c r="AA86" s="22">
        <v>1</v>
      </c>
      <c r="AB86" s="22">
        <v>0</v>
      </c>
      <c r="AC86" s="22">
        <f t="shared" si="13"/>
        <v>1</v>
      </c>
      <c r="AD86" s="22">
        <v>0</v>
      </c>
      <c r="AF86" s="27">
        <v>7.5</v>
      </c>
      <c r="AG86" s="21" t="s">
        <v>345</v>
      </c>
      <c r="AM86" s="22">
        <v>1</v>
      </c>
      <c r="AN86" s="22">
        <v>0</v>
      </c>
      <c r="AO86" s="22">
        <v>0</v>
      </c>
      <c r="AP86" s="22">
        <f t="shared" si="14"/>
        <v>0</v>
      </c>
      <c r="AQ86" s="22">
        <v>0</v>
      </c>
      <c r="AR86" s="40"/>
    </row>
    <row r="87" spans="1:44" ht="15.75" customHeight="1" x14ac:dyDescent="0.25">
      <c r="A87" s="36"/>
      <c r="E87" s="21" t="s">
        <v>79</v>
      </c>
      <c r="F87" s="21"/>
      <c r="G87" s="21"/>
      <c r="H87" s="21" t="s">
        <v>173</v>
      </c>
      <c r="I87" s="22"/>
      <c r="J87" s="22">
        <v>8</v>
      </c>
      <c r="K87" s="22">
        <v>3</v>
      </c>
      <c r="L87" s="22">
        <v>11</v>
      </c>
      <c r="M87" s="49">
        <f t="shared" si="15"/>
        <v>14</v>
      </c>
      <c r="Q87" s="40"/>
      <c r="R87" s="40"/>
      <c r="S87" s="27">
        <v>7.5</v>
      </c>
      <c r="T87" s="21" t="s">
        <v>160</v>
      </c>
      <c r="Z87" s="22">
        <v>2</v>
      </c>
      <c r="AA87" s="22">
        <v>0</v>
      </c>
      <c r="AB87" s="22">
        <v>0</v>
      </c>
      <c r="AC87" s="22">
        <f t="shared" si="13"/>
        <v>0</v>
      </c>
      <c r="AD87" s="22">
        <v>0</v>
      </c>
      <c r="AF87" s="27">
        <v>7</v>
      </c>
      <c r="AG87" s="21" t="s">
        <v>346</v>
      </c>
      <c r="AM87" s="22">
        <v>1</v>
      </c>
      <c r="AN87" s="22">
        <v>0</v>
      </c>
      <c r="AO87" s="22">
        <v>0</v>
      </c>
      <c r="AP87" s="22">
        <f t="shared" si="14"/>
        <v>0</v>
      </c>
      <c r="AQ87" s="22">
        <v>0</v>
      </c>
      <c r="AR87" s="40"/>
    </row>
    <row r="88" spans="1:44" ht="15.75" customHeight="1" thickBot="1" x14ac:dyDescent="0.3">
      <c r="A88" s="36"/>
      <c r="E88" s="21" t="s">
        <v>185</v>
      </c>
      <c r="F88" s="21"/>
      <c r="G88" s="21"/>
      <c r="H88" s="21" t="s">
        <v>134</v>
      </c>
      <c r="I88" s="22"/>
      <c r="J88" s="22">
        <v>8</v>
      </c>
      <c r="K88" s="22">
        <v>9</v>
      </c>
      <c r="L88" s="22">
        <v>3</v>
      </c>
      <c r="M88" s="49">
        <f t="shared" si="15"/>
        <v>12</v>
      </c>
      <c r="Q88" s="40"/>
      <c r="R88" s="40"/>
      <c r="S88" s="27">
        <v>7.5</v>
      </c>
      <c r="T88" s="21" t="s">
        <v>278</v>
      </c>
      <c r="Z88" s="22">
        <v>1</v>
      </c>
      <c r="AA88" s="22">
        <v>0</v>
      </c>
      <c r="AB88" s="22">
        <v>0</v>
      </c>
      <c r="AC88" s="22">
        <f t="shared" si="13"/>
        <v>0</v>
      </c>
      <c r="AD88" s="22">
        <v>0</v>
      </c>
      <c r="AF88" s="27">
        <v>6</v>
      </c>
      <c r="AG88" s="21" t="s">
        <v>223</v>
      </c>
      <c r="AM88" s="22">
        <v>3</v>
      </c>
      <c r="AN88" s="22">
        <v>1</v>
      </c>
      <c r="AO88" s="22">
        <v>2</v>
      </c>
      <c r="AP88" s="22">
        <f t="shared" si="14"/>
        <v>3</v>
      </c>
      <c r="AQ88" s="22">
        <v>0</v>
      </c>
      <c r="AR88" s="40"/>
    </row>
    <row r="89" spans="1:44" ht="15.75" customHeight="1" thickBot="1" x14ac:dyDescent="0.3">
      <c r="A89" s="36"/>
      <c r="E89" s="21" t="s">
        <v>140</v>
      </c>
      <c r="F89" s="21"/>
      <c r="G89" s="21"/>
      <c r="H89" s="21" t="s">
        <v>108</v>
      </c>
      <c r="I89" s="22"/>
      <c r="J89" s="22">
        <v>8</v>
      </c>
      <c r="K89" s="22">
        <v>4</v>
      </c>
      <c r="L89" s="22">
        <v>8</v>
      </c>
      <c r="M89" s="49">
        <f t="shared" si="15"/>
        <v>12</v>
      </c>
      <c r="Q89" s="40"/>
      <c r="R89" s="40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  <c r="AF89" s="27">
        <v>6.5</v>
      </c>
      <c r="AG89" s="21" t="s">
        <v>316</v>
      </c>
      <c r="AM89" s="22">
        <v>4</v>
      </c>
      <c r="AN89" s="22">
        <v>0</v>
      </c>
      <c r="AO89" s="22">
        <v>3</v>
      </c>
      <c r="AP89" s="22">
        <f t="shared" si="14"/>
        <v>3</v>
      </c>
      <c r="AQ89" s="22">
        <v>0</v>
      </c>
      <c r="AR89" s="41"/>
    </row>
    <row r="90" spans="1:44" ht="15.75" customHeight="1" x14ac:dyDescent="0.25">
      <c r="A90" s="36"/>
      <c r="E90" s="21" t="s">
        <v>118</v>
      </c>
      <c r="G90" s="21"/>
      <c r="H90" s="21" t="s">
        <v>106</v>
      </c>
      <c r="I90" s="22"/>
      <c r="J90" s="22">
        <v>8</v>
      </c>
      <c r="K90" s="22">
        <v>4</v>
      </c>
      <c r="L90" s="22">
        <v>8</v>
      </c>
      <c r="M90" s="49">
        <f t="shared" si="15"/>
        <v>12</v>
      </c>
      <c r="Q90" s="41"/>
      <c r="R90" s="41"/>
      <c r="AF90" s="8"/>
      <c r="AG90" s="31" t="s">
        <v>86</v>
      </c>
      <c r="AH90" s="8"/>
      <c r="AI90" s="8"/>
      <c r="AJ90" s="8"/>
      <c r="AK90" s="8"/>
      <c r="AL90" s="8"/>
      <c r="AM90" s="15">
        <f>SUM(Z77:Z88)+SUM(AM77:AM89)</f>
        <v>52</v>
      </c>
      <c r="AN90" s="15">
        <f>SUM(AA77:AA88)+SUM(AN77:AN89)</f>
        <v>18</v>
      </c>
      <c r="AO90" s="15">
        <f>SUM(AB77:AB88)+SUM(AO77:AO89)</f>
        <v>18</v>
      </c>
      <c r="AP90" s="15">
        <f>SUM(AC77:AC88)+SUM(AP77:AP89)</f>
        <v>36</v>
      </c>
      <c r="AQ90" s="15">
        <f>SUM(AD77:AD88)+SUM(AQ77:AQ89)</f>
        <v>6</v>
      </c>
      <c r="AR90" s="41"/>
    </row>
    <row r="91" spans="1:44" ht="15.75" customHeight="1" x14ac:dyDescent="0.25">
      <c r="A91" s="36"/>
      <c r="E91" s="21" t="s">
        <v>155</v>
      </c>
      <c r="H91" s="21" t="s">
        <v>134</v>
      </c>
      <c r="I91" s="22"/>
      <c r="J91" s="22">
        <v>8</v>
      </c>
      <c r="K91" s="22">
        <v>4</v>
      </c>
      <c r="L91" s="22">
        <v>7</v>
      </c>
      <c r="M91" s="49">
        <f t="shared" si="15"/>
        <v>11</v>
      </c>
      <c r="Q91" s="41"/>
      <c r="R91" s="41"/>
      <c r="AM91" s="22"/>
      <c r="AN91" s="22"/>
      <c r="AO91" s="22"/>
      <c r="AP91" s="22"/>
      <c r="AQ91" s="22"/>
      <c r="AR91" s="41"/>
    </row>
    <row r="92" spans="1:44" ht="15.75" customHeight="1" thickBot="1" x14ac:dyDescent="0.3">
      <c r="A92" s="36"/>
      <c r="E92" s="21" t="s">
        <v>167</v>
      </c>
      <c r="F92" s="21"/>
      <c r="G92" s="21"/>
      <c r="H92" s="21" t="s">
        <v>107</v>
      </c>
      <c r="I92" s="22"/>
      <c r="J92" s="22">
        <v>8</v>
      </c>
      <c r="K92" s="22">
        <v>6</v>
      </c>
      <c r="L92" s="22">
        <v>3</v>
      </c>
      <c r="M92" s="49">
        <f t="shared" si="15"/>
        <v>9</v>
      </c>
      <c r="Q92" s="41"/>
      <c r="R92" s="41"/>
      <c r="S92" s="28" t="s">
        <v>109</v>
      </c>
      <c r="T92" s="28" t="s">
        <v>112</v>
      </c>
      <c r="U92" s="28"/>
      <c r="V92" s="38"/>
      <c r="W92" s="38"/>
      <c r="X92" s="38"/>
      <c r="Y92" s="38"/>
      <c r="Z92" s="38" t="s">
        <v>3</v>
      </c>
      <c r="AA92" s="38" t="s">
        <v>22</v>
      </c>
      <c r="AB92" s="38" t="s">
        <v>23</v>
      </c>
      <c r="AC92" s="38" t="s">
        <v>24</v>
      </c>
      <c r="AD92" s="38" t="s">
        <v>2</v>
      </c>
      <c r="AF92" s="28" t="s">
        <v>109</v>
      </c>
      <c r="AG92" s="28" t="s">
        <v>112</v>
      </c>
      <c r="AH92" s="28"/>
      <c r="AI92" s="38"/>
      <c r="AJ92" s="38"/>
      <c r="AK92" s="38"/>
      <c r="AL92" s="38"/>
      <c r="AM92" s="38" t="s">
        <v>3</v>
      </c>
      <c r="AN92" s="38" t="s">
        <v>22</v>
      </c>
      <c r="AO92" s="38" t="s">
        <v>23</v>
      </c>
      <c r="AP92" s="38" t="s">
        <v>24</v>
      </c>
      <c r="AQ92" s="38" t="s">
        <v>2</v>
      </c>
      <c r="AR92" s="41"/>
    </row>
    <row r="93" spans="1:44" ht="15.75" customHeight="1" x14ac:dyDescent="0.25">
      <c r="A93" s="36"/>
      <c r="E93" s="21" t="s">
        <v>139</v>
      </c>
      <c r="F93" s="21"/>
      <c r="G93" s="21"/>
      <c r="H93" s="21" t="s">
        <v>106</v>
      </c>
      <c r="I93" s="22"/>
      <c r="J93" s="22">
        <v>8</v>
      </c>
      <c r="K93" s="22">
        <v>5</v>
      </c>
      <c r="L93" s="22">
        <v>4</v>
      </c>
      <c r="M93" s="49">
        <f t="shared" si="15"/>
        <v>9</v>
      </c>
      <c r="Q93" s="41"/>
      <c r="R93" s="41"/>
      <c r="S93" s="27">
        <v>7</v>
      </c>
      <c r="T93" s="21" t="s">
        <v>64</v>
      </c>
      <c r="Z93" s="22">
        <v>1</v>
      </c>
      <c r="AA93" s="22">
        <v>0</v>
      </c>
      <c r="AB93" s="22">
        <v>0</v>
      </c>
      <c r="AC93" s="22">
        <f>+AA93+AB93</f>
        <v>0</v>
      </c>
      <c r="AD93" s="22">
        <v>0</v>
      </c>
      <c r="AF93" s="27">
        <v>6.5</v>
      </c>
      <c r="AG93" s="21" t="s">
        <v>123</v>
      </c>
      <c r="AM93" s="22">
        <v>2</v>
      </c>
      <c r="AN93" s="22">
        <v>1</v>
      </c>
      <c r="AO93" s="22">
        <v>0</v>
      </c>
      <c r="AP93" s="22">
        <f>+AN93+AO93</f>
        <v>1</v>
      </c>
      <c r="AQ93" s="22">
        <v>0</v>
      </c>
      <c r="AR93" s="41"/>
    </row>
    <row r="94" spans="1:44" ht="15.75" customHeight="1" x14ac:dyDescent="0.25">
      <c r="A94" s="36"/>
      <c r="E94" s="21" t="s">
        <v>128</v>
      </c>
      <c r="F94" s="21"/>
      <c r="G94" s="21"/>
      <c r="H94" s="21" t="s">
        <v>106</v>
      </c>
      <c r="I94" s="22"/>
      <c r="J94" s="22">
        <v>8</v>
      </c>
      <c r="K94" s="22">
        <v>4</v>
      </c>
      <c r="L94" s="22">
        <v>5</v>
      </c>
      <c r="M94" s="49">
        <f t="shared" si="15"/>
        <v>9</v>
      </c>
      <c r="Q94" s="41"/>
      <c r="R94" s="41"/>
      <c r="S94" s="27">
        <v>7</v>
      </c>
      <c r="T94" s="21" t="s">
        <v>141</v>
      </c>
      <c r="Z94" s="22">
        <v>1</v>
      </c>
      <c r="AA94" s="22">
        <v>1</v>
      </c>
      <c r="AB94" s="22">
        <v>0</v>
      </c>
      <c r="AC94" s="22">
        <f>+AA94+AB94</f>
        <v>1</v>
      </c>
      <c r="AD94" s="22">
        <v>0</v>
      </c>
      <c r="AF94" s="27">
        <v>6</v>
      </c>
      <c r="AG94" s="21" t="s">
        <v>103</v>
      </c>
      <c r="AM94" s="22">
        <v>2</v>
      </c>
      <c r="AN94" s="22">
        <v>0</v>
      </c>
      <c r="AO94" s="22">
        <v>0</v>
      </c>
      <c r="AP94" s="22">
        <f>+AN94+AO94</f>
        <v>0</v>
      </c>
      <c r="AQ94" s="22">
        <v>0</v>
      </c>
      <c r="AR94" s="41"/>
    </row>
    <row r="95" spans="1:44" ht="15.75" customHeight="1" x14ac:dyDescent="0.25">
      <c r="A95" s="36"/>
      <c r="E95" s="21" t="s">
        <v>32</v>
      </c>
      <c r="F95" s="21"/>
      <c r="G95" s="21"/>
      <c r="H95" s="21" t="s">
        <v>97</v>
      </c>
      <c r="I95" s="22"/>
      <c r="J95" s="22">
        <v>8</v>
      </c>
      <c r="K95" s="22">
        <v>4</v>
      </c>
      <c r="L95" s="22">
        <v>5</v>
      </c>
      <c r="M95" s="49">
        <f t="shared" si="15"/>
        <v>9</v>
      </c>
      <c r="Q95" s="41"/>
      <c r="R95" s="41"/>
      <c r="S95" s="27">
        <v>7.5</v>
      </c>
      <c r="T95" s="21" t="s">
        <v>31</v>
      </c>
      <c r="Z95" s="22">
        <v>2</v>
      </c>
      <c r="AA95" s="22">
        <v>0</v>
      </c>
      <c r="AB95" s="22">
        <v>1</v>
      </c>
      <c r="AC95" s="22">
        <f>+AA95+AB95</f>
        <v>1</v>
      </c>
      <c r="AD95" s="22">
        <v>0</v>
      </c>
      <c r="AF95" s="27">
        <v>7.5</v>
      </c>
      <c r="AG95" s="21" t="s">
        <v>196</v>
      </c>
      <c r="AH95" s="21"/>
      <c r="AM95" s="22">
        <v>1</v>
      </c>
      <c r="AN95" s="22">
        <v>0</v>
      </c>
      <c r="AO95" s="22">
        <v>0</v>
      </c>
      <c r="AP95" s="22">
        <f>+AN95+AO95</f>
        <v>0</v>
      </c>
      <c r="AQ95" s="22">
        <v>0</v>
      </c>
      <c r="AR95" s="41"/>
    </row>
    <row r="96" spans="1:44" ht="15.75" customHeight="1" thickBot="1" x14ac:dyDescent="0.3">
      <c r="A96" s="36"/>
      <c r="E96" s="21" t="s">
        <v>282</v>
      </c>
      <c r="F96" s="21"/>
      <c r="G96" s="21"/>
      <c r="H96" s="21" t="s">
        <v>106</v>
      </c>
      <c r="I96" s="22"/>
      <c r="J96" s="22">
        <v>8</v>
      </c>
      <c r="K96" s="22">
        <v>3</v>
      </c>
      <c r="L96" s="22">
        <v>6</v>
      </c>
      <c r="M96" s="49">
        <f t="shared" si="15"/>
        <v>9</v>
      </c>
      <c r="Q96" s="41"/>
      <c r="R96" s="41"/>
      <c r="S96" s="27">
        <v>7.5</v>
      </c>
      <c r="T96" s="21" t="s">
        <v>139</v>
      </c>
      <c r="Z96" s="22">
        <v>1</v>
      </c>
      <c r="AA96" s="22">
        <v>0</v>
      </c>
      <c r="AB96" s="22">
        <v>0</v>
      </c>
      <c r="AC96" s="22">
        <f>+AA96+AB96</f>
        <v>0</v>
      </c>
      <c r="AD96" s="22">
        <v>0</v>
      </c>
      <c r="AF96" s="27">
        <v>8.5</v>
      </c>
      <c r="AG96" s="21" t="s">
        <v>28</v>
      </c>
      <c r="AM96" s="22">
        <v>1</v>
      </c>
      <c r="AN96" s="22">
        <v>0</v>
      </c>
      <c r="AO96" s="22">
        <v>1</v>
      </c>
      <c r="AP96" s="22">
        <f>+AN96+AO96</f>
        <v>1</v>
      </c>
      <c r="AQ96" s="22">
        <v>0</v>
      </c>
      <c r="AR96" s="41"/>
    </row>
    <row r="97" spans="1:44" ht="15.75" customHeight="1" thickBot="1" x14ac:dyDescent="0.3">
      <c r="A97" s="36"/>
      <c r="E97" s="21" t="s">
        <v>119</v>
      </c>
      <c r="F97" s="21"/>
      <c r="G97" s="21"/>
      <c r="H97" s="21" t="s">
        <v>173</v>
      </c>
      <c r="I97" s="22"/>
      <c r="J97" s="22">
        <v>8</v>
      </c>
      <c r="K97" s="22">
        <v>1</v>
      </c>
      <c r="L97" s="22">
        <v>8</v>
      </c>
      <c r="M97" s="49">
        <f t="shared" si="15"/>
        <v>9</v>
      </c>
      <c r="Q97" s="41"/>
      <c r="R97" s="41"/>
      <c r="S97" s="8"/>
      <c r="T97" s="8"/>
      <c r="U97" s="8"/>
      <c r="V97" s="8"/>
      <c r="W97" s="8"/>
      <c r="X97" s="8"/>
      <c r="Y97" s="8"/>
      <c r="Z97" s="8"/>
      <c r="AA97" s="8"/>
      <c r="AB97" s="8"/>
      <c r="AC97" s="8"/>
      <c r="AD97" s="8"/>
      <c r="AF97" s="27">
        <v>7.5</v>
      </c>
      <c r="AG97" s="21" t="s">
        <v>44</v>
      </c>
      <c r="AM97" s="22">
        <v>2</v>
      </c>
      <c r="AN97" s="22">
        <v>0</v>
      </c>
      <c r="AO97" s="22">
        <v>2</v>
      </c>
      <c r="AP97" s="22">
        <f>+AN97+AO97</f>
        <v>2</v>
      </c>
      <c r="AQ97" s="22">
        <v>0</v>
      </c>
      <c r="AR97" s="41"/>
    </row>
    <row r="98" spans="1:44" ht="15.75" customHeight="1" x14ac:dyDescent="0.25">
      <c r="A98" s="36"/>
      <c r="E98" s="21" t="s">
        <v>158</v>
      </c>
      <c r="F98" s="21"/>
      <c r="G98" s="21"/>
      <c r="H98" s="16" t="s">
        <v>98</v>
      </c>
      <c r="I98" s="22"/>
      <c r="J98" s="22">
        <v>8</v>
      </c>
      <c r="K98" s="22">
        <v>4</v>
      </c>
      <c r="L98" s="22">
        <v>4</v>
      </c>
      <c r="M98" s="49">
        <f t="shared" si="15"/>
        <v>8</v>
      </c>
      <c r="Q98" s="41"/>
      <c r="R98" s="41"/>
      <c r="AF98" s="8"/>
      <c r="AG98" s="31" t="s">
        <v>157</v>
      </c>
      <c r="AH98" s="8"/>
      <c r="AI98" s="8"/>
      <c r="AJ98" s="8"/>
      <c r="AK98" s="8"/>
      <c r="AL98" s="8"/>
      <c r="AM98" s="53">
        <f>SUM(Z92:Z97)+SUM(AM92:AM97)</f>
        <v>13</v>
      </c>
      <c r="AN98" s="53">
        <f>SUM(AA92:AA97)+SUM(AN92:AN97)</f>
        <v>2</v>
      </c>
      <c r="AO98" s="53">
        <f>SUM(AB92:AB97)+SUM(AO92:AO97)</f>
        <v>4</v>
      </c>
      <c r="AP98" s="53">
        <f>SUM(AC92:AC97)+SUM(AP92:AP97)</f>
        <v>6</v>
      </c>
      <c r="AQ98" s="53">
        <f>SUM(AD92:AD97)+SUM(AQ92:AQ97)</f>
        <v>0</v>
      </c>
      <c r="AR98" s="41"/>
    </row>
    <row r="99" spans="1:44" ht="15.75" customHeight="1" x14ac:dyDescent="0.25">
      <c r="A99" s="36"/>
      <c r="E99" s="21" t="s">
        <v>42</v>
      </c>
      <c r="F99" s="21"/>
      <c r="G99" s="21"/>
      <c r="H99" s="21" t="s">
        <v>107</v>
      </c>
      <c r="I99" s="22"/>
      <c r="J99" s="22">
        <v>6</v>
      </c>
      <c r="K99" s="22">
        <v>4</v>
      </c>
      <c r="L99" s="22">
        <v>4</v>
      </c>
      <c r="M99" s="49">
        <f t="shared" si="15"/>
        <v>8</v>
      </c>
      <c r="Q99" s="41"/>
      <c r="R99" s="41"/>
      <c r="AF99" s="27"/>
      <c r="AG99" s="21" t="s">
        <v>86</v>
      </c>
      <c r="AM99" s="54">
        <f>AM90+AC113+AM98</f>
        <v>78</v>
      </c>
      <c r="AN99" s="54">
        <f>AN98+AN90</f>
        <v>20</v>
      </c>
      <c r="AO99" s="54">
        <f>AO98+AO90</f>
        <v>22</v>
      </c>
      <c r="AP99" s="54">
        <f>AP98+AP90</f>
        <v>42</v>
      </c>
      <c r="AQ99" s="54">
        <f>AQ98+AQ90</f>
        <v>6</v>
      </c>
      <c r="AR99" s="41"/>
    </row>
    <row r="100" spans="1:44" ht="15.75" customHeight="1" x14ac:dyDescent="0.25">
      <c r="A100" s="36"/>
      <c r="E100" s="21" t="s">
        <v>104</v>
      </c>
      <c r="F100" s="21"/>
      <c r="G100" s="21"/>
      <c r="H100" s="21" t="s">
        <v>108</v>
      </c>
      <c r="I100" s="22"/>
      <c r="J100" s="22">
        <v>7</v>
      </c>
      <c r="K100" s="22">
        <v>3</v>
      </c>
      <c r="L100" s="22">
        <v>5</v>
      </c>
      <c r="M100" s="49">
        <f t="shared" si="15"/>
        <v>8</v>
      </c>
      <c r="Q100" s="41"/>
      <c r="R100" s="41"/>
      <c r="AF100" s="27"/>
      <c r="AG100" s="21" t="s">
        <v>75</v>
      </c>
      <c r="AM100" s="22">
        <f>+AM41+AM28+Z54+Z41+AM54+AM15+Z28+Z15</f>
        <v>78</v>
      </c>
      <c r="AN100" s="22">
        <f>+AN41+AN28+AA54+AA41+AN54+AN15+AA28+AA15</f>
        <v>20</v>
      </c>
      <c r="AO100" s="22">
        <f>+AO41+AO28+AB54+AB41+AO54+AO15+AB28+AB15</f>
        <v>22</v>
      </c>
      <c r="AP100" s="22">
        <f>+AP41+AP28+AC54+AC41+AP54+AP15+AC28+AC15</f>
        <v>42</v>
      </c>
      <c r="AQ100" s="22">
        <f>+AQ41+AQ28+AD54+AD41+AQ54+AQ15+AD28+AD15</f>
        <v>6</v>
      </c>
      <c r="AR100" s="41"/>
    </row>
    <row r="101" spans="1:44" ht="15.75" customHeight="1" x14ac:dyDescent="0.25">
      <c r="A101" s="36"/>
      <c r="E101" s="21" t="s">
        <v>60</v>
      </c>
      <c r="F101" s="21"/>
      <c r="G101" s="21"/>
      <c r="H101" s="21" t="s">
        <v>107</v>
      </c>
      <c r="I101" s="22"/>
      <c r="J101" s="22">
        <v>6</v>
      </c>
      <c r="K101" s="22">
        <v>2</v>
      </c>
      <c r="L101" s="22">
        <v>5</v>
      </c>
      <c r="M101" s="49">
        <f t="shared" si="15"/>
        <v>7</v>
      </c>
      <c r="Q101" s="41"/>
      <c r="R101" s="41"/>
      <c r="AE101" s="22"/>
      <c r="AF101" s="22"/>
      <c r="AG101" s="55"/>
      <c r="AH101" s="55"/>
      <c r="AI101" s="22"/>
      <c r="AJ101" s="22"/>
      <c r="AK101" s="22"/>
      <c r="AL101" s="24"/>
      <c r="AM101" s="22"/>
      <c r="AN101" s="22"/>
      <c r="AO101" s="22"/>
      <c r="AP101" s="22"/>
      <c r="AR101" s="41"/>
    </row>
    <row r="102" spans="1:44" ht="15.75" customHeight="1" x14ac:dyDescent="0.25">
      <c r="A102" s="36"/>
      <c r="E102" s="21" t="s">
        <v>37</v>
      </c>
      <c r="H102" s="21" t="s">
        <v>134</v>
      </c>
      <c r="I102" s="22"/>
      <c r="J102" s="22">
        <v>8</v>
      </c>
      <c r="K102" s="22">
        <v>3</v>
      </c>
      <c r="L102" s="22">
        <v>3</v>
      </c>
      <c r="M102" s="49">
        <f t="shared" si="15"/>
        <v>6</v>
      </c>
      <c r="O102" s="22"/>
      <c r="Q102" s="41"/>
      <c r="R102" s="41"/>
      <c r="AE102" s="22"/>
      <c r="AF102" s="22"/>
      <c r="AG102" s="55"/>
      <c r="AH102" s="55"/>
      <c r="AI102" s="22"/>
      <c r="AJ102" s="22"/>
      <c r="AK102" s="22"/>
      <c r="AL102" s="24"/>
      <c r="AM102" s="22"/>
      <c r="AN102" s="22"/>
      <c r="AO102" s="22"/>
      <c r="AP102" s="22"/>
      <c r="AQ102" s="22"/>
      <c r="AR102" s="41"/>
    </row>
    <row r="103" spans="1:44" ht="15.75" customHeight="1" x14ac:dyDescent="0.25">
      <c r="A103" s="36"/>
      <c r="E103" s="21" t="s">
        <v>87</v>
      </c>
      <c r="F103" s="21"/>
      <c r="G103" s="21"/>
      <c r="H103" s="21" t="s">
        <v>108</v>
      </c>
      <c r="I103" s="22"/>
      <c r="J103" s="22">
        <v>7</v>
      </c>
      <c r="K103" s="22">
        <v>1</v>
      </c>
      <c r="L103" s="22">
        <v>5</v>
      </c>
      <c r="M103" s="49">
        <f t="shared" si="15"/>
        <v>6</v>
      </c>
      <c r="O103" s="22"/>
      <c r="Q103" s="41"/>
      <c r="R103" s="41"/>
      <c r="AM103" s="22"/>
      <c r="AN103" s="22"/>
      <c r="AQ103" s="22"/>
      <c r="AR103" s="41"/>
    </row>
    <row r="104" spans="1:44" ht="15.75" customHeight="1" x14ac:dyDescent="0.25">
      <c r="A104" s="36"/>
      <c r="E104" s="21" t="s">
        <v>187</v>
      </c>
      <c r="F104" s="21"/>
      <c r="G104" s="21"/>
      <c r="H104" s="16" t="s">
        <v>98</v>
      </c>
      <c r="I104" s="22"/>
      <c r="J104" s="22">
        <v>8</v>
      </c>
      <c r="K104" s="22">
        <v>1</v>
      </c>
      <c r="L104" s="22">
        <v>5</v>
      </c>
      <c r="M104" s="49">
        <f t="shared" si="15"/>
        <v>6</v>
      </c>
      <c r="O104" s="22"/>
      <c r="Q104" s="41"/>
      <c r="R104" s="41"/>
      <c r="AO104" s="22"/>
      <c r="AP104" s="22"/>
      <c r="AQ104" s="22"/>
      <c r="AR104" s="41"/>
    </row>
    <row r="105" spans="1:44" ht="15.75" customHeight="1" thickBot="1" x14ac:dyDescent="0.3">
      <c r="A105" s="36"/>
      <c r="E105" s="21" t="s">
        <v>44</v>
      </c>
      <c r="F105" s="21"/>
      <c r="G105" s="21"/>
      <c r="H105" s="21" t="s">
        <v>134</v>
      </c>
      <c r="I105" s="22"/>
      <c r="J105" s="22">
        <v>7</v>
      </c>
      <c r="K105" s="22">
        <v>0</v>
      </c>
      <c r="L105" s="22">
        <v>6</v>
      </c>
      <c r="M105" s="49">
        <f t="shared" si="15"/>
        <v>6</v>
      </c>
      <c r="O105" s="22"/>
      <c r="Q105" s="41"/>
      <c r="R105" s="41"/>
      <c r="U105" s="37" t="s">
        <v>109</v>
      </c>
      <c r="V105" s="10" t="s">
        <v>117</v>
      </c>
      <c r="W105" s="10"/>
      <c r="X105" s="10"/>
      <c r="Y105" s="10"/>
      <c r="Z105" s="10"/>
      <c r="AA105" s="10"/>
      <c r="AB105" s="10"/>
      <c r="AC105" s="37" t="s">
        <v>3</v>
      </c>
      <c r="AD105" s="37" t="s">
        <v>7</v>
      </c>
      <c r="AE105" s="37" t="s">
        <v>8</v>
      </c>
      <c r="AF105" s="37" t="s">
        <v>9</v>
      </c>
      <c r="AG105" s="37" t="s">
        <v>71</v>
      </c>
      <c r="AH105" s="37"/>
      <c r="AI105" s="37" t="s">
        <v>4</v>
      </c>
      <c r="AJ105" s="37" t="s">
        <v>6</v>
      </c>
      <c r="AK105" s="37" t="s">
        <v>5</v>
      </c>
      <c r="AL105" s="37" t="s">
        <v>72</v>
      </c>
      <c r="AM105" s="37" t="s">
        <v>23</v>
      </c>
      <c r="AN105" s="37" t="s">
        <v>2</v>
      </c>
      <c r="AO105" s="22"/>
      <c r="AP105" s="22"/>
      <c r="AQ105" s="22"/>
      <c r="AR105" s="41"/>
    </row>
    <row r="106" spans="1:44" ht="15.75" customHeight="1" x14ac:dyDescent="0.25">
      <c r="A106" s="36"/>
      <c r="E106" s="21" t="s">
        <v>46</v>
      </c>
      <c r="F106" s="21"/>
      <c r="G106" s="21"/>
      <c r="H106" s="21" t="s">
        <v>108</v>
      </c>
      <c r="I106" s="22"/>
      <c r="J106" s="22">
        <v>8</v>
      </c>
      <c r="K106" s="22">
        <v>0</v>
      </c>
      <c r="L106" s="22">
        <v>6</v>
      </c>
      <c r="M106" s="49">
        <f t="shared" si="15"/>
        <v>6</v>
      </c>
      <c r="Q106" s="41"/>
      <c r="R106" s="41"/>
      <c r="U106" s="58">
        <v>7</v>
      </c>
      <c r="V106" s="31" t="s">
        <v>347</v>
      </c>
      <c r="W106" s="8"/>
      <c r="X106" s="31"/>
      <c r="Y106" s="31"/>
      <c r="Z106" s="14"/>
      <c r="AA106" s="8"/>
      <c r="AB106" s="8"/>
      <c r="AC106" s="15">
        <f t="shared" ref="AC106:AC112" si="16">SUM(AD106:AF106)</f>
        <v>3</v>
      </c>
      <c r="AD106" s="15">
        <v>0</v>
      </c>
      <c r="AE106" s="15">
        <v>3</v>
      </c>
      <c r="AF106" s="15">
        <v>0</v>
      </c>
      <c r="AG106" s="98">
        <f t="shared" ref="AG106:AG113" si="17">+(AD106*2+AF106)/(2*AC106)</f>
        <v>0</v>
      </c>
      <c r="AH106" s="98"/>
      <c r="AI106" s="15">
        <v>12</v>
      </c>
      <c r="AJ106" s="15">
        <v>0</v>
      </c>
      <c r="AK106" s="15">
        <v>0</v>
      </c>
      <c r="AL106" s="52">
        <f t="shared" ref="AL106:AL113" si="18">+AI106/AC106</f>
        <v>4</v>
      </c>
      <c r="AM106" s="15">
        <v>0</v>
      </c>
      <c r="AN106" s="15">
        <v>0</v>
      </c>
      <c r="AO106" s="22"/>
      <c r="AP106" s="22"/>
      <c r="AQ106" s="22"/>
      <c r="AR106" s="41"/>
    </row>
    <row r="107" spans="1:44" ht="15.75" customHeight="1" x14ac:dyDescent="0.25">
      <c r="A107" s="36"/>
      <c r="E107" s="21" t="s">
        <v>188</v>
      </c>
      <c r="F107" s="21"/>
      <c r="G107" s="21"/>
      <c r="H107" s="16" t="s">
        <v>98</v>
      </c>
      <c r="I107" s="22"/>
      <c r="J107" s="22">
        <v>8</v>
      </c>
      <c r="K107" s="22">
        <v>4</v>
      </c>
      <c r="L107" s="22">
        <v>1</v>
      </c>
      <c r="M107" s="49">
        <f t="shared" si="15"/>
        <v>5</v>
      </c>
      <c r="O107" s="22"/>
      <c r="Q107" s="41"/>
      <c r="R107" s="41"/>
      <c r="U107" s="27">
        <v>7</v>
      </c>
      <c r="V107" s="21" t="s">
        <v>162</v>
      </c>
      <c r="X107" s="21"/>
      <c r="Y107" s="21"/>
      <c r="Z107" s="16"/>
      <c r="AC107" s="22">
        <f t="shared" si="16"/>
        <v>2</v>
      </c>
      <c r="AD107" s="22">
        <v>2</v>
      </c>
      <c r="AE107" s="22">
        <v>0</v>
      </c>
      <c r="AF107" s="22">
        <v>0</v>
      </c>
      <c r="AG107" s="95">
        <f t="shared" si="17"/>
        <v>1</v>
      </c>
      <c r="AH107" s="95"/>
      <c r="AI107" s="22">
        <v>4</v>
      </c>
      <c r="AJ107" s="22">
        <v>0</v>
      </c>
      <c r="AK107" s="22">
        <v>0</v>
      </c>
      <c r="AL107" s="24">
        <f t="shared" si="18"/>
        <v>2</v>
      </c>
      <c r="AM107" s="22">
        <v>0</v>
      </c>
      <c r="AN107" s="22">
        <v>0</v>
      </c>
      <c r="AO107" s="22"/>
      <c r="AP107" s="22"/>
      <c r="AQ107" s="22"/>
      <c r="AR107" s="41"/>
    </row>
    <row r="108" spans="1:44" ht="15.75" customHeight="1" x14ac:dyDescent="0.25">
      <c r="A108" s="36"/>
      <c r="E108" s="21" t="s">
        <v>169</v>
      </c>
      <c r="F108" s="21"/>
      <c r="G108" s="21"/>
      <c r="H108" s="21" t="s">
        <v>134</v>
      </c>
      <c r="I108" s="22"/>
      <c r="J108" s="22">
        <v>7</v>
      </c>
      <c r="K108" s="22">
        <v>3</v>
      </c>
      <c r="L108" s="22">
        <v>2</v>
      </c>
      <c r="M108" s="49">
        <f t="shared" si="15"/>
        <v>5</v>
      </c>
      <c r="O108" s="22"/>
      <c r="Q108" s="41"/>
      <c r="R108" s="41"/>
      <c r="U108" s="27">
        <v>7</v>
      </c>
      <c r="V108" s="21" t="s">
        <v>183</v>
      </c>
      <c r="X108" s="21"/>
      <c r="Y108" s="21"/>
      <c r="Z108" s="16"/>
      <c r="AC108" s="22">
        <f t="shared" si="16"/>
        <v>1</v>
      </c>
      <c r="AD108" s="22">
        <v>0</v>
      </c>
      <c r="AE108" s="22">
        <v>0</v>
      </c>
      <c r="AF108" s="22">
        <v>1</v>
      </c>
      <c r="AG108" s="95">
        <f t="shared" si="17"/>
        <v>0.5</v>
      </c>
      <c r="AH108" s="95"/>
      <c r="AI108" s="22">
        <v>1</v>
      </c>
      <c r="AJ108" s="22">
        <v>0</v>
      </c>
      <c r="AK108" s="22">
        <v>0</v>
      </c>
      <c r="AL108" s="24">
        <f t="shared" si="18"/>
        <v>1</v>
      </c>
      <c r="AM108" s="22">
        <v>0</v>
      </c>
      <c r="AN108" s="22">
        <v>0</v>
      </c>
      <c r="AO108" s="22"/>
      <c r="AP108" s="22"/>
      <c r="AR108" s="41"/>
    </row>
    <row r="109" spans="1:44" ht="15.75" customHeight="1" x14ac:dyDescent="0.25">
      <c r="A109" s="36"/>
      <c r="E109" s="21" t="s">
        <v>81</v>
      </c>
      <c r="F109" s="21"/>
      <c r="G109" s="21"/>
      <c r="H109" s="21" t="s">
        <v>134</v>
      </c>
      <c r="I109" s="22"/>
      <c r="J109" s="22">
        <v>7</v>
      </c>
      <c r="K109" s="22">
        <v>2</v>
      </c>
      <c r="L109" s="22">
        <v>3</v>
      </c>
      <c r="M109" s="49">
        <f t="shared" si="15"/>
        <v>5</v>
      </c>
      <c r="O109" s="22"/>
      <c r="Q109" s="41"/>
      <c r="R109" s="41"/>
      <c r="U109" s="27">
        <v>7</v>
      </c>
      <c r="V109" s="21" t="s">
        <v>315</v>
      </c>
      <c r="X109" s="21"/>
      <c r="Y109" s="21"/>
      <c r="Z109" s="16"/>
      <c r="AC109" s="22">
        <f t="shared" si="16"/>
        <v>1</v>
      </c>
      <c r="AD109" s="22">
        <v>0</v>
      </c>
      <c r="AE109" s="22">
        <v>0</v>
      </c>
      <c r="AF109" s="22">
        <v>1</v>
      </c>
      <c r="AG109" s="95">
        <f t="shared" si="17"/>
        <v>0.5</v>
      </c>
      <c r="AH109" s="95"/>
      <c r="AI109" s="22">
        <v>1</v>
      </c>
      <c r="AJ109" s="22">
        <v>0</v>
      </c>
      <c r="AK109" s="22">
        <v>0</v>
      </c>
      <c r="AL109" s="24">
        <f t="shared" si="18"/>
        <v>1</v>
      </c>
      <c r="AM109" s="22">
        <v>0</v>
      </c>
      <c r="AN109" s="22">
        <v>0</v>
      </c>
      <c r="AR109" s="41"/>
    </row>
    <row r="110" spans="1:44" ht="15.75" customHeight="1" x14ac:dyDescent="0.25">
      <c r="A110" s="36"/>
      <c r="E110" s="21" t="s">
        <v>103</v>
      </c>
      <c r="H110" s="21" t="s">
        <v>17</v>
      </c>
      <c r="I110" s="22"/>
      <c r="J110" s="22">
        <v>8</v>
      </c>
      <c r="K110" s="22">
        <v>2</v>
      </c>
      <c r="L110" s="22">
        <v>3</v>
      </c>
      <c r="M110" s="49">
        <f t="shared" si="15"/>
        <v>5</v>
      </c>
      <c r="O110" s="22"/>
      <c r="Q110" s="41"/>
      <c r="R110" s="41"/>
      <c r="U110" s="27">
        <v>7.5</v>
      </c>
      <c r="V110" s="21" t="s">
        <v>168</v>
      </c>
      <c r="Z110" s="21" t="s">
        <v>136</v>
      </c>
      <c r="AB110" s="22"/>
      <c r="AC110" s="22">
        <f t="shared" si="16"/>
        <v>2</v>
      </c>
      <c r="AD110" s="22">
        <v>1</v>
      </c>
      <c r="AE110" s="22">
        <v>1</v>
      </c>
      <c r="AF110" s="22">
        <v>0</v>
      </c>
      <c r="AG110" s="95">
        <f t="shared" si="17"/>
        <v>0.5</v>
      </c>
      <c r="AH110" s="95"/>
      <c r="AI110" s="22">
        <v>2</v>
      </c>
      <c r="AJ110" s="22">
        <v>0</v>
      </c>
      <c r="AK110" s="22">
        <v>1</v>
      </c>
      <c r="AL110" s="24">
        <f t="shared" si="18"/>
        <v>1</v>
      </c>
      <c r="AM110" s="22">
        <v>0</v>
      </c>
      <c r="AN110" s="22">
        <v>0</v>
      </c>
      <c r="AR110" s="41"/>
    </row>
    <row r="111" spans="1:44" ht="15.75" customHeight="1" x14ac:dyDescent="0.25">
      <c r="A111" s="36"/>
      <c r="E111" s="21" t="s">
        <v>164</v>
      </c>
      <c r="F111" s="21"/>
      <c r="G111" s="21"/>
      <c r="H111" s="21" t="s">
        <v>134</v>
      </c>
      <c r="I111" s="22"/>
      <c r="J111" s="22">
        <v>8</v>
      </c>
      <c r="K111" s="22">
        <v>1</v>
      </c>
      <c r="L111" s="22">
        <v>4</v>
      </c>
      <c r="M111" s="49">
        <f t="shared" si="15"/>
        <v>5</v>
      </c>
      <c r="Q111" s="41"/>
      <c r="R111" s="41"/>
      <c r="U111" s="27">
        <v>7</v>
      </c>
      <c r="V111" s="21" t="s">
        <v>274</v>
      </c>
      <c r="X111" s="21"/>
      <c r="Y111" s="21"/>
      <c r="Z111" s="16"/>
      <c r="AC111" s="22">
        <f t="shared" si="16"/>
        <v>2</v>
      </c>
      <c r="AD111" s="22">
        <v>0</v>
      </c>
      <c r="AE111" s="22">
        <v>1</v>
      </c>
      <c r="AF111" s="22">
        <v>1</v>
      </c>
      <c r="AG111" s="95">
        <f t="shared" si="17"/>
        <v>0.25</v>
      </c>
      <c r="AH111" s="95"/>
      <c r="AI111" s="22">
        <v>5</v>
      </c>
      <c r="AJ111" s="22">
        <v>0</v>
      </c>
      <c r="AK111" s="22">
        <v>0</v>
      </c>
      <c r="AL111" s="24">
        <f t="shared" si="18"/>
        <v>2.5</v>
      </c>
      <c r="AM111" s="22">
        <v>0</v>
      </c>
      <c r="AN111" s="22">
        <v>0</v>
      </c>
      <c r="AR111" s="41"/>
    </row>
    <row r="112" spans="1:44" ht="15.75" customHeight="1" thickBot="1" x14ac:dyDescent="0.3">
      <c r="A112" s="36"/>
      <c r="E112" s="21" t="s">
        <v>120</v>
      </c>
      <c r="F112" s="21"/>
      <c r="G112" s="21"/>
      <c r="H112" s="16" t="s">
        <v>17</v>
      </c>
      <c r="I112" s="22"/>
      <c r="J112" s="22">
        <v>8</v>
      </c>
      <c r="K112" s="22">
        <v>1</v>
      </c>
      <c r="L112" s="22">
        <v>4</v>
      </c>
      <c r="M112" s="49">
        <f t="shared" si="15"/>
        <v>5</v>
      </c>
      <c r="Q112" s="41"/>
      <c r="R112" s="41"/>
      <c r="U112" s="56">
        <v>7</v>
      </c>
      <c r="V112" s="28" t="s">
        <v>222</v>
      </c>
      <c r="W112" s="3"/>
      <c r="X112" s="28"/>
      <c r="Y112" s="28"/>
      <c r="Z112" s="10"/>
      <c r="AA112" s="3"/>
      <c r="AB112" s="3"/>
      <c r="AC112" s="38">
        <f t="shared" si="16"/>
        <v>2</v>
      </c>
      <c r="AD112" s="38">
        <v>0</v>
      </c>
      <c r="AE112" s="38">
        <v>1</v>
      </c>
      <c r="AF112" s="38">
        <v>1</v>
      </c>
      <c r="AG112" s="95">
        <f t="shared" si="17"/>
        <v>0.25</v>
      </c>
      <c r="AH112" s="95"/>
      <c r="AI112" s="38">
        <v>8</v>
      </c>
      <c r="AJ112" s="38">
        <v>0</v>
      </c>
      <c r="AK112" s="38">
        <v>0</v>
      </c>
      <c r="AL112" s="57">
        <f t="shared" si="18"/>
        <v>4</v>
      </c>
      <c r="AM112" s="38">
        <v>0</v>
      </c>
      <c r="AN112" s="38">
        <v>0</v>
      </c>
      <c r="AR112" s="41"/>
    </row>
    <row r="113" spans="1:44" ht="15.75" customHeight="1" x14ac:dyDescent="0.25">
      <c r="A113" s="36"/>
      <c r="E113" s="21" t="s">
        <v>39</v>
      </c>
      <c r="F113" s="21"/>
      <c r="G113" s="21"/>
      <c r="H113" s="21" t="s">
        <v>97</v>
      </c>
      <c r="I113" s="22"/>
      <c r="J113" s="22">
        <v>8</v>
      </c>
      <c r="K113" s="22">
        <v>1</v>
      </c>
      <c r="L113" s="22">
        <v>4</v>
      </c>
      <c r="M113" s="49">
        <f t="shared" si="15"/>
        <v>5</v>
      </c>
      <c r="Q113" s="41"/>
      <c r="R113" s="41"/>
      <c r="U113" s="8"/>
      <c r="V113" s="32"/>
      <c r="W113" s="31" t="s">
        <v>20</v>
      </c>
      <c r="X113" s="32"/>
      <c r="Y113" s="32"/>
      <c r="Z113" s="15"/>
      <c r="AA113" s="8"/>
      <c r="AB113" s="8"/>
      <c r="AC113" s="15">
        <f>SUM(AC106:AC112)</f>
        <v>13</v>
      </c>
      <c r="AD113" s="15">
        <f>SUM(AD106:AD112)</f>
        <v>3</v>
      </c>
      <c r="AE113" s="15">
        <f>SUM(AE106:AE112)</f>
        <v>6</v>
      </c>
      <c r="AF113" s="15">
        <f>SUM(AF106:AF112)</f>
        <v>4</v>
      </c>
      <c r="AG113" s="98">
        <f t="shared" si="17"/>
        <v>0.38461538461538464</v>
      </c>
      <c r="AH113" s="98"/>
      <c r="AI113" s="15">
        <f>SUM(AI106:AI112)</f>
        <v>33</v>
      </c>
      <c r="AJ113" s="15">
        <f>SUM(AJ106:AJ112)</f>
        <v>0</v>
      </c>
      <c r="AK113" s="15">
        <f>SUM(AK106:AK112)</f>
        <v>1</v>
      </c>
      <c r="AL113" s="52">
        <f t="shared" si="18"/>
        <v>2.5384615384615383</v>
      </c>
      <c r="AM113" s="15">
        <f>SUM(AM106:AM112)</f>
        <v>0</v>
      </c>
      <c r="AN113" s="15">
        <f>SUM(AN106:AN112)</f>
        <v>0</v>
      </c>
      <c r="AR113" s="41"/>
    </row>
    <row r="114" spans="1:44" ht="15.75" customHeight="1" x14ac:dyDescent="0.25">
      <c r="A114" s="36"/>
      <c r="M114" s="22"/>
      <c r="N114" s="22"/>
      <c r="O114" s="22"/>
      <c r="Q114" s="41"/>
      <c r="R114" s="41"/>
      <c r="AR114" s="41"/>
    </row>
    <row r="115" spans="1:44" ht="15.75" customHeight="1" x14ac:dyDescent="0.25">
      <c r="A115" s="36"/>
      <c r="M115" s="22"/>
      <c r="N115" s="22"/>
      <c r="O115" s="22"/>
      <c r="Q115" s="41"/>
      <c r="R115" s="41"/>
      <c r="AR115" s="41"/>
    </row>
    <row r="116" spans="1:44" ht="15.75" customHeight="1" thickBot="1" x14ac:dyDescent="0.3">
      <c r="A116" s="36"/>
      <c r="F116" s="2" t="s">
        <v>77</v>
      </c>
      <c r="G116" s="2"/>
      <c r="H116" s="2"/>
      <c r="I116" s="4" t="s">
        <v>1</v>
      </c>
      <c r="J116" s="4"/>
      <c r="K116" s="4" t="s">
        <v>3</v>
      </c>
      <c r="L116" s="50" t="s">
        <v>2</v>
      </c>
      <c r="M116" s="22"/>
      <c r="N116" s="22"/>
      <c r="O116" s="22"/>
      <c r="Q116" s="41"/>
      <c r="R116" s="41"/>
      <c r="AR116" s="41"/>
    </row>
    <row r="117" spans="1:44" ht="15.75" customHeight="1" x14ac:dyDescent="0.25">
      <c r="A117" s="36"/>
      <c r="F117" s="21" t="s">
        <v>192</v>
      </c>
      <c r="G117" s="21"/>
      <c r="H117" s="21"/>
      <c r="I117" s="21" t="s">
        <v>173</v>
      </c>
      <c r="J117" s="22"/>
      <c r="K117" s="22">
        <v>8</v>
      </c>
      <c r="L117" s="49">
        <v>6</v>
      </c>
      <c r="M117" s="22"/>
      <c r="N117" s="22"/>
      <c r="O117" s="22"/>
      <c r="Q117" s="41"/>
      <c r="R117" s="41"/>
      <c r="AR117" s="41"/>
    </row>
    <row r="118" spans="1:44" ht="15.75" customHeight="1" x14ac:dyDescent="0.25">
      <c r="A118" s="36"/>
      <c r="F118" s="21" t="s">
        <v>42</v>
      </c>
      <c r="G118" s="21"/>
      <c r="H118" s="21"/>
      <c r="I118" s="21" t="s">
        <v>107</v>
      </c>
      <c r="J118" s="22"/>
      <c r="K118" s="22">
        <v>6</v>
      </c>
      <c r="L118" s="49">
        <v>4</v>
      </c>
      <c r="M118" s="22"/>
      <c r="N118" s="22"/>
      <c r="O118" s="22"/>
      <c r="Q118" s="41"/>
      <c r="R118" s="41"/>
      <c r="AR118" s="41"/>
    </row>
    <row r="119" spans="1:44" ht="15.75" customHeight="1" x14ac:dyDescent="0.25">
      <c r="A119" s="36"/>
      <c r="F119" s="21" t="s">
        <v>79</v>
      </c>
      <c r="G119" s="21"/>
      <c r="H119" s="21"/>
      <c r="I119" s="21" t="s">
        <v>173</v>
      </c>
      <c r="J119" s="22"/>
      <c r="K119" s="22">
        <v>8</v>
      </c>
      <c r="L119" s="49">
        <v>4</v>
      </c>
      <c r="M119" s="22"/>
      <c r="N119" s="22"/>
      <c r="O119" s="22"/>
      <c r="Q119" s="41"/>
      <c r="R119" s="41"/>
      <c r="AR119" s="41"/>
    </row>
    <row r="120" spans="1:44" ht="15.75" customHeight="1" x14ac:dyDescent="0.25">
      <c r="A120" s="36"/>
      <c r="F120" s="21" t="s">
        <v>155</v>
      </c>
      <c r="I120" s="21" t="s">
        <v>134</v>
      </c>
      <c r="J120" s="22"/>
      <c r="K120" s="22">
        <v>8</v>
      </c>
      <c r="L120" s="49">
        <v>4</v>
      </c>
      <c r="M120" s="22"/>
      <c r="N120" s="22"/>
      <c r="O120" s="22"/>
      <c r="Q120" s="41"/>
      <c r="R120" s="41"/>
      <c r="AR120" s="41"/>
    </row>
    <row r="121" spans="1:44" ht="15.75" customHeight="1" x14ac:dyDescent="0.25">
      <c r="A121" s="36"/>
      <c r="F121" s="21" t="s">
        <v>37</v>
      </c>
      <c r="I121" s="21" t="s">
        <v>134</v>
      </c>
      <c r="J121" s="22"/>
      <c r="K121" s="22">
        <v>8</v>
      </c>
      <c r="L121" s="49">
        <v>4</v>
      </c>
      <c r="M121" s="22"/>
      <c r="N121" s="22"/>
      <c r="O121" s="22"/>
      <c r="Q121" s="41"/>
      <c r="R121" s="41"/>
      <c r="AR121" s="41"/>
    </row>
    <row r="122" spans="1:44" ht="15.75" customHeight="1" x14ac:dyDescent="0.25">
      <c r="A122" s="36"/>
      <c r="Q122" s="41"/>
      <c r="R122" s="41"/>
      <c r="AR122" s="41"/>
    </row>
    <row r="123" spans="1:44" ht="15.75" customHeight="1" x14ac:dyDescent="0.25">
      <c r="A123" s="36"/>
      <c r="F123" s="21"/>
      <c r="I123" s="21"/>
      <c r="J123" s="22"/>
      <c r="K123" s="22"/>
      <c r="Q123" s="41"/>
      <c r="R123" s="41"/>
      <c r="AR123" s="41"/>
    </row>
    <row r="124" spans="1:44" ht="15.75" customHeight="1" x14ac:dyDescent="0.25">
      <c r="A124" s="36"/>
      <c r="D124" s="21"/>
      <c r="E124" s="21"/>
      <c r="F124" s="21"/>
      <c r="I124" s="21"/>
      <c r="J124" s="22"/>
      <c r="K124" s="22"/>
      <c r="Q124" s="41"/>
      <c r="R124" s="41"/>
      <c r="AR124" s="41"/>
    </row>
    <row r="125" spans="1:44" ht="15.75" customHeight="1" x14ac:dyDescent="0.25">
      <c r="A125" s="36"/>
      <c r="D125" s="21"/>
      <c r="E125" s="21"/>
      <c r="F125" s="21"/>
      <c r="I125" s="21"/>
      <c r="J125" s="22"/>
      <c r="K125" s="22"/>
      <c r="Q125" s="41"/>
      <c r="R125" s="41"/>
      <c r="AR125" s="41"/>
    </row>
    <row r="126" spans="1:44" ht="15.75" customHeight="1" x14ac:dyDescent="0.25">
      <c r="A126" s="36"/>
      <c r="Q126" s="41"/>
      <c r="R126" s="41"/>
      <c r="AR126" s="41"/>
    </row>
    <row r="127" spans="1:44" ht="15.75" customHeight="1" x14ac:dyDescent="0.25">
      <c r="A127" s="36"/>
      <c r="Q127" s="41"/>
      <c r="R127" s="41"/>
      <c r="AR127" s="41"/>
    </row>
    <row r="128" spans="1:44" ht="15.75" customHeight="1" x14ac:dyDescent="0.25">
      <c r="A128" s="36"/>
      <c r="Q128" s="41"/>
      <c r="R128" s="41"/>
      <c r="AR128" s="41"/>
    </row>
    <row r="129" spans="1:44" ht="15.75" customHeight="1" x14ac:dyDescent="0.25">
      <c r="A129" s="36"/>
      <c r="Q129" s="41"/>
      <c r="R129" s="41"/>
      <c r="AR129" s="41"/>
    </row>
    <row r="130" spans="1:44" ht="15.75" customHeight="1" x14ac:dyDescent="0.25">
      <c r="A130" s="36"/>
      <c r="Q130" s="41"/>
      <c r="R130" s="41"/>
      <c r="AR130" s="41"/>
    </row>
    <row r="131" spans="1:44" ht="15.75" customHeight="1" x14ac:dyDescent="0.25">
      <c r="A131" s="36"/>
      <c r="Q131" s="41"/>
      <c r="R131" s="41"/>
      <c r="AR131" s="41"/>
    </row>
    <row r="132" spans="1:44" ht="15.75" customHeight="1" x14ac:dyDescent="0.25">
      <c r="A132" s="36"/>
      <c r="Q132" s="41"/>
      <c r="R132" s="41"/>
      <c r="AR132" s="41"/>
    </row>
    <row r="133" spans="1:44" ht="15.75" customHeight="1" x14ac:dyDescent="0.25">
      <c r="A133" s="36"/>
      <c r="Q133" s="41"/>
      <c r="R133" s="41"/>
      <c r="AR133" s="41"/>
    </row>
    <row r="134" spans="1:44" ht="15.75" customHeight="1" x14ac:dyDescent="0.25">
      <c r="A134" s="36"/>
      <c r="Q134" s="41"/>
      <c r="R134" s="41"/>
      <c r="U134" s="27"/>
      <c r="V134" s="21"/>
      <c r="W134" s="21"/>
      <c r="X134" s="21"/>
      <c r="Y134" s="21"/>
      <c r="Z134" s="22"/>
      <c r="AC134" s="22"/>
      <c r="AD134" s="22"/>
      <c r="AE134" s="22"/>
      <c r="AF134" s="22"/>
      <c r="AG134" s="95"/>
      <c r="AH134" s="95"/>
      <c r="AI134" s="22"/>
      <c r="AJ134" s="22"/>
      <c r="AK134" s="22"/>
      <c r="AL134" s="24"/>
      <c r="AM134" s="22"/>
      <c r="AN134" s="22"/>
      <c r="AR134" s="41"/>
    </row>
    <row r="135" spans="1:44" ht="15.75" customHeight="1" x14ac:dyDescent="0.25">
      <c r="A135" s="36"/>
      <c r="Q135" s="41"/>
      <c r="R135" s="41"/>
      <c r="U135" s="27"/>
      <c r="V135" s="21"/>
      <c r="W135" s="21"/>
      <c r="X135" s="21"/>
      <c r="Y135" s="21"/>
      <c r="Z135" s="22"/>
      <c r="AC135" s="22"/>
      <c r="AD135" s="22"/>
      <c r="AE135" s="22"/>
      <c r="AF135" s="22"/>
      <c r="AG135" s="95"/>
      <c r="AH135" s="95"/>
      <c r="AI135" s="22"/>
      <c r="AJ135" s="22"/>
      <c r="AK135" s="22"/>
      <c r="AL135" s="24"/>
      <c r="AM135" s="22"/>
      <c r="AN135" s="22"/>
      <c r="AR135" s="41"/>
    </row>
    <row r="136" spans="1:44" ht="15.75" customHeight="1" x14ac:dyDescent="0.25">
      <c r="A136" s="36"/>
      <c r="Q136" s="36"/>
      <c r="R136" s="36"/>
      <c r="U136" s="27"/>
      <c r="V136" s="21"/>
      <c r="W136" s="21"/>
      <c r="X136" s="21"/>
      <c r="Y136" s="21"/>
      <c r="Z136" s="22"/>
      <c r="AC136" s="22"/>
      <c r="AD136" s="22"/>
      <c r="AE136" s="22"/>
      <c r="AF136" s="22"/>
      <c r="AG136" s="95"/>
      <c r="AH136" s="95"/>
      <c r="AI136" s="22"/>
      <c r="AJ136" s="22"/>
      <c r="AK136" s="22"/>
      <c r="AL136" s="24"/>
      <c r="AM136" s="22"/>
      <c r="AN136" s="22"/>
      <c r="AR136" s="36"/>
    </row>
    <row r="137" spans="1:44" ht="15.75" customHeight="1" x14ac:dyDescent="0.25">
      <c r="A137" s="36"/>
      <c r="Q137" s="36"/>
      <c r="R137" s="36"/>
      <c r="U137" s="27"/>
      <c r="V137" s="21"/>
      <c r="W137" s="21"/>
      <c r="X137" s="21"/>
      <c r="Y137" s="21"/>
      <c r="Z137" s="22"/>
      <c r="AC137" s="22"/>
      <c r="AD137" s="22"/>
      <c r="AE137" s="22"/>
      <c r="AF137" s="22"/>
      <c r="AG137" s="95"/>
      <c r="AH137" s="95"/>
      <c r="AI137" s="22"/>
      <c r="AJ137" s="22"/>
      <c r="AK137" s="22"/>
      <c r="AL137" s="24"/>
      <c r="AM137" s="22"/>
      <c r="AN137" s="22"/>
      <c r="AR137" s="36"/>
    </row>
    <row r="138" spans="1:44" ht="15.75" customHeight="1" x14ac:dyDescent="0.25">
      <c r="A138" s="36"/>
      <c r="Q138" s="36"/>
      <c r="R138" s="36"/>
      <c r="AR138" s="36"/>
    </row>
    <row r="139" spans="1:44" ht="15.75" customHeight="1" x14ac:dyDescent="0.25">
      <c r="A139" s="36"/>
      <c r="Q139" s="36"/>
      <c r="R139" s="36"/>
      <c r="S139" s="27"/>
      <c r="T139" s="21"/>
      <c r="AR139" s="36"/>
    </row>
    <row r="140" spans="1:44" ht="15.75" customHeight="1" x14ac:dyDescent="0.25">
      <c r="A140" s="36"/>
      <c r="Q140" s="36"/>
      <c r="R140" s="36"/>
      <c r="S140" s="27"/>
      <c r="T140" s="21"/>
      <c r="AR140" s="36"/>
    </row>
    <row r="141" spans="1:44" ht="15.75" customHeight="1" x14ac:dyDescent="0.25">
      <c r="A141" s="36"/>
      <c r="Q141" s="36"/>
      <c r="R141" s="36"/>
      <c r="S141" s="27"/>
      <c r="T141" s="21"/>
      <c r="AR141" s="36"/>
    </row>
    <row r="142" spans="1:44" ht="15.75" customHeight="1" x14ac:dyDescent="0.25">
      <c r="A142" s="36"/>
      <c r="Q142" s="39"/>
      <c r="R142" s="39"/>
      <c r="AR142" s="39"/>
    </row>
    <row r="143" spans="1:44" ht="15.75" customHeight="1" x14ac:dyDescent="0.25">
      <c r="A143" s="36"/>
      <c r="Q143" s="39"/>
      <c r="R143" s="39"/>
      <c r="AR143" s="39"/>
    </row>
    <row r="144" spans="1:44" ht="15.75" customHeight="1" x14ac:dyDescent="0.25">
      <c r="A144" s="36"/>
      <c r="Q144" s="39"/>
      <c r="R144" s="39"/>
      <c r="AR144" s="39"/>
    </row>
    <row r="145" spans="1:44" ht="15.75" customHeight="1" x14ac:dyDescent="0.25">
      <c r="A145" s="36"/>
      <c r="D145" s="21"/>
      <c r="E145" s="21"/>
      <c r="F145" s="21"/>
      <c r="G145" s="21"/>
      <c r="I145" s="22"/>
      <c r="J145" s="22"/>
      <c r="K145" s="22"/>
      <c r="L145" s="22"/>
      <c r="M145" s="22"/>
      <c r="Q145" s="39"/>
      <c r="R145" s="39"/>
      <c r="AR145" s="39"/>
    </row>
    <row r="146" spans="1:44" ht="15.75" x14ac:dyDescent="0.25">
      <c r="A146" s="36"/>
      <c r="Q146" s="39"/>
      <c r="R146" s="39"/>
      <c r="AR146" s="39"/>
    </row>
    <row r="147" spans="1:44" ht="15" x14ac:dyDescent="0.2">
      <c r="A147" s="39"/>
      <c r="B147" s="39"/>
      <c r="C147" s="39"/>
      <c r="D147" s="39"/>
      <c r="E147" s="39"/>
      <c r="F147" s="39"/>
      <c r="G147" s="39"/>
      <c r="H147" s="39"/>
      <c r="I147" s="39"/>
      <c r="J147" s="39"/>
      <c r="K147" s="39"/>
      <c r="L147" s="39"/>
      <c r="M147" s="39"/>
      <c r="N147" s="39"/>
      <c r="O147" s="39"/>
      <c r="P147" s="39"/>
      <c r="Q147" s="39"/>
      <c r="R147" s="39"/>
      <c r="S147" s="39"/>
      <c r="T147" s="39"/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F147" s="39"/>
      <c r="AG147" s="39"/>
      <c r="AH147" s="39"/>
      <c r="AI147" s="39"/>
      <c r="AJ147" s="39"/>
      <c r="AK147" s="39"/>
      <c r="AL147" s="39"/>
      <c r="AM147" s="39"/>
      <c r="AN147" s="39"/>
      <c r="AO147" s="39"/>
      <c r="AP147" s="39"/>
      <c r="AQ147" s="39"/>
      <c r="AR147" s="43"/>
    </row>
  </sheetData>
  <mergeCells count="30">
    <mergeCell ref="AG137:AH137"/>
    <mergeCell ref="AG106:AH106"/>
    <mergeCell ref="AG107:AH107"/>
    <mergeCell ref="AG108:AH108"/>
    <mergeCell ref="AG109:AH109"/>
    <mergeCell ref="AG110:AH110"/>
    <mergeCell ref="AG111:AH111"/>
    <mergeCell ref="AG112:AH112"/>
    <mergeCell ref="AG113:AH113"/>
    <mergeCell ref="AG134:AH134"/>
    <mergeCell ref="AG135:AH135"/>
    <mergeCell ref="AG136:AH136"/>
    <mergeCell ref="AG11:AH11"/>
    <mergeCell ref="E14:F14"/>
    <mergeCell ref="B74:P74"/>
    <mergeCell ref="S74:AQ74"/>
    <mergeCell ref="G75:M75"/>
    <mergeCell ref="S75:AQ75"/>
    <mergeCell ref="AG10:AH10"/>
    <mergeCell ref="B1:P1"/>
    <mergeCell ref="S1:AQ1"/>
    <mergeCell ref="G2:M2"/>
    <mergeCell ref="AG2:AH2"/>
    <mergeCell ref="AG3:AH3"/>
    <mergeCell ref="AG4:AH4"/>
    <mergeCell ref="AG5:AH5"/>
    <mergeCell ref="AG6:AH6"/>
    <mergeCell ref="AG7:AH7"/>
    <mergeCell ref="AG8:AH8"/>
    <mergeCell ref="AG9:AH9"/>
  </mergeCells>
  <conditionalFormatting sqref="AM100">
    <cfRule type="cellIs" dxfId="39" priority="5" operator="notEqual">
      <formula>$AM$99</formula>
    </cfRule>
  </conditionalFormatting>
  <conditionalFormatting sqref="AN100">
    <cfRule type="cellIs" dxfId="38" priority="4" operator="notEqual">
      <formula>$AN$99</formula>
    </cfRule>
  </conditionalFormatting>
  <conditionalFormatting sqref="AO100">
    <cfRule type="cellIs" dxfId="37" priority="3" operator="notEqual">
      <formula>$AO$99</formula>
    </cfRule>
  </conditionalFormatting>
  <conditionalFormatting sqref="AP100">
    <cfRule type="cellIs" dxfId="36" priority="2" operator="notEqual">
      <formula>$AP$99</formula>
    </cfRule>
  </conditionalFormatting>
  <conditionalFormatting sqref="AQ100">
    <cfRule type="cellIs" dxfId="35" priority="1" operator="notEqual">
      <formula>$AQ$99</formula>
    </cfRule>
  </conditionalFormatting>
  <pageMargins left="0.25" right="0.25" top="0.25" bottom="0.25" header="0.5" footer="0.5"/>
  <pageSetup scale="65" fitToWidth="0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214DCC-ED01-4653-B95E-1E97596708BE}">
  <dimension ref="A1:CM189"/>
  <sheetViews>
    <sheetView topLeftCell="A14" zoomScale="68" zoomScaleNormal="68" zoomScaleSheetLayoutView="78" workbookViewId="0">
      <selection activeCell="AZ45" sqref="AZ45:AZ56"/>
    </sheetView>
  </sheetViews>
  <sheetFormatPr defaultRowHeight="12.75" x14ac:dyDescent="0.2"/>
  <cols>
    <col min="1" max="1" width="2.7109375" customWidth="1"/>
    <col min="2" max="2" width="13.140625" customWidth="1"/>
    <col min="3" max="3" width="8.7109375" customWidth="1"/>
    <col min="4" max="4" width="8.28515625" customWidth="1"/>
    <col min="5" max="5" width="9.7109375" customWidth="1"/>
    <col min="6" max="6" width="5.85546875" customWidth="1"/>
    <col min="7" max="13" width="9.7109375" customWidth="1"/>
    <col min="14" max="15" width="10.7109375" customWidth="1"/>
    <col min="16" max="16" width="18.7109375" customWidth="1"/>
    <col min="17" max="18" width="2.7109375" customWidth="1"/>
    <col min="19" max="19" width="5.85546875" customWidth="1"/>
    <col min="20" max="23" width="6" customWidth="1"/>
    <col min="24" max="24" width="4.7109375" customWidth="1"/>
    <col min="25" max="25" width="10.7109375" customWidth="1"/>
    <col min="26" max="30" width="5.85546875" customWidth="1"/>
    <col min="31" max="31" width="5.28515625" customWidth="1"/>
    <col min="32" max="32" width="5.85546875" customWidth="1"/>
    <col min="33" max="33" width="11.28515625" customWidth="1"/>
    <col min="34" max="35" width="6" customWidth="1"/>
    <col min="36" max="36" width="4.7109375" customWidth="1"/>
    <col min="37" max="37" width="11.28515625" customWidth="1"/>
    <col min="38" max="42" width="5.85546875" customWidth="1"/>
    <col min="43" max="44" width="2.7109375" customWidth="1"/>
    <col min="45" max="45" width="5.85546875" customWidth="1"/>
    <col min="46" max="49" width="6" customWidth="1"/>
    <col min="50" max="50" width="5.7109375" customWidth="1"/>
    <col min="51" max="51" width="12.7109375" customWidth="1"/>
    <col min="52" max="66" width="7" customWidth="1"/>
    <col min="67" max="68" width="2.7109375" customWidth="1"/>
    <col min="69" max="69" width="5.85546875" customWidth="1"/>
    <col min="70" max="73" width="6" customWidth="1"/>
    <col min="74" max="74" width="4.7109375" customWidth="1"/>
    <col min="75" max="75" width="12.7109375" customWidth="1"/>
    <col min="76" max="90" width="7" customWidth="1"/>
    <col min="91" max="91" width="2.7109375" customWidth="1"/>
  </cols>
  <sheetData>
    <row r="1" spans="1:91" ht="21.95" customHeight="1" x14ac:dyDescent="0.3">
      <c r="A1" s="39"/>
      <c r="B1" s="85" t="s">
        <v>127</v>
      </c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39"/>
      <c r="R1" s="39"/>
      <c r="S1" s="85" t="s">
        <v>127</v>
      </c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  <c r="AG1" s="85"/>
      <c r="AH1" s="85"/>
      <c r="AI1" s="85"/>
      <c r="AJ1" s="85"/>
      <c r="AK1" s="85"/>
      <c r="AL1" s="85"/>
      <c r="AM1" s="85"/>
      <c r="AN1" s="85"/>
      <c r="AO1" s="85"/>
      <c r="AP1" s="85"/>
      <c r="AQ1" s="39"/>
      <c r="AR1" s="39"/>
      <c r="AS1" s="85" t="s">
        <v>127</v>
      </c>
      <c r="AT1" s="85"/>
      <c r="AU1" s="85"/>
      <c r="AV1" s="85"/>
      <c r="AW1" s="85"/>
      <c r="AX1" s="85"/>
      <c r="AY1" s="85"/>
      <c r="AZ1" s="85"/>
      <c r="BA1" s="85"/>
      <c r="BB1" s="85"/>
      <c r="BC1" s="85"/>
      <c r="BD1" s="85"/>
      <c r="BE1" s="85"/>
      <c r="BF1" s="85"/>
      <c r="BG1" s="85"/>
      <c r="BH1" s="85"/>
      <c r="BI1" s="85"/>
      <c r="BJ1" s="85"/>
      <c r="BK1" s="85"/>
      <c r="BL1" s="85"/>
      <c r="BM1" s="85"/>
      <c r="BN1" s="85"/>
      <c r="BO1" s="39"/>
      <c r="BP1" s="39"/>
      <c r="BQ1" s="85" t="s">
        <v>127</v>
      </c>
      <c r="BR1" s="85"/>
      <c r="BS1" s="85"/>
      <c r="BT1" s="85"/>
      <c r="BU1" s="85"/>
      <c r="BV1" s="85"/>
      <c r="BW1" s="85"/>
      <c r="BX1" s="85"/>
      <c r="BY1" s="85"/>
      <c r="BZ1" s="85"/>
      <c r="CA1" s="85"/>
      <c r="CB1" s="85"/>
      <c r="CC1" s="85"/>
      <c r="CD1" s="85"/>
      <c r="CE1" s="85"/>
      <c r="CF1" s="85"/>
      <c r="CG1" s="85"/>
      <c r="CH1" s="85"/>
      <c r="CI1" s="85"/>
      <c r="CJ1" s="85"/>
      <c r="CK1" s="85"/>
      <c r="CL1" s="85"/>
      <c r="CM1" s="39"/>
    </row>
    <row r="2" spans="1:91" ht="18.600000000000001" customHeight="1" x14ac:dyDescent="0.3">
      <c r="A2" s="36"/>
      <c r="B2" s="26" t="s">
        <v>76</v>
      </c>
      <c r="C2" s="26">
        <v>25</v>
      </c>
      <c r="D2" s="25"/>
      <c r="E2" s="25"/>
      <c r="F2" s="25"/>
      <c r="G2" s="86" t="s">
        <v>668</v>
      </c>
      <c r="H2" s="86"/>
      <c r="I2" s="86"/>
      <c r="J2" s="86"/>
      <c r="K2" s="86"/>
      <c r="L2" s="86"/>
      <c r="M2" s="86"/>
      <c r="N2" s="25"/>
      <c r="O2" s="25"/>
      <c r="P2" s="25"/>
      <c r="Q2" s="36"/>
      <c r="R2" s="36"/>
      <c r="S2" s="86" t="s">
        <v>0</v>
      </c>
      <c r="T2" s="86"/>
      <c r="U2" s="86"/>
      <c r="V2" s="86"/>
      <c r="W2" s="86"/>
      <c r="X2" s="86"/>
      <c r="Y2" s="86"/>
      <c r="Z2" s="86"/>
      <c r="AA2" s="86"/>
      <c r="AB2" s="86"/>
      <c r="AC2" s="86"/>
      <c r="AD2" s="86"/>
      <c r="AE2" s="86"/>
      <c r="AF2" s="86"/>
      <c r="AG2" s="86"/>
      <c r="AH2" s="86"/>
      <c r="AI2" s="86"/>
      <c r="AJ2" s="86"/>
      <c r="AK2" s="86"/>
      <c r="AL2" s="86"/>
      <c r="AM2" s="86"/>
      <c r="AN2" s="86"/>
      <c r="AO2" s="86"/>
      <c r="AP2" s="86"/>
      <c r="AQ2" s="39"/>
      <c r="AR2" s="36"/>
      <c r="AS2" s="86" t="s">
        <v>696</v>
      </c>
      <c r="AT2" s="86"/>
      <c r="AU2" s="86"/>
      <c r="AV2" s="86"/>
      <c r="AW2" s="86"/>
      <c r="AX2" s="86"/>
      <c r="AY2" s="86"/>
      <c r="AZ2" s="86"/>
      <c r="BA2" s="86"/>
      <c r="BB2" s="86"/>
      <c r="BC2" s="86"/>
      <c r="BD2" s="86"/>
      <c r="BE2" s="86"/>
      <c r="BF2" s="86"/>
      <c r="BG2" s="86"/>
      <c r="BH2" s="86"/>
      <c r="BI2" s="86"/>
      <c r="BJ2" s="86"/>
      <c r="BK2" s="86"/>
      <c r="BL2" s="86"/>
      <c r="BM2" s="86"/>
      <c r="BN2" s="86"/>
      <c r="BO2" s="36"/>
      <c r="BP2" s="36"/>
      <c r="BQ2" s="86" t="s">
        <v>88</v>
      </c>
      <c r="BR2" s="86"/>
      <c r="BS2" s="86"/>
      <c r="BT2" s="86"/>
      <c r="BU2" s="86"/>
      <c r="BV2" s="86"/>
      <c r="BW2" s="86"/>
      <c r="BX2" s="86"/>
      <c r="BY2" s="86"/>
      <c r="BZ2" s="86"/>
      <c r="CA2" s="86"/>
      <c r="CB2" s="86"/>
      <c r="CC2" s="86"/>
      <c r="CD2" s="86"/>
      <c r="CE2" s="86"/>
      <c r="CF2" s="86"/>
      <c r="CG2" s="86"/>
      <c r="CH2" s="86"/>
      <c r="CI2" s="86"/>
      <c r="CJ2" s="86"/>
      <c r="CK2" s="86"/>
      <c r="CL2" s="86"/>
      <c r="CM2" s="39"/>
    </row>
    <row r="3" spans="1:91" ht="18.600000000000001" customHeight="1" thickBot="1" x14ac:dyDescent="0.3">
      <c r="A3" s="36"/>
      <c r="B3" s="4" t="s">
        <v>717</v>
      </c>
      <c r="C3" s="2" t="s">
        <v>80</v>
      </c>
      <c r="D3" s="2"/>
      <c r="E3" s="3"/>
      <c r="F3" s="2"/>
      <c r="G3" s="4" t="s">
        <v>7</v>
      </c>
      <c r="H3" s="4" t="s">
        <v>8</v>
      </c>
      <c r="I3" s="4" t="s">
        <v>9</v>
      </c>
      <c r="J3" s="4" t="s">
        <v>11</v>
      </c>
      <c r="K3" s="4" t="s">
        <v>12</v>
      </c>
      <c r="L3" s="4" t="s">
        <v>10</v>
      </c>
      <c r="M3" s="4" t="s">
        <v>4</v>
      </c>
      <c r="N3" s="4" t="s">
        <v>13</v>
      </c>
      <c r="O3" s="4" t="s">
        <v>2</v>
      </c>
      <c r="P3" s="4" t="s">
        <v>252</v>
      </c>
      <c r="Q3" s="36"/>
      <c r="R3" s="36"/>
      <c r="AM3" s="22"/>
      <c r="AP3" s="22"/>
      <c r="AQ3" s="39"/>
      <c r="AR3" s="36"/>
      <c r="AU3" s="27"/>
      <c r="AV3" s="21"/>
      <c r="AX3" s="21"/>
      <c r="AY3" s="21"/>
      <c r="AZ3" s="21"/>
      <c r="BB3" s="22"/>
      <c r="BC3" s="22"/>
      <c r="BD3" s="22"/>
      <c r="BE3" s="22"/>
      <c r="BF3" s="22"/>
      <c r="BG3" s="95"/>
      <c r="BH3" s="95"/>
      <c r="BI3" s="22"/>
      <c r="BJ3" s="22"/>
      <c r="BK3" s="22"/>
      <c r="BL3" s="24"/>
      <c r="BN3" s="22"/>
      <c r="BO3" s="36"/>
      <c r="BP3" s="36"/>
      <c r="BS3" s="27"/>
      <c r="BT3" s="21"/>
      <c r="BV3" s="21"/>
      <c r="BW3" s="21"/>
      <c r="BX3" s="16"/>
      <c r="CA3" s="22"/>
      <c r="CB3" s="22"/>
      <c r="CC3" s="22"/>
      <c r="CD3" s="22"/>
      <c r="CE3" s="55"/>
      <c r="CF3" s="55"/>
      <c r="CG3" s="22"/>
      <c r="CH3" s="22"/>
      <c r="CI3" s="22"/>
      <c r="CJ3" s="24"/>
      <c r="CL3" s="22"/>
      <c r="CM3" s="39"/>
    </row>
    <row r="4" spans="1:91" ht="18.600000000000001" customHeight="1" x14ac:dyDescent="0.25">
      <c r="A4" s="36"/>
      <c r="B4" s="5" t="s">
        <v>690</v>
      </c>
      <c r="C4" s="6" t="s">
        <v>14</v>
      </c>
      <c r="D4" s="11"/>
      <c r="E4" s="6"/>
      <c r="F4" s="11"/>
      <c r="G4" s="5">
        <v>3</v>
      </c>
      <c r="H4" s="5">
        <v>0</v>
      </c>
      <c r="I4" s="5">
        <v>0</v>
      </c>
      <c r="J4" s="5">
        <f>2*G4+I4</f>
        <v>6</v>
      </c>
      <c r="K4" s="35">
        <f>+J4/((G4+H4+I4)*2)</f>
        <v>1</v>
      </c>
      <c r="L4" s="5">
        <f>+$BA$120</f>
        <v>14</v>
      </c>
      <c r="M4" s="5">
        <v>2</v>
      </c>
      <c r="N4" s="5">
        <f>+$BB$120</f>
        <v>19</v>
      </c>
      <c r="O4" s="5">
        <f>+$BD$120</f>
        <v>8</v>
      </c>
      <c r="P4" s="5" t="s">
        <v>736</v>
      </c>
      <c r="Q4" s="40"/>
      <c r="R4" s="36"/>
      <c r="U4" s="88" t="s">
        <v>693</v>
      </c>
      <c r="V4" s="88"/>
      <c r="W4" s="88"/>
      <c r="X4" s="88"/>
      <c r="Y4" s="88"/>
      <c r="Z4" s="88"/>
      <c r="AA4" s="88"/>
      <c r="AB4" s="88"/>
      <c r="AC4" s="88"/>
      <c r="AD4" s="88"/>
      <c r="AE4" s="88"/>
      <c r="AF4" s="88"/>
      <c r="AG4" s="88"/>
      <c r="AH4" s="88"/>
      <c r="AI4" s="88"/>
      <c r="AJ4" s="88"/>
      <c r="AK4" s="88"/>
      <c r="AM4" s="22"/>
      <c r="AN4" s="5"/>
      <c r="AP4" s="22"/>
      <c r="AQ4" s="39"/>
      <c r="AR4" s="36"/>
      <c r="AZ4" s="89" t="s">
        <v>694</v>
      </c>
      <c r="BA4" s="90"/>
      <c r="BB4" s="90"/>
      <c r="BC4" s="90"/>
      <c r="BD4" s="91"/>
      <c r="BE4" s="92" t="s">
        <v>697</v>
      </c>
      <c r="BF4" s="93"/>
      <c r="BG4" s="93"/>
      <c r="BH4" s="93"/>
      <c r="BI4" s="94"/>
      <c r="BJ4" s="89" t="s">
        <v>698</v>
      </c>
      <c r="BK4" s="90"/>
      <c r="BL4" s="90"/>
      <c r="BM4" s="90"/>
      <c r="BN4" s="91"/>
      <c r="BO4" s="36"/>
      <c r="BP4" s="36"/>
      <c r="BS4" s="27"/>
      <c r="BT4" s="21"/>
      <c r="BV4" s="21"/>
      <c r="BW4" s="21"/>
      <c r="BX4" s="89" t="s">
        <v>694</v>
      </c>
      <c r="BY4" s="90"/>
      <c r="BZ4" s="90"/>
      <c r="CA4" s="90"/>
      <c r="CB4" s="91"/>
      <c r="CC4" s="92" t="s">
        <v>697</v>
      </c>
      <c r="CD4" s="93"/>
      <c r="CE4" s="93"/>
      <c r="CF4" s="93"/>
      <c r="CG4" s="94"/>
      <c r="CH4" s="89" t="s">
        <v>698</v>
      </c>
      <c r="CI4" s="90"/>
      <c r="CJ4" s="90"/>
      <c r="CK4" s="90"/>
      <c r="CL4" s="91"/>
      <c r="CM4" s="39"/>
    </row>
    <row r="5" spans="1:91" ht="18.600000000000001" customHeight="1" thickBot="1" x14ac:dyDescent="0.3">
      <c r="A5" s="36"/>
      <c r="B5" s="5" t="s">
        <v>685</v>
      </c>
      <c r="C5" s="6" t="s">
        <v>130</v>
      </c>
      <c r="D5" s="11"/>
      <c r="E5" s="6"/>
      <c r="F5" s="11"/>
      <c r="G5" s="5">
        <v>1</v>
      </c>
      <c r="H5" s="5">
        <v>1</v>
      </c>
      <c r="I5" s="5">
        <v>1</v>
      </c>
      <c r="J5" s="5">
        <f>2*G5+I5</f>
        <v>3</v>
      </c>
      <c r="K5" s="35">
        <f>+J5/((G5+H5+I5)*2)</f>
        <v>0.5</v>
      </c>
      <c r="L5" s="5">
        <f>+$BA$18</f>
        <v>9</v>
      </c>
      <c r="M5" s="5">
        <v>6</v>
      </c>
      <c r="N5" s="5">
        <f>+$BB$18</f>
        <v>14</v>
      </c>
      <c r="O5" s="5">
        <f>+$BD$18</f>
        <v>8</v>
      </c>
      <c r="P5" s="5" t="s">
        <v>753</v>
      </c>
      <c r="Q5" s="40"/>
      <c r="R5" s="36"/>
      <c r="AM5" s="22"/>
      <c r="AN5" s="5"/>
      <c r="AP5" s="22"/>
      <c r="AQ5" s="39"/>
      <c r="AR5" s="36"/>
      <c r="AS5" s="23" t="s">
        <v>109</v>
      </c>
      <c r="AT5" s="51" t="s">
        <v>80</v>
      </c>
      <c r="AU5" s="51"/>
      <c r="AV5" s="51"/>
      <c r="AW5" s="51"/>
      <c r="AX5" s="51" t="s">
        <v>110</v>
      </c>
      <c r="AY5" s="17" t="s">
        <v>21</v>
      </c>
      <c r="AZ5" s="67" t="s">
        <v>3</v>
      </c>
      <c r="BA5" s="68" t="s">
        <v>22</v>
      </c>
      <c r="BB5" s="68" t="s">
        <v>23</v>
      </c>
      <c r="BC5" s="68" t="s">
        <v>24</v>
      </c>
      <c r="BD5" s="69" t="s">
        <v>2</v>
      </c>
      <c r="BE5" s="70" t="s">
        <v>3</v>
      </c>
      <c r="BF5" s="71" t="s">
        <v>22</v>
      </c>
      <c r="BG5" s="71" t="s">
        <v>23</v>
      </c>
      <c r="BH5" s="71" t="s">
        <v>24</v>
      </c>
      <c r="BI5" s="69" t="s">
        <v>2</v>
      </c>
      <c r="BJ5" s="70" t="s">
        <v>3</v>
      </c>
      <c r="BK5" s="68" t="s">
        <v>22</v>
      </c>
      <c r="BL5" s="68" t="s">
        <v>23</v>
      </c>
      <c r="BM5" s="68" t="s">
        <v>24</v>
      </c>
      <c r="BN5" s="69" t="s">
        <v>2</v>
      </c>
      <c r="BO5" s="36"/>
      <c r="BP5" s="36"/>
      <c r="BQ5" s="28" t="s">
        <v>109</v>
      </c>
      <c r="BR5" s="28" t="s">
        <v>111</v>
      </c>
      <c r="BS5" s="28"/>
      <c r="BT5" s="38"/>
      <c r="BU5" s="38"/>
      <c r="BV5" s="38"/>
      <c r="BW5" s="38"/>
      <c r="BX5" s="67" t="s">
        <v>3</v>
      </c>
      <c r="BY5" s="68" t="s">
        <v>22</v>
      </c>
      <c r="BZ5" s="68" t="s">
        <v>23</v>
      </c>
      <c r="CA5" s="68" t="s">
        <v>24</v>
      </c>
      <c r="CB5" s="69" t="s">
        <v>2</v>
      </c>
      <c r="CC5" s="70" t="s">
        <v>3</v>
      </c>
      <c r="CD5" s="71" t="s">
        <v>22</v>
      </c>
      <c r="CE5" s="71" t="s">
        <v>23</v>
      </c>
      <c r="CF5" s="71" t="s">
        <v>24</v>
      </c>
      <c r="CG5" s="69" t="s">
        <v>2</v>
      </c>
      <c r="CH5" s="70" t="s">
        <v>3</v>
      </c>
      <c r="CI5" s="68" t="s">
        <v>22</v>
      </c>
      <c r="CJ5" s="68" t="s">
        <v>23</v>
      </c>
      <c r="CK5" s="68" t="s">
        <v>24</v>
      </c>
      <c r="CL5" s="69" t="s">
        <v>2</v>
      </c>
      <c r="CM5" s="39"/>
    </row>
    <row r="6" spans="1:91" ht="18.600000000000001" customHeight="1" thickBot="1" x14ac:dyDescent="0.3">
      <c r="A6" s="36"/>
      <c r="B6" s="5" t="s">
        <v>684</v>
      </c>
      <c r="C6" s="6" t="s">
        <v>171</v>
      </c>
      <c r="D6" s="11"/>
      <c r="E6" s="11"/>
      <c r="F6" s="11"/>
      <c r="G6" s="5">
        <v>1</v>
      </c>
      <c r="H6" s="5">
        <v>1</v>
      </c>
      <c r="I6" s="5">
        <v>1</v>
      </c>
      <c r="J6" s="5">
        <f>2*G6+I6</f>
        <v>3</v>
      </c>
      <c r="K6" s="35">
        <f>+J6/((G6+H6+I6)*2)</f>
        <v>0.5</v>
      </c>
      <c r="L6" s="5">
        <f>+$BA$81</f>
        <v>5</v>
      </c>
      <c r="M6" s="5">
        <v>6</v>
      </c>
      <c r="N6" s="5">
        <f>+$BB$81</f>
        <v>7</v>
      </c>
      <c r="O6" s="5">
        <f>+$BD$81</f>
        <v>10</v>
      </c>
      <c r="P6" s="5" t="s">
        <v>753</v>
      </c>
      <c r="Q6" s="40"/>
      <c r="R6" s="36"/>
      <c r="U6" s="37" t="s">
        <v>109</v>
      </c>
      <c r="V6" s="10" t="s">
        <v>0</v>
      </c>
      <c r="W6" s="10"/>
      <c r="X6" s="10"/>
      <c r="Y6" s="10"/>
      <c r="Z6" s="10" t="s">
        <v>1</v>
      </c>
      <c r="AA6" s="10"/>
      <c r="AB6" s="10"/>
      <c r="AC6" s="37" t="s">
        <v>3</v>
      </c>
      <c r="AD6" s="37" t="s">
        <v>7</v>
      </c>
      <c r="AE6" s="37" t="s">
        <v>8</v>
      </c>
      <c r="AF6" s="37" t="s">
        <v>9</v>
      </c>
      <c r="AG6" s="37" t="s">
        <v>71</v>
      </c>
      <c r="AH6" s="37" t="s">
        <v>4</v>
      </c>
      <c r="AI6" s="37" t="s">
        <v>6</v>
      </c>
      <c r="AJ6" s="37" t="s">
        <v>5</v>
      </c>
      <c r="AK6" s="37" t="s">
        <v>72</v>
      </c>
      <c r="AM6" s="22"/>
      <c r="AN6" s="5"/>
      <c r="AP6" s="22"/>
      <c r="AQ6" s="39"/>
      <c r="AR6" s="36"/>
      <c r="AS6" s="18" t="s">
        <v>130</v>
      </c>
      <c r="AT6" s="18"/>
      <c r="AU6" s="18"/>
      <c r="AV6" s="18"/>
      <c r="AW6" s="18"/>
      <c r="AX6" s="16" t="s">
        <v>135</v>
      </c>
      <c r="AZ6" s="72">
        <v>6</v>
      </c>
      <c r="BA6" s="22">
        <v>2</v>
      </c>
      <c r="BB6" s="22">
        <v>0</v>
      </c>
      <c r="BC6" s="22">
        <f>+BA6+BB6</f>
        <v>2</v>
      </c>
      <c r="BD6" s="73">
        <v>0</v>
      </c>
      <c r="BE6" s="72">
        <f>+AZ6+BJ6</f>
        <v>51</v>
      </c>
      <c r="BF6" s="22">
        <f>+BA6+BK6</f>
        <v>7</v>
      </c>
      <c r="BG6" s="22">
        <f>+BB6+BL6</f>
        <v>26</v>
      </c>
      <c r="BH6" s="22">
        <f>+BF6+BG6</f>
        <v>33</v>
      </c>
      <c r="BI6" s="73">
        <f>+BD6+BN6</f>
        <v>4</v>
      </c>
      <c r="BJ6" s="72">
        <v>45</v>
      </c>
      <c r="BK6" s="15">
        <v>5</v>
      </c>
      <c r="BL6" s="15">
        <v>26</v>
      </c>
      <c r="BM6" s="15">
        <f t="shared" ref="BM6:BM17" si="0">+BK6+BL6</f>
        <v>31</v>
      </c>
      <c r="BN6" s="74">
        <v>4</v>
      </c>
      <c r="BO6" s="36"/>
      <c r="BP6" s="36"/>
      <c r="BQ6" s="27">
        <v>8.5</v>
      </c>
      <c r="BR6" s="21" t="s">
        <v>276</v>
      </c>
      <c r="BX6" s="72">
        <v>3</v>
      </c>
      <c r="BY6" s="22">
        <v>1</v>
      </c>
      <c r="BZ6" s="22">
        <v>1</v>
      </c>
      <c r="CA6" s="22">
        <f>+BY6+BZ6</f>
        <v>2</v>
      </c>
      <c r="CB6" s="73">
        <v>0</v>
      </c>
      <c r="CC6" s="72">
        <f>+CH6+BX6</f>
        <v>10</v>
      </c>
      <c r="CD6" s="22">
        <f>+CI6+BY6</f>
        <v>8</v>
      </c>
      <c r="CE6" s="22">
        <f>+CJ6+BZ6</f>
        <v>2</v>
      </c>
      <c r="CF6" s="22">
        <f>+CK6+CA6</f>
        <v>10</v>
      </c>
      <c r="CG6" s="73">
        <f>+CL6+CB6</f>
        <v>2</v>
      </c>
      <c r="CH6" s="72">
        <v>7</v>
      </c>
      <c r="CI6" s="22">
        <v>7</v>
      </c>
      <c r="CJ6" s="22">
        <v>1</v>
      </c>
      <c r="CK6" s="22">
        <f t="shared" ref="CK6:CK42" si="1">+CI6+CJ6</f>
        <v>8</v>
      </c>
      <c r="CL6" s="73">
        <v>2</v>
      </c>
      <c r="CM6" s="39"/>
    </row>
    <row r="7" spans="1:91" ht="18.600000000000001" customHeight="1" thickBot="1" x14ac:dyDescent="0.3">
      <c r="A7" s="36"/>
      <c r="B7" s="5" t="s">
        <v>691</v>
      </c>
      <c r="C7" s="6" t="s">
        <v>93</v>
      </c>
      <c r="D7" s="11"/>
      <c r="E7" s="11"/>
      <c r="F7" s="11"/>
      <c r="G7" s="5">
        <v>0</v>
      </c>
      <c r="H7" s="5">
        <v>3</v>
      </c>
      <c r="I7" s="5">
        <v>0</v>
      </c>
      <c r="J7" s="5">
        <f>2*G7+I7</f>
        <v>0</v>
      </c>
      <c r="K7" s="35">
        <f>+J7/((G7+H7+I7)*2)</f>
        <v>0</v>
      </c>
      <c r="L7" s="5">
        <f>+$BA$44</f>
        <v>1</v>
      </c>
      <c r="M7" s="5">
        <v>15</v>
      </c>
      <c r="N7" s="5">
        <f>+$BB$44</f>
        <v>2</v>
      </c>
      <c r="O7" s="5">
        <f>+$BD$44</f>
        <v>2</v>
      </c>
      <c r="P7" s="5" t="s">
        <v>754</v>
      </c>
      <c r="Q7" s="40"/>
      <c r="R7" s="36"/>
      <c r="U7" s="27">
        <v>8</v>
      </c>
      <c r="V7" s="21" t="s">
        <v>15</v>
      </c>
      <c r="X7" s="21"/>
      <c r="Y7" s="21"/>
      <c r="Z7" s="21" t="s">
        <v>184</v>
      </c>
      <c r="AB7" s="22"/>
      <c r="AC7" s="22">
        <f t="shared" ref="AC7:AC14" si="2">+AD7+AE7+AF7</f>
        <v>25</v>
      </c>
      <c r="AD7" s="15">
        <f t="shared" ref="AD7:AF14" si="3">SUMIF($V$22:$V$29,$V7,AD$22:AD$29)+SUMIF($V$37:$V$44,$V7,AD$37:AD$44)</f>
        <v>18</v>
      </c>
      <c r="AE7" s="15">
        <f t="shared" si="3"/>
        <v>4</v>
      </c>
      <c r="AF7" s="15">
        <f t="shared" si="3"/>
        <v>3</v>
      </c>
      <c r="AG7" s="83">
        <f t="shared" ref="AG7:AG12" si="4">+(AD7*2+AF7)/(2*AC7)</f>
        <v>0.78</v>
      </c>
      <c r="AH7" s="15">
        <f t="shared" ref="AH7:AJ14" si="5">SUMIF($V$22:$V$29,$V7,AH$22:AH$29)+SUMIF($V$37:$V$44,$V7,AH$37:AH$44)</f>
        <v>42</v>
      </c>
      <c r="AI7" s="15">
        <f t="shared" si="5"/>
        <v>1</v>
      </c>
      <c r="AJ7" s="15">
        <f t="shared" si="5"/>
        <v>6</v>
      </c>
      <c r="AK7" s="52">
        <f t="shared" ref="AK7:AK14" si="6">+AH7/AC7</f>
        <v>1.68</v>
      </c>
      <c r="AM7" s="22"/>
      <c r="AN7" s="5"/>
      <c r="AP7" s="22"/>
      <c r="AQ7" s="39"/>
      <c r="AR7" s="36"/>
      <c r="AS7" s="27">
        <v>7.5</v>
      </c>
      <c r="AT7" s="21" t="s">
        <v>253</v>
      </c>
      <c r="AU7" s="21"/>
      <c r="AV7" s="21"/>
      <c r="AW7" s="21"/>
      <c r="AX7" s="22">
        <v>1</v>
      </c>
      <c r="AY7" s="21" t="s">
        <v>134</v>
      </c>
      <c r="AZ7" s="72">
        <v>3</v>
      </c>
      <c r="BA7" s="22">
        <v>0</v>
      </c>
      <c r="BB7" s="22">
        <v>1</v>
      </c>
      <c r="BC7" s="22">
        <f t="shared" ref="BC7:BC17" si="7">+BA7+BB7</f>
        <v>1</v>
      </c>
      <c r="BD7" s="73">
        <v>0</v>
      </c>
      <c r="BE7" s="72">
        <f t="shared" ref="BE7:BG17" si="8">+AZ7+BJ7</f>
        <v>22</v>
      </c>
      <c r="BF7" s="22">
        <f t="shared" si="8"/>
        <v>0</v>
      </c>
      <c r="BG7" s="22">
        <f t="shared" si="8"/>
        <v>1</v>
      </c>
      <c r="BH7" s="22">
        <f t="shared" ref="BH7:BH17" si="9">+BF7+BG7</f>
        <v>1</v>
      </c>
      <c r="BI7" s="73">
        <f t="shared" ref="BI7:BI17" si="10">+BD7+BN7</f>
        <v>0</v>
      </c>
      <c r="BJ7" s="72">
        <v>19</v>
      </c>
      <c r="BK7" s="22">
        <v>0</v>
      </c>
      <c r="BL7" s="22">
        <v>0</v>
      </c>
      <c r="BM7" s="22">
        <f t="shared" si="0"/>
        <v>0</v>
      </c>
      <c r="BN7" s="73">
        <v>0</v>
      </c>
      <c r="BO7" s="36"/>
      <c r="BP7" s="36"/>
      <c r="BQ7" s="27">
        <v>9</v>
      </c>
      <c r="BR7" s="21" t="s">
        <v>484</v>
      </c>
      <c r="BX7" s="72">
        <v>0</v>
      </c>
      <c r="BY7" s="22">
        <v>0</v>
      </c>
      <c r="BZ7" s="22">
        <v>0</v>
      </c>
      <c r="CA7" s="22">
        <f t="shared" ref="CA7:CA42" si="11">+BY7+BZ7</f>
        <v>0</v>
      </c>
      <c r="CB7" s="73">
        <v>0</v>
      </c>
      <c r="CC7" s="72">
        <f t="shared" ref="CC7:CG42" si="12">+CH7+BX7</f>
        <v>3</v>
      </c>
      <c r="CD7" s="22">
        <f t="shared" si="12"/>
        <v>3</v>
      </c>
      <c r="CE7" s="22">
        <f t="shared" si="12"/>
        <v>5</v>
      </c>
      <c r="CF7" s="22">
        <f t="shared" si="12"/>
        <v>8</v>
      </c>
      <c r="CG7" s="73">
        <f t="shared" si="12"/>
        <v>0</v>
      </c>
      <c r="CH7" s="72">
        <v>3</v>
      </c>
      <c r="CI7" s="22">
        <v>3</v>
      </c>
      <c r="CJ7" s="22">
        <v>5</v>
      </c>
      <c r="CK7" s="22">
        <f t="shared" si="1"/>
        <v>8</v>
      </c>
      <c r="CL7" s="73">
        <v>0</v>
      </c>
      <c r="CM7" s="39"/>
    </row>
    <row r="8" spans="1:91" ht="18.600000000000001" customHeight="1" x14ac:dyDescent="0.25">
      <c r="A8" s="80"/>
      <c r="B8" s="9" t="s">
        <v>686</v>
      </c>
      <c r="C8" s="78" t="s">
        <v>115</v>
      </c>
      <c r="D8" s="32"/>
      <c r="E8" s="32"/>
      <c r="F8" s="32"/>
      <c r="G8" s="9">
        <v>2</v>
      </c>
      <c r="H8" s="9">
        <v>1</v>
      </c>
      <c r="I8" s="9">
        <v>0</v>
      </c>
      <c r="J8" s="9">
        <f t="shared" ref="J8:J11" si="13">2*G8+I8</f>
        <v>4</v>
      </c>
      <c r="K8" s="79">
        <f t="shared" ref="K8:K11" si="14">+J8/((G8+H8+I8)*2)</f>
        <v>0.66666666666666663</v>
      </c>
      <c r="L8" s="9">
        <f>+$BA$57</f>
        <v>8</v>
      </c>
      <c r="M8" s="9">
        <v>8</v>
      </c>
      <c r="N8" s="9">
        <f>+$BB$57</f>
        <v>13</v>
      </c>
      <c r="O8" s="9">
        <f>+$BD$57</f>
        <v>6</v>
      </c>
      <c r="P8" s="9" t="s">
        <v>738</v>
      </c>
      <c r="Q8" s="40"/>
      <c r="R8" s="36"/>
      <c r="U8" s="27">
        <v>7.5</v>
      </c>
      <c r="V8" s="21" t="s">
        <v>253</v>
      </c>
      <c r="X8" s="21"/>
      <c r="Y8" s="21"/>
      <c r="Z8" s="16" t="s">
        <v>136</v>
      </c>
      <c r="AC8" s="22">
        <f t="shared" si="2"/>
        <v>22</v>
      </c>
      <c r="AD8" s="22">
        <f t="shared" si="3"/>
        <v>13</v>
      </c>
      <c r="AE8" s="22">
        <f t="shared" si="3"/>
        <v>5</v>
      </c>
      <c r="AF8" s="22">
        <f t="shared" si="3"/>
        <v>4</v>
      </c>
      <c r="AG8" s="55">
        <f t="shared" si="4"/>
        <v>0.68181818181818177</v>
      </c>
      <c r="AH8" s="22">
        <f t="shared" si="5"/>
        <v>44</v>
      </c>
      <c r="AI8" s="22">
        <f t="shared" si="5"/>
        <v>1</v>
      </c>
      <c r="AJ8" s="22">
        <f t="shared" si="5"/>
        <v>2</v>
      </c>
      <c r="AK8" s="24">
        <f t="shared" si="6"/>
        <v>2</v>
      </c>
      <c r="AM8" s="22"/>
      <c r="AN8" s="5"/>
      <c r="AP8" s="22"/>
      <c r="AQ8" s="39"/>
      <c r="AR8" s="36"/>
      <c r="AS8" s="27">
        <v>9.5</v>
      </c>
      <c r="AT8" s="21" t="s">
        <v>185</v>
      </c>
      <c r="AU8" s="21"/>
      <c r="AV8" s="21"/>
      <c r="AW8" s="21"/>
      <c r="AX8" s="22">
        <v>7</v>
      </c>
      <c r="AY8" s="21" t="s">
        <v>134</v>
      </c>
      <c r="AZ8" s="72">
        <v>3</v>
      </c>
      <c r="BA8" s="22">
        <v>2</v>
      </c>
      <c r="BB8" s="22">
        <v>3</v>
      </c>
      <c r="BC8" s="22">
        <f t="shared" si="7"/>
        <v>5</v>
      </c>
      <c r="BD8" s="73">
        <v>4</v>
      </c>
      <c r="BE8" s="72">
        <f t="shared" si="8"/>
        <v>24</v>
      </c>
      <c r="BF8" s="22">
        <f t="shared" si="8"/>
        <v>30</v>
      </c>
      <c r="BG8" s="22">
        <f t="shared" si="8"/>
        <v>11</v>
      </c>
      <c r="BH8" s="22">
        <f t="shared" si="9"/>
        <v>41</v>
      </c>
      <c r="BI8" s="73">
        <f t="shared" si="10"/>
        <v>8</v>
      </c>
      <c r="BJ8" s="72">
        <v>21</v>
      </c>
      <c r="BK8" s="22">
        <v>28</v>
      </c>
      <c r="BL8" s="22">
        <v>8</v>
      </c>
      <c r="BM8" s="22">
        <f t="shared" si="0"/>
        <v>36</v>
      </c>
      <c r="BN8" s="73">
        <v>4</v>
      </c>
      <c r="BO8" s="36"/>
      <c r="BP8" s="36"/>
      <c r="BQ8" s="27">
        <v>8.5</v>
      </c>
      <c r="BR8" s="21" t="s">
        <v>394</v>
      </c>
      <c r="BX8" s="72">
        <v>0</v>
      </c>
      <c r="BY8" s="22">
        <v>0</v>
      </c>
      <c r="BZ8" s="22">
        <v>0</v>
      </c>
      <c r="CA8" s="22">
        <f t="shared" si="11"/>
        <v>0</v>
      </c>
      <c r="CB8" s="73">
        <v>0</v>
      </c>
      <c r="CC8" s="72">
        <f t="shared" si="12"/>
        <v>2.7</v>
      </c>
      <c r="CD8" s="22">
        <f t="shared" si="12"/>
        <v>1</v>
      </c>
      <c r="CE8" s="22">
        <f t="shared" si="12"/>
        <v>6</v>
      </c>
      <c r="CF8" s="22">
        <f t="shared" si="12"/>
        <v>7</v>
      </c>
      <c r="CG8" s="73">
        <f t="shared" si="12"/>
        <v>0</v>
      </c>
      <c r="CH8" s="72">
        <v>2.7</v>
      </c>
      <c r="CI8" s="22">
        <v>1</v>
      </c>
      <c r="CJ8" s="22">
        <v>6</v>
      </c>
      <c r="CK8" s="22">
        <f t="shared" si="1"/>
        <v>7</v>
      </c>
      <c r="CL8" s="73">
        <v>0</v>
      </c>
      <c r="CM8" s="39"/>
    </row>
    <row r="9" spans="1:91" ht="18.600000000000001" customHeight="1" x14ac:dyDescent="0.25">
      <c r="A9" s="36"/>
      <c r="B9" s="5" t="s">
        <v>688</v>
      </c>
      <c r="C9" s="6" t="s">
        <v>92</v>
      </c>
      <c r="D9" s="11"/>
      <c r="E9" s="6"/>
      <c r="F9" s="11"/>
      <c r="G9" s="5">
        <v>2</v>
      </c>
      <c r="H9" s="5">
        <v>1</v>
      </c>
      <c r="I9" s="5">
        <v>0</v>
      </c>
      <c r="J9" s="5">
        <f t="shared" si="13"/>
        <v>4</v>
      </c>
      <c r="K9" s="35">
        <f t="shared" si="14"/>
        <v>0.66666666666666663</v>
      </c>
      <c r="L9" s="5">
        <f>+$BA$107</f>
        <v>9</v>
      </c>
      <c r="M9" s="5">
        <v>7</v>
      </c>
      <c r="N9" s="5">
        <f>+$BB$107</f>
        <v>4</v>
      </c>
      <c r="O9" s="5">
        <f>+$BD$107</f>
        <v>8</v>
      </c>
      <c r="P9" s="5" t="s">
        <v>755</v>
      </c>
      <c r="Q9" s="40"/>
      <c r="R9" s="36"/>
      <c r="U9" s="27">
        <v>7.5</v>
      </c>
      <c r="V9" s="21" t="s">
        <v>69</v>
      </c>
      <c r="X9" s="21"/>
      <c r="Z9" s="21" t="s">
        <v>16</v>
      </c>
      <c r="AB9" s="22"/>
      <c r="AC9" s="22">
        <f>+AD9+AE9+AF9</f>
        <v>25</v>
      </c>
      <c r="AD9" s="22">
        <f t="shared" si="3"/>
        <v>16</v>
      </c>
      <c r="AE9" s="22">
        <f t="shared" si="3"/>
        <v>8</v>
      </c>
      <c r="AF9" s="22">
        <f t="shared" si="3"/>
        <v>1</v>
      </c>
      <c r="AG9" s="55">
        <f t="shared" si="4"/>
        <v>0.66</v>
      </c>
      <c r="AH9" s="22">
        <f t="shared" si="5"/>
        <v>66</v>
      </c>
      <c r="AI9" s="22">
        <f t="shared" si="5"/>
        <v>3</v>
      </c>
      <c r="AJ9" s="22">
        <f t="shared" si="5"/>
        <v>2</v>
      </c>
      <c r="AK9" s="24">
        <f t="shared" si="6"/>
        <v>2.64</v>
      </c>
      <c r="AM9" s="22"/>
      <c r="AN9" s="5"/>
      <c r="AP9" s="22"/>
      <c r="AQ9" s="39"/>
      <c r="AR9" s="36"/>
      <c r="AS9" s="27">
        <v>8.5</v>
      </c>
      <c r="AT9" s="21" t="s">
        <v>28</v>
      </c>
      <c r="AW9" s="21"/>
      <c r="AX9" s="22">
        <v>10</v>
      </c>
      <c r="AY9" s="21" t="s">
        <v>134</v>
      </c>
      <c r="AZ9" s="72">
        <v>0</v>
      </c>
      <c r="BA9" s="22">
        <v>0</v>
      </c>
      <c r="BB9" s="22">
        <v>0</v>
      </c>
      <c r="BC9" s="22">
        <f t="shared" si="7"/>
        <v>0</v>
      </c>
      <c r="BD9" s="73">
        <v>0</v>
      </c>
      <c r="BE9" s="72">
        <f t="shared" si="8"/>
        <v>13</v>
      </c>
      <c r="BF9" s="22">
        <f t="shared" si="8"/>
        <v>2</v>
      </c>
      <c r="BG9" s="22">
        <f t="shared" si="8"/>
        <v>6</v>
      </c>
      <c r="BH9" s="22">
        <f t="shared" si="9"/>
        <v>8</v>
      </c>
      <c r="BI9" s="73">
        <f t="shared" si="10"/>
        <v>0</v>
      </c>
      <c r="BJ9" s="72">
        <v>13</v>
      </c>
      <c r="BK9" s="22">
        <v>2</v>
      </c>
      <c r="BL9" s="22">
        <v>6</v>
      </c>
      <c r="BM9" s="22">
        <f t="shared" si="0"/>
        <v>8</v>
      </c>
      <c r="BN9" s="73">
        <v>0</v>
      </c>
      <c r="BO9" s="36"/>
      <c r="BP9" s="36"/>
      <c r="BQ9" s="27">
        <v>8</v>
      </c>
      <c r="BR9" s="21" t="s">
        <v>298</v>
      </c>
      <c r="BX9" s="72">
        <v>0</v>
      </c>
      <c r="BY9" s="22">
        <v>0</v>
      </c>
      <c r="BZ9" s="22">
        <v>0</v>
      </c>
      <c r="CA9" s="22">
        <f t="shared" si="11"/>
        <v>0</v>
      </c>
      <c r="CB9" s="73">
        <v>0</v>
      </c>
      <c r="CC9" s="72">
        <f t="shared" si="12"/>
        <v>4</v>
      </c>
      <c r="CD9" s="22">
        <f t="shared" si="12"/>
        <v>0</v>
      </c>
      <c r="CE9" s="22">
        <f t="shared" si="12"/>
        <v>3</v>
      </c>
      <c r="CF9" s="22">
        <f t="shared" si="12"/>
        <v>3</v>
      </c>
      <c r="CG9" s="73">
        <f t="shared" si="12"/>
        <v>0</v>
      </c>
      <c r="CH9" s="72">
        <v>4</v>
      </c>
      <c r="CI9" s="22">
        <v>0</v>
      </c>
      <c r="CJ9" s="22">
        <v>3</v>
      </c>
      <c r="CK9" s="22">
        <f t="shared" si="1"/>
        <v>3</v>
      </c>
      <c r="CL9" s="73">
        <v>0</v>
      </c>
      <c r="CM9" s="39"/>
    </row>
    <row r="10" spans="1:91" ht="18.600000000000001" customHeight="1" x14ac:dyDescent="0.25">
      <c r="A10" s="40"/>
      <c r="B10" s="5" t="s">
        <v>687</v>
      </c>
      <c r="C10" s="6" t="s">
        <v>17</v>
      </c>
      <c r="D10" s="11"/>
      <c r="E10" s="6"/>
      <c r="F10" s="11"/>
      <c r="G10" s="5">
        <v>2</v>
      </c>
      <c r="H10" s="5">
        <v>1</v>
      </c>
      <c r="I10" s="5">
        <v>0</v>
      </c>
      <c r="J10" s="5">
        <f t="shared" si="13"/>
        <v>4</v>
      </c>
      <c r="K10" s="35">
        <f t="shared" si="14"/>
        <v>0.66666666666666663</v>
      </c>
      <c r="L10" s="5">
        <f>+$BA$94</f>
        <v>14</v>
      </c>
      <c r="M10" s="5">
        <v>11</v>
      </c>
      <c r="N10" s="5">
        <f>+$BB$94</f>
        <v>26</v>
      </c>
      <c r="O10" s="5">
        <f>+$BD$94</f>
        <v>4</v>
      </c>
      <c r="P10" s="5" t="s">
        <v>755</v>
      </c>
      <c r="Q10" s="40"/>
      <c r="R10" s="40"/>
      <c r="U10" s="27">
        <v>7</v>
      </c>
      <c r="V10" s="21" t="s">
        <v>183</v>
      </c>
      <c r="X10" s="21"/>
      <c r="Z10" s="21" t="s">
        <v>97</v>
      </c>
      <c r="AB10" s="22"/>
      <c r="AC10" s="22">
        <f>+AD10+AE10+AF10</f>
        <v>22</v>
      </c>
      <c r="AD10" s="22">
        <f t="shared" si="3"/>
        <v>11</v>
      </c>
      <c r="AE10" s="22">
        <f t="shared" si="3"/>
        <v>10</v>
      </c>
      <c r="AF10" s="22">
        <f t="shared" si="3"/>
        <v>1</v>
      </c>
      <c r="AG10" s="55">
        <f t="shared" si="4"/>
        <v>0.52272727272727271</v>
      </c>
      <c r="AH10" s="22">
        <f t="shared" si="5"/>
        <v>59</v>
      </c>
      <c r="AI10" s="22">
        <f t="shared" si="5"/>
        <v>3</v>
      </c>
      <c r="AJ10" s="22">
        <f t="shared" si="5"/>
        <v>3</v>
      </c>
      <c r="AK10" s="24">
        <f t="shared" si="6"/>
        <v>2.6818181818181817</v>
      </c>
      <c r="AM10" s="22"/>
      <c r="AN10" s="5"/>
      <c r="AP10" s="22"/>
      <c r="AQ10" s="39"/>
      <c r="AR10" s="40"/>
      <c r="AS10" s="27">
        <v>8</v>
      </c>
      <c r="AT10" s="21" t="s">
        <v>155</v>
      </c>
      <c r="AX10" s="22">
        <v>8</v>
      </c>
      <c r="AY10" s="21" t="s">
        <v>134</v>
      </c>
      <c r="AZ10" s="72">
        <v>3</v>
      </c>
      <c r="BA10" s="22">
        <v>0</v>
      </c>
      <c r="BB10" s="22">
        <v>4</v>
      </c>
      <c r="BC10" s="22">
        <f t="shared" si="7"/>
        <v>4</v>
      </c>
      <c r="BD10" s="73">
        <v>0</v>
      </c>
      <c r="BE10" s="72">
        <f t="shared" si="8"/>
        <v>23</v>
      </c>
      <c r="BF10" s="22">
        <f t="shared" si="8"/>
        <v>14</v>
      </c>
      <c r="BG10" s="22">
        <f t="shared" si="8"/>
        <v>20</v>
      </c>
      <c r="BH10" s="22">
        <f t="shared" si="9"/>
        <v>34</v>
      </c>
      <c r="BI10" s="73">
        <f t="shared" si="10"/>
        <v>6</v>
      </c>
      <c r="BJ10" s="72">
        <v>20</v>
      </c>
      <c r="BK10" s="22">
        <v>14</v>
      </c>
      <c r="BL10" s="22">
        <v>16</v>
      </c>
      <c r="BM10" s="22">
        <f t="shared" si="0"/>
        <v>30</v>
      </c>
      <c r="BN10" s="73">
        <v>6</v>
      </c>
      <c r="BO10" s="40"/>
      <c r="BP10" s="40"/>
      <c r="BQ10" s="27">
        <v>7.5</v>
      </c>
      <c r="BR10" s="21" t="s">
        <v>371</v>
      </c>
      <c r="BX10" s="72">
        <v>4</v>
      </c>
      <c r="BY10" s="22">
        <v>4</v>
      </c>
      <c r="BZ10" s="22">
        <v>0</v>
      </c>
      <c r="CA10" s="22">
        <f t="shared" si="11"/>
        <v>4</v>
      </c>
      <c r="CB10" s="73">
        <v>2</v>
      </c>
      <c r="CC10" s="72">
        <f t="shared" si="12"/>
        <v>13</v>
      </c>
      <c r="CD10" s="22">
        <f t="shared" si="12"/>
        <v>4</v>
      </c>
      <c r="CE10" s="22">
        <f t="shared" si="12"/>
        <v>2</v>
      </c>
      <c r="CF10" s="22">
        <f t="shared" si="12"/>
        <v>6</v>
      </c>
      <c r="CG10" s="73">
        <f t="shared" si="12"/>
        <v>2</v>
      </c>
      <c r="CH10" s="72">
        <v>9</v>
      </c>
      <c r="CI10" s="22">
        <v>0</v>
      </c>
      <c r="CJ10" s="22">
        <v>2</v>
      </c>
      <c r="CK10" s="22">
        <f t="shared" si="1"/>
        <v>2</v>
      </c>
      <c r="CL10" s="73">
        <v>0</v>
      </c>
      <c r="CM10" s="39"/>
    </row>
    <row r="11" spans="1:91" ht="18.600000000000001" customHeight="1" thickBot="1" x14ac:dyDescent="0.3">
      <c r="A11" s="40"/>
      <c r="B11" s="5" t="s">
        <v>689</v>
      </c>
      <c r="C11" s="6" t="s">
        <v>18</v>
      </c>
      <c r="D11" s="11"/>
      <c r="E11" s="6"/>
      <c r="F11" s="11"/>
      <c r="G11" s="5">
        <v>0</v>
      </c>
      <c r="H11" s="5">
        <v>3</v>
      </c>
      <c r="I11" s="5">
        <v>0</v>
      </c>
      <c r="J11" s="5">
        <f t="shared" si="13"/>
        <v>0</v>
      </c>
      <c r="K11" s="35">
        <f t="shared" si="14"/>
        <v>0</v>
      </c>
      <c r="L11" s="5">
        <f>+$BA$31</f>
        <v>8</v>
      </c>
      <c r="M11" s="5">
        <v>13</v>
      </c>
      <c r="N11" s="5">
        <f>+$BB$31</f>
        <v>8</v>
      </c>
      <c r="O11" s="5">
        <f>+$BD$31</f>
        <v>10</v>
      </c>
      <c r="P11" s="5" t="s">
        <v>756</v>
      </c>
      <c r="Q11" s="40"/>
      <c r="R11" s="40"/>
      <c r="U11" s="27">
        <v>8</v>
      </c>
      <c r="V11" s="21" t="s">
        <v>142</v>
      </c>
      <c r="X11" s="21"/>
      <c r="Z11" s="21" t="s">
        <v>14</v>
      </c>
      <c r="AB11" s="22"/>
      <c r="AC11" s="22">
        <f>+AD11+AE11+AF11</f>
        <v>24</v>
      </c>
      <c r="AD11" s="22">
        <f t="shared" si="3"/>
        <v>9</v>
      </c>
      <c r="AE11" s="22">
        <f t="shared" si="3"/>
        <v>12</v>
      </c>
      <c r="AF11" s="22">
        <f t="shared" si="3"/>
        <v>3</v>
      </c>
      <c r="AG11" s="55">
        <f t="shared" si="4"/>
        <v>0.4375</v>
      </c>
      <c r="AH11" s="22">
        <f t="shared" si="5"/>
        <v>70</v>
      </c>
      <c r="AI11" s="22">
        <f t="shared" si="5"/>
        <v>5</v>
      </c>
      <c r="AJ11" s="22">
        <f t="shared" si="5"/>
        <v>1</v>
      </c>
      <c r="AK11" s="24">
        <f t="shared" si="6"/>
        <v>2.9166666666666665</v>
      </c>
      <c r="AL11" s="21"/>
      <c r="AM11" s="11"/>
      <c r="AN11" s="5"/>
      <c r="AP11" s="11"/>
      <c r="AQ11" s="39"/>
      <c r="AR11" s="40"/>
      <c r="AS11" s="27">
        <v>8</v>
      </c>
      <c r="AT11" s="21" t="s">
        <v>37</v>
      </c>
      <c r="AW11" s="21"/>
      <c r="AX11" s="22">
        <v>21</v>
      </c>
      <c r="AY11" s="21" t="s">
        <v>134</v>
      </c>
      <c r="AZ11" s="72">
        <v>3</v>
      </c>
      <c r="BA11" s="22">
        <v>3</v>
      </c>
      <c r="BB11" s="22">
        <v>2</v>
      </c>
      <c r="BC11" s="22">
        <f t="shared" si="7"/>
        <v>5</v>
      </c>
      <c r="BD11" s="73">
        <v>0</v>
      </c>
      <c r="BE11" s="72">
        <f t="shared" si="8"/>
        <v>23</v>
      </c>
      <c r="BF11" s="22">
        <f t="shared" si="8"/>
        <v>11</v>
      </c>
      <c r="BG11" s="22">
        <f t="shared" si="8"/>
        <v>11</v>
      </c>
      <c r="BH11" s="22">
        <f t="shared" si="9"/>
        <v>22</v>
      </c>
      <c r="BI11" s="73">
        <f t="shared" si="10"/>
        <v>12</v>
      </c>
      <c r="BJ11" s="72">
        <v>20</v>
      </c>
      <c r="BK11" s="22">
        <v>8</v>
      </c>
      <c r="BL11" s="22">
        <v>9</v>
      </c>
      <c r="BM11" s="22">
        <f t="shared" si="0"/>
        <v>17</v>
      </c>
      <c r="BN11" s="73">
        <v>12</v>
      </c>
      <c r="BO11" s="40"/>
      <c r="BP11" s="40"/>
      <c r="BQ11" s="27">
        <v>7.5</v>
      </c>
      <c r="BR11" s="21" t="s">
        <v>420</v>
      </c>
      <c r="BX11" s="72">
        <v>1</v>
      </c>
      <c r="BY11" s="22">
        <v>0</v>
      </c>
      <c r="BZ11" s="22">
        <v>0</v>
      </c>
      <c r="CA11" s="22">
        <f t="shared" si="11"/>
        <v>0</v>
      </c>
      <c r="CB11" s="73">
        <v>0</v>
      </c>
      <c r="CC11" s="72">
        <f t="shared" si="12"/>
        <v>5</v>
      </c>
      <c r="CD11" s="22">
        <f t="shared" si="12"/>
        <v>0</v>
      </c>
      <c r="CE11" s="22">
        <f t="shared" si="12"/>
        <v>1</v>
      </c>
      <c r="CF11" s="22">
        <f t="shared" si="12"/>
        <v>1</v>
      </c>
      <c r="CG11" s="73">
        <f t="shared" si="12"/>
        <v>6</v>
      </c>
      <c r="CH11" s="72">
        <v>4</v>
      </c>
      <c r="CI11" s="22">
        <v>0</v>
      </c>
      <c r="CJ11" s="22">
        <v>1</v>
      </c>
      <c r="CK11" s="22">
        <f t="shared" si="1"/>
        <v>1</v>
      </c>
      <c r="CL11" s="73">
        <v>6</v>
      </c>
      <c r="CM11" s="39"/>
    </row>
    <row r="12" spans="1:91" ht="18.600000000000001" customHeight="1" x14ac:dyDescent="0.25">
      <c r="A12" s="40"/>
      <c r="B12" s="7"/>
      <c r="C12" s="7"/>
      <c r="D12" s="7"/>
      <c r="E12" s="8"/>
      <c r="F12" s="7"/>
      <c r="G12" s="9">
        <f>SUM(G4:G11)</f>
        <v>11</v>
      </c>
      <c r="H12" s="9">
        <f>SUM(H4:H11)</f>
        <v>11</v>
      </c>
      <c r="I12" s="9">
        <f>SUM(I4:I11)</f>
        <v>2</v>
      </c>
      <c r="J12" s="9"/>
      <c r="K12" s="9"/>
      <c r="L12" s="9">
        <f>SUM(L4:L11)</f>
        <v>68</v>
      </c>
      <c r="M12" s="9">
        <f>SUM(M4:M11)</f>
        <v>68</v>
      </c>
      <c r="N12" s="9">
        <f>SUM(N4:N11)</f>
        <v>93</v>
      </c>
      <c r="O12" s="9">
        <f>SUM(O4:O11)</f>
        <v>56</v>
      </c>
      <c r="P12" s="9"/>
      <c r="Q12" s="40"/>
      <c r="R12" s="40"/>
      <c r="U12" s="27">
        <v>7</v>
      </c>
      <c r="V12" s="21" t="s">
        <v>162</v>
      </c>
      <c r="X12" s="21"/>
      <c r="Z12" s="21" t="s">
        <v>17</v>
      </c>
      <c r="AB12" s="22"/>
      <c r="AC12" s="22">
        <f>+AD12+AE12+AF12</f>
        <v>21</v>
      </c>
      <c r="AD12" s="22">
        <f t="shared" si="3"/>
        <v>9</v>
      </c>
      <c r="AE12" s="22">
        <f t="shared" si="3"/>
        <v>10</v>
      </c>
      <c r="AF12" s="22">
        <f t="shared" si="3"/>
        <v>2</v>
      </c>
      <c r="AG12" s="55">
        <f t="shared" si="4"/>
        <v>0.47619047619047616</v>
      </c>
      <c r="AH12" s="22">
        <f t="shared" si="5"/>
        <v>66</v>
      </c>
      <c r="AI12" s="22">
        <f t="shared" si="5"/>
        <v>5</v>
      </c>
      <c r="AJ12" s="22">
        <f t="shared" si="5"/>
        <v>0</v>
      </c>
      <c r="AK12" s="24">
        <f t="shared" si="6"/>
        <v>3.1428571428571428</v>
      </c>
      <c r="AQ12" s="39"/>
      <c r="AR12" s="40"/>
      <c r="AS12" s="27">
        <v>7.5</v>
      </c>
      <c r="AT12" s="21" t="s">
        <v>44</v>
      </c>
      <c r="AU12" s="21"/>
      <c r="AV12" s="21"/>
      <c r="AW12" s="21"/>
      <c r="AX12" s="22">
        <v>5</v>
      </c>
      <c r="AY12" s="21" t="s">
        <v>134</v>
      </c>
      <c r="AZ12" s="72">
        <v>3</v>
      </c>
      <c r="BA12" s="22">
        <v>0</v>
      </c>
      <c r="BB12" s="22">
        <v>2</v>
      </c>
      <c r="BC12" s="22">
        <f t="shared" si="7"/>
        <v>2</v>
      </c>
      <c r="BD12" s="73">
        <v>2</v>
      </c>
      <c r="BE12" s="72">
        <f t="shared" si="8"/>
        <v>24</v>
      </c>
      <c r="BF12" s="22">
        <f t="shared" si="8"/>
        <v>1</v>
      </c>
      <c r="BG12" s="22">
        <f t="shared" si="8"/>
        <v>13</v>
      </c>
      <c r="BH12" s="22">
        <f t="shared" si="9"/>
        <v>14</v>
      </c>
      <c r="BI12" s="73">
        <f t="shared" si="10"/>
        <v>2</v>
      </c>
      <c r="BJ12" s="72">
        <v>21</v>
      </c>
      <c r="BK12" s="22">
        <v>1</v>
      </c>
      <c r="BL12" s="22">
        <v>11</v>
      </c>
      <c r="BM12" s="22">
        <f t="shared" si="0"/>
        <v>12</v>
      </c>
      <c r="BN12" s="73">
        <v>0</v>
      </c>
      <c r="BO12" s="40"/>
      <c r="BP12" s="40"/>
      <c r="BQ12" s="27">
        <v>7</v>
      </c>
      <c r="BR12" s="21" t="s">
        <v>416</v>
      </c>
      <c r="BX12" s="72">
        <v>0</v>
      </c>
      <c r="BY12" s="22">
        <v>0</v>
      </c>
      <c r="BZ12" s="22">
        <v>0</v>
      </c>
      <c r="CA12" s="22">
        <f t="shared" si="11"/>
        <v>0</v>
      </c>
      <c r="CB12" s="73">
        <v>0</v>
      </c>
      <c r="CC12" s="72">
        <f t="shared" si="12"/>
        <v>1</v>
      </c>
      <c r="CD12" s="22">
        <f t="shared" si="12"/>
        <v>2</v>
      </c>
      <c r="CE12" s="22">
        <f t="shared" si="12"/>
        <v>0</v>
      </c>
      <c r="CF12" s="22">
        <f t="shared" si="12"/>
        <v>2</v>
      </c>
      <c r="CG12" s="73">
        <f t="shared" si="12"/>
        <v>0</v>
      </c>
      <c r="CH12" s="72">
        <v>1</v>
      </c>
      <c r="CI12" s="22">
        <v>2</v>
      </c>
      <c r="CJ12" s="22">
        <v>0</v>
      </c>
      <c r="CK12" s="22">
        <f t="shared" si="1"/>
        <v>2</v>
      </c>
      <c r="CL12" s="73">
        <v>0</v>
      </c>
      <c r="CM12" s="39"/>
    </row>
    <row r="13" spans="1:91" ht="18.600000000000001" customHeight="1" x14ac:dyDescent="0.25">
      <c r="A13" s="41"/>
      <c r="B13" s="1"/>
      <c r="C13" s="1"/>
      <c r="D13" s="1"/>
      <c r="P13" s="1"/>
      <c r="Q13" s="41"/>
      <c r="R13" s="41"/>
      <c r="U13" s="27">
        <v>7.5</v>
      </c>
      <c r="V13" s="21" t="s">
        <v>78</v>
      </c>
      <c r="X13" s="21"/>
      <c r="Z13" s="21" t="s">
        <v>18</v>
      </c>
      <c r="AB13" s="22"/>
      <c r="AC13" s="22">
        <f t="shared" si="2"/>
        <v>24</v>
      </c>
      <c r="AD13" s="22">
        <f t="shared" si="3"/>
        <v>5</v>
      </c>
      <c r="AE13" s="22">
        <f t="shared" si="3"/>
        <v>15</v>
      </c>
      <c r="AF13" s="22">
        <f t="shared" si="3"/>
        <v>4</v>
      </c>
      <c r="AG13" s="55">
        <f t="shared" ref="AG13:AG15" si="15">+(AD13*2+AF13)/(2*AC13)</f>
        <v>0.29166666666666669</v>
      </c>
      <c r="AH13" s="22">
        <f t="shared" si="5"/>
        <v>95</v>
      </c>
      <c r="AI13" s="22">
        <f t="shared" si="5"/>
        <v>1</v>
      </c>
      <c r="AJ13" s="22">
        <f t="shared" si="5"/>
        <v>0</v>
      </c>
      <c r="AK13" s="24">
        <f t="shared" si="6"/>
        <v>3.9583333333333335</v>
      </c>
      <c r="AQ13" s="39"/>
      <c r="AR13" s="41"/>
      <c r="AS13" s="27">
        <v>7.5</v>
      </c>
      <c r="AT13" s="21" t="s">
        <v>164</v>
      </c>
      <c r="AU13" s="21"/>
      <c r="AV13" s="21"/>
      <c r="AX13" s="22">
        <v>9</v>
      </c>
      <c r="AY13" s="21" t="s">
        <v>134</v>
      </c>
      <c r="AZ13" s="72">
        <v>2</v>
      </c>
      <c r="BA13" s="22">
        <v>0</v>
      </c>
      <c r="BB13" s="22">
        <v>1</v>
      </c>
      <c r="BC13" s="22">
        <f t="shared" si="7"/>
        <v>1</v>
      </c>
      <c r="BD13" s="73">
        <v>0</v>
      </c>
      <c r="BE13" s="72">
        <f t="shared" si="8"/>
        <v>24</v>
      </c>
      <c r="BF13" s="22">
        <f t="shared" si="8"/>
        <v>9</v>
      </c>
      <c r="BG13" s="22">
        <f t="shared" si="8"/>
        <v>14</v>
      </c>
      <c r="BH13" s="22">
        <f t="shared" si="9"/>
        <v>23</v>
      </c>
      <c r="BI13" s="73">
        <f t="shared" si="10"/>
        <v>2</v>
      </c>
      <c r="BJ13" s="72">
        <v>22</v>
      </c>
      <c r="BK13" s="22">
        <v>9</v>
      </c>
      <c r="BL13" s="22">
        <v>13</v>
      </c>
      <c r="BM13" s="22">
        <f t="shared" si="0"/>
        <v>22</v>
      </c>
      <c r="BN13" s="73">
        <v>2</v>
      </c>
      <c r="BO13" s="41"/>
      <c r="BP13" s="41"/>
      <c r="BQ13" s="27">
        <v>7</v>
      </c>
      <c r="BR13" s="21" t="s">
        <v>219</v>
      </c>
      <c r="BX13" s="72">
        <v>0</v>
      </c>
      <c r="BY13" s="22">
        <v>0</v>
      </c>
      <c r="BZ13" s="22">
        <v>0</v>
      </c>
      <c r="CA13" s="22">
        <f t="shared" si="11"/>
        <v>0</v>
      </c>
      <c r="CB13" s="73">
        <v>0</v>
      </c>
      <c r="CC13" s="72">
        <f t="shared" si="12"/>
        <v>14</v>
      </c>
      <c r="CD13" s="22">
        <f t="shared" si="12"/>
        <v>1</v>
      </c>
      <c r="CE13" s="22">
        <f t="shared" si="12"/>
        <v>1</v>
      </c>
      <c r="CF13" s="22">
        <f t="shared" si="12"/>
        <v>2</v>
      </c>
      <c r="CG13" s="73">
        <f t="shared" si="12"/>
        <v>0</v>
      </c>
      <c r="CH13" s="72">
        <v>14</v>
      </c>
      <c r="CI13" s="22">
        <v>1</v>
      </c>
      <c r="CJ13" s="22">
        <v>1</v>
      </c>
      <c r="CK13" s="22">
        <f t="shared" si="1"/>
        <v>2</v>
      </c>
      <c r="CL13" s="73">
        <v>0</v>
      </c>
      <c r="CM13" s="39"/>
    </row>
    <row r="14" spans="1:91" ht="18.600000000000001" customHeight="1" x14ac:dyDescent="0.25">
      <c r="A14" s="41"/>
      <c r="B14" s="47" t="str">
        <f>"Week "&amp;TEXT(C2,"##")&amp;" Summary:"</f>
        <v>Week 25 Summary:</v>
      </c>
      <c r="C14" s="48"/>
      <c r="D14" s="48"/>
      <c r="E14" s="96">
        <v>46076</v>
      </c>
      <c r="F14" s="96"/>
      <c r="G14" s="36" t="s">
        <v>70</v>
      </c>
      <c r="H14" s="36" t="s">
        <v>25</v>
      </c>
      <c r="I14" s="36" t="s">
        <v>90</v>
      </c>
      <c r="J14" s="39"/>
      <c r="K14" s="39"/>
      <c r="L14" s="36" t="s">
        <v>89</v>
      </c>
      <c r="M14" s="39"/>
      <c r="N14" s="39"/>
      <c r="O14" s="39"/>
      <c r="P14" s="39"/>
      <c r="Q14" s="41"/>
      <c r="R14" s="41"/>
      <c r="U14" s="27">
        <v>7</v>
      </c>
      <c r="V14" s="21" t="s">
        <v>145</v>
      </c>
      <c r="X14" s="21"/>
      <c r="Z14" s="21" t="s">
        <v>93</v>
      </c>
      <c r="AB14" s="22"/>
      <c r="AC14" s="22">
        <f t="shared" si="2"/>
        <v>11</v>
      </c>
      <c r="AD14" s="22">
        <f t="shared" si="3"/>
        <v>1</v>
      </c>
      <c r="AE14" s="22">
        <f t="shared" si="3"/>
        <v>10</v>
      </c>
      <c r="AF14" s="22">
        <f t="shared" si="3"/>
        <v>0</v>
      </c>
      <c r="AG14" s="55">
        <f t="shared" si="15"/>
        <v>9.0909090909090912E-2</v>
      </c>
      <c r="AH14" s="22">
        <f t="shared" si="5"/>
        <v>59</v>
      </c>
      <c r="AI14" s="22">
        <f t="shared" si="5"/>
        <v>0</v>
      </c>
      <c r="AJ14" s="22">
        <f t="shared" si="5"/>
        <v>0</v>
      </c>
      <c r="AK14" s="24">
        <f t="shared" si="6"/>
        <v>5.3636363636363633</v>
      </c>
      <c r="AQ14" s="39"/>
      <c r="AR14" s="41"/>
      <c r="AS14" s="27">
        <v>7</v>
      </c>
      <c r="AT14" s="21" t="s">
        <v>81</v>
      </c>
      <c r="AU14" s="21"/>
      <c r="AV14" s="21"/>
      <c r="AW14" s="21"/>
      <c r="AX14" s="22">
        <v>4</v>
      </c>
      <c r="AY14" s="21" t="s">
        <v>134</v>
      </c>
      <c r="AZ14" s="72">
        <v>2</v>
      </c>
      <c r="BA14" s="22">
        <v>0</v>
      </c>
      <c r="BB14" s="22">
        <v>0</v>
      </c>
      <c r="BC14" s="22">
        <f t="shared" si="7"/>
        <v>0</v>
      </c>
      <c r="BD14" s="73">
        <v>0</v>
      </c>
      <c r="BE14" s="72">
        <f t="shared" si="8"/>
        <v>19</v>
      </c>
      <c r="BF14" s="22">
        <f t="shared" si="8"/>
        <v>2</v>
      </c>
      <c r="BG14" s="22">
        <f t="shared" si="8"/>
        <v>6</v>
      </c>
      <c r="BH14" s="22">
        <f t="shared" si="9"/>
        <v>8</v>
      </c>
      <c r="BI14" s="73">
        <f t="shared" si="10"/>
        <v>2</v>
      </c>
      <c r="BJ14" s="72">
        <v>17</v>
      </c>
      <c r="BK14" s="22">
        <v>2</v>
      </c>
      <c r="BL14" s="22">
        <v>6</v>
      </c>
      <c r="BM14" s="22">
        <f t="shared" si="0"/>
        <v>8</v>
      </c>
      <c r="BN14" s="73">
        <v>2</v>
      </c>
      <c r="BO14" s="41"/>
      <c r="BP14" s="41"/>
      <c r="BQ14" s="27">
        <v>7</v>
      </c>
      <c r="BR14" s="21" t="s">
        <v>391</v>
      </c>
      <c r="BX14" s="72">
        <v>0</v>
      </c>
      <c r="BY14" s="22">
        <v>0</v>
      </c>
      <c r="BZ14" s="22">
        <v>0</v>
      </c>
      <c r="CA14" s="22">
        <f t="shared" si="11"/>
        <v>0</v>
      </c>
      <c r="CB14" s="73">
        <v>0</v>
      </c>
      <c r="CC14" s="72">
        <f t="shared" si="12"/>
        <v>5</v>
      </c>
      <c r="CD14" s="22">
        <f t="shared" si="12"/>
        <v>1</v>
      </c>
      <c r="CE14" s="22">
        <f t="shared" si="12"/>
        <v>3</v>
      </c>
      <c r="CF14" s="22">
        <f t="shared" si="12"/>
        <v>4</v>
      </c>
      <c r="CG14" s="73">
        <f t="shared" si="12"/>
        <v>0</v>
      </c>
      <c r="CH14" s="72">
        <v>5</v>
      </c>
      <c r="CI14" s="22">
        <v>1</v>
      </c>
      <c r="CJ14" s="22">
        <v>3</v>
      </c>
      <c r="CK14" s="22">
        <f t="shared" si="1"/>
        <v>4</v>
      </c>
      <c r="CL14" s="73">
        <v>0</v>
      </c>
      <c r="CM14" s="39"/>
    </row>
    <row r="15" spans="1:91" ht="18.600000000000001" customHeight="1" thickBot="1" x14ac:dyDescent="0.3">
      <c r="A15" s="41"/>
      <c r="B15" s="42" t="s">
        <v>146</v>
      </c>
      <c r="C15" s="6" t="s">
        <v>666</v>
      </c>
      <c r="E15" s="21"/>
      <c r="F15" s="21"/>
      <c r="G15" s="5">
        <v>6</v>
      </c>
      <c r="H15" s="22">
        <v>1</v>
      </c>
      <c r="I15" s="21" t="s">
        <v>669</v>
      </c>
      <c r="J15" s="21"/>
      <c r="K15" s="21"/>
      <c r="L15" s="21" t="s">
        <v>197</v>
      </c>
      <c r="M15" s="21"/>
      <c r="N15" s="21"/>
      <c r="O15" s="21"/>
      <c r="P15" s="21"/>
      <c r="Q15" s="41"/>
      <c r="R15" s="41"/>
      <c r="V15" s="21" t="s">
        <v>19</v>
      </c>
      <c r="X15" s="21"/>
      <c r="Y15" s="21"/>
      <c r="Z15" s="11"/>
      <c r="AA15" s="21"/>
      <c r="AB15" s="22"/>
      <c r="AC15" s="22">
        <f>+AC79</f>
        <v>26</v>
      </c>
      <c r="AD15" s="22">
        <f t="shared" ref="AD15:AK15" si="16">+AD79</f>
        <v>7</v>
      </c>
      <c r="AE15" s="22">
        <f t="shared" si="16"/>
        <v>15</v>
      </c>
      <c r="AF15" s="22">
        <f t="shared" si="16"/>
        <v>4</v>
      </c>
      <c r="AG15" s="55">
        <f t="shared" si="15"/>
        <v>0.34615384615384615</v>
      </c>
      <c r="AH15" s="22">
        <f t="shared" si="16"/>
        <v>94</v>
      </c>
      <c r="AI15" s="22">
        <f t="shared" si="16"/>
        <v>0</v>
      </c>
      <c r="AJ15" s="22">
        <f t="shared" si="16"/>
        <v>1</v>
      </c>
      <c r="AK15" s="84">
        <f t="shared" si="16"/>
        <v>3.6153846153846154</v>
      </c>
      <c r="AQ15" s="39"/>
      <c r="AR15" s="41"/>
      <c r="AS15" s="27">
        <v>6.5</v>
      </c>
      <c r="AT15" s="21" t="s">
        <v>169</v>
      </c>
      <c r="AU15" s="21"/>
      <c r="AV15" s="21"/>
      <c r="AW15" s="21"/>
      <c r="AX15" s="22">
        <v>14</v>
      </c>
      <c r="AY15" s="21" t="s">
        <v>134</v>
      </c>
      <c r="AZ15" s="72">
        <v>2</v>
      </c>
      <c r="BA15" s="22">
        <v>0</v>
      </c>
      <c r="BB15" s="22">
        <v>0</v>
      </c>
      <c r="BC15" s="22">
        <f t="shared" si="7"/>
        <v>0</v>
      </c>
      <c r="BD15" s="73">
        <v>0</v>
      </c>
      <c r="BE15" s="72">
        <f t="shared" si="8"/>
        <v>20</v>
      </c>
      <c r="BF15" s="22">
        <f t="shared" si="8"/>
        <v>6</v>
      </c>
      <c r="BG15" s="22">
        <f t="shared" si="8"/>
        <v>6</v>
      </c>
      <c r="BH15" s="22">
        <f t="shared" si="9"/>
        <v>12</v>
      </c>
      <c r="BI15" s="73">
        <f t="shared" si="10"/>
        <v>6</v>
      </c>
      <c r="BJ15" s="72">
        <v>18</v>
      </c>
      <c r="BK15" s="22">
        <v>6</v>
      </c>
      <c r="BL15" s="22">
        <v>6</v>
      </c>
      <c r="BM15" s="22">
        <f t="shared" si="0"/>
        <v>12</v>
      </c>
      <c r="BN15" s="73">
        <v>6</v>
      </c>
      <c r="BO15" s="41"/>
      <c r="BP15" s="41"/>
      <c r="BQ15" s="27">
        <v>7.5</v>
      </c>
      <c r="BR15" s="21" t="s">
        <v>370</v>
      </c>
      <c r="BX15" s="72">
        <v>0</v>
      </c>
      <c r="BY15" s="22">
        <v>0</v>
      </c>
      <c r="BZ15" s="22">
        <v>0</v>
      </c>
      <c r="CA15" s="22">
        <f t="shared" si="11"/>
        <v>0</v>
      </c>
      <c r="CB15" s="73">
        <v>0</v>
      </c>
      <c r="CC15" s="72">
        <f t="shared" si="12"/>
        <v>12</v>
      </c>
      <c r="CD15" s="22">
        <f t="shared" si="12"/>
        <v>1</v>
      </c>
      <c r="CE15" s="22">
        <f t="shared" si="12"/>
        <v>5</v>
      </c>
      <c r="CF15" s="22">
        <f t="shared" si="12"/>
        <v>6</v>
      </c>
      <c r="CG15" s="73">
        <f t="shared" si="12"/>
        <v>2</v>
      </c>
      <c r="CH15" s="72">
        <v>12</v>
      </c>
      <c r="CI15" s="22">
        <v>1</v>
      </c>
      <c r="CJ15" s="22">
        <v>5</v>
      </c>
      <c r="CK15" s="22">
        <f t="shared" si="1"/>
        <v>6</v>
      </c>
      <c r="CL15" s="73">
        <v>2</v>
      </c>
      <c r="CM15" s="39"/>
    </row>
    <row r="16" spans="1:91" ht="18.600000000000001" customHeight="1" x14ac:dyDescent="0.25">
      <c r="A16" s="41"/>
      <c r="B16" s="22" t="s">
        <v>27</v>
      </c>
      <c r="C16" s="21" t="s">
        <v>542</v>
      </c>
      <c r="D16" s="21"/>
      <c r="E16" s="21"/>
      <c r="F16" s="21"/>
      <c r="G16" s="21"/>
      <c r="H16" s="22">
        <v>1</v>
      </c>
      <c r="I16" s="21" t="s">
        <v>746</v>
      </c>
      <c r="J16" s="21"/>
      <c r="K16" s="21"/>
      <c r="L16" s="21" t="s">
        <v>751</v>
      </c>
      <c r="M16" s="21"/>
      <c r="N16" s="21"/>
      <c r="O16" s="21"/>
      <c r="P16" s="21"/>
      <c r="Q16" s="41"/>
      <c r="R16" s="41"/>
      <c r="U16" s="32"/>
      <c r="V16" s="32"/>
      <c r="W16" s="31" t="s">
        <v>20</v>
      </c>
      <c r="X16" s="32"/>
      <c r="Y16" s="32"/>
      <c r="Z16" s="32"/>
      <c r="AA16" s="31"/>
      <c r="AB16" s="15"/>
      <c r="AC16" s="15">
        <f>SUM(AC7:AC15)</f>
        <v>200</v>
      </c>
      <c r="AD16" s="15">
        <f t="shared" ref="AD16:AF16" si="17">SUM(AD7:AD15)</f>
        <v>89</v>
      </c>
      <c r="AE16" s="15">
        <f t="shared" si="17"/>
        <v>89</v>
      </c>
      <c r="AF16" s="15">
        <f t="shared" si="17"/>
        <v>22</v>
      </c>
      <c r="AG16" s="15"/>
      <c r="AH16" s="15">
        <f>SUM(AH7:AH15)</f>
        <v>595</v>
      </c>
      <c r="AI16" s="15">
        <f>SUM(AI7:AI15)</f>
        <v>19</v>
      </c>
      <c r="AJ16" s="15">
        <f>SUM(AJ7:AJ15)</f>
        <v>15</v>
      </c>
      <c r="AK16" s="33">
        <f>+AH16/AC16</f>
        <v>2.9750000000000001</v>
      </c>
      <c r="AQ16" s="39"/>
      <c r="AR16" s="41"/>
      <c r="AS16" s="27">
        <v>6.5</v>
      </c>
      <c r="AT16" s="21" t="s">
        <v>29</v>
      </c>
      <c r="AU16" s="21"/>
      <c r="AV16" s="21"/>
      <c r="AW16" s="21"/>
      <c r="AX16" s="22">
        <v>15</v>
      </c>
      <c r="AY16" s="21" t="s">
        <v>134</v>
      </c>
      <c r="AZ16" s="72">
        <v>3</v>
      </c>
      <c r="BA16" s="22">
        <v>0</v>
      </c>
      <c r="BB16" s="22">
        <v>0</v>
      </c>
      <c r="BC16" s="22">
        <f t="shared" si="7"/>
        <v>0</v>
      </c>
      <c r="BD16" s="73">
        <v>2</v>
      </c>
      <c r="BE16" s="72">
        <f t="shared" si="8"/>
        <v>20</v>
      </c>
      <c r="BF16" s="22">
        <f t="shared" si="8"/>
        <v>1</v>
      </c>
      <c r="BG16" s="22">
        <f t="shared" si="8"/>
        <v>6</v>
      </c>
      <c r="BH16" s="22">
        <f t="shared" si="9"/>
        <v>7</v>
      </c>
      <c r="BI16" s="73">
        <f t="shared" si="10"/>
        <v>2</v>
      </c>
      <c r="BJ16" s="72">
        <v>17</v>
      </c>
      <c r="BK16" s="22">
        <v>1</v>
      </c>
      <c r="BL16" s="22">
        <v>6</v>
      </c>
      <c r="BM16" s="22">
        <f t="shared" si="0"/>
        <v>7</v>
      </c>
      <c r="BN16" s="73">
        <v>0</v>
      </c>
      <c r="BO16" s="41"/>
      <c r="BP16" s="41"/>
      <c r="BQ16" s="27">
        <v>8</v>
      </c>
      <c r="BR16" s="21" t="s">
        <v>417</v>
      </c>
      <c r="BX16" s="72">
        <v>3</v>
      </c>
      <c r="BY16" s="22">
        <v>0</v>
      </c>
      <c r="BZ16" s="22">
        <v>1</v>
      </c>
      <c r="CA16" s="22">
        <f t="shared" si="11"/>
        <v>1</v>
      </c>
      <c r="CB16" s="73">
        <v>0</v>
      </c>
      <c r="CC16" s="72">
        <f t="shared" si="12"/>
        <v>11</v>
      </c>
      <c r="CD16" s="22">
        <f t="shared" si="12"/>
        <v>7</v>
      </c>
      <c r="CE16" s="22">
        <f t="shared" si="12"/>
        <v>7</v>
      </c>
      <c r="CF16" s="22">
        <f t="shared" si="12"/>
        <v>14</v>
      </c>
      <c r="CG16" s="73">
        <f t="shared" si="12"/>
        <v>0</v>
      </c>
      <c r="CH16" s="72">
        <v>8</v>
      </c>
      <c r="CI16" s="22">
        <v>7</v>
      </c>
      <c r="CJ16" s="22">
        <v>6</v>
      </c>
      <c r="CK16" s="22">
        <f t="shared" si="1"/>
        <v>13</v>
      </c>
      <c r="CL16" s="73">
        <v>0</v>
      </c>
      <c r="CM16" s="39"/>
    </row>
    <row r="17" spans="1:91" ht="18.600000000000001" customHeight="1" x14ac:dyDescent="0.25">
      <c r="A17" s="41"/>
      <c r="B17" s="22"/>
      <c r="C17" s="21"/>
      <c r="D17" s="21"/>
      <c r="E17" s="21"/>
      <c r="F17" s="21"/>
      <c r="G17" s="21"/>
      <c r="H17" s="22">
        <v>2</v>
      </c>
      <c r="I17" s="21" t="s">
        <v>74</v>
      </c>
      <c r="J17" s="21"/>
      <c r="K17" s="21"/>
      <c r="L17" s="21" t="s">
        <v>351</v>
      </c>
      <c r="M17" s="21"/>
      <c r="N17" s="21"/>
      <c r="O17" s="21"/>
      <c r="P17" s="21"/>
      <c r="Q17" s="41"/>
      <c r="R17" s="41"/>
      <c r="AQ17" s="39"/>
      <c r="AR17" s="41"/>
      <c r="AS17" s="27">
        <v>6</v>
      </c>
      <c r="AT17" s="21" t="s">
        <v>159</v>
      </c>
      <c r="AU17" s="21"/>
      <c r="AV17" s="21"/>
      <c r="AW17" s="21"/>
      <c r="AX17" s="22">
        <v>25</v>
      </c>
      <c r="AY17" s="21" t="s">
        <v>134</v>
      </c>
      <c r="AZ17" s="72">
        <v>3</v>
      </c>
      <c r="BA17" s="22">
        <v>2</v>
      </c>
      <c r="BB17" s="22">
        <v>1</v>
      </c>
      <c r="BC17" s="22">
        <f t="shared" si="7"/>
        <v>3</v>
      </c>
      <c r="BD17" s="73">
        <v>0</v>
      </c>
      <c r="BE17" s="72">
        <f t="shared" si="8"/>
        <v>12</v>
      </c>
      <c r="BF17" s="22">
        <f t="shared" si="8"/>
        <v>2</v>
      </c>
      <c r="BG17" s="22">
        <f t="shared" si="8"/>
        <v>6</v>
      </c>
      <c r="BH17" s="22">
        <f t="shared" si="9"/>
        <v>8</v>
      </c>
      <c r="BI17" s="73">
        <f t="shared" si="10"/>
        <v>0</v>
      </c>
      <c r="BJ17" s="72">
        <v>9</v>
      </c>
      <c r="BK17" s="22">
        <v>0</v>
      </c>
      <c r="BL17" s="22">
        <v>5</v>
      </c>
      <c r="BM17" s="22">
        <f t="shared" si="0"/>
        <v>5</v>
      </c>
      <c r="BN17" s="73">
        <v>0</v>
      </c>
      <c r="BO17" s="41"/>
      <c r="BP17" s="41"/>
      <c r="BQ17" s="27">
        <v>8</v>
      </c>
      <c r="BR17" s="21" t="s">
        <v>137</v>
      </c>
      <c r="BX17" s="72">
        <v>3</v>
      </c>
      <c r="BY17" s="22">
        <v>0</v>
      </c>
      <c r="BZ17" s="22">
        <v>0</v>
      </c>
      <c r="CA17" s="22">
        <f t="shared" si="11"/>
        <v>0</v>
      </c>
      <c r="CB17" s="73">
        <v>0</v>
      </c>
      <c r="CC17" s="72">
        <f t="shared" si="12"/>
        <v>13</v>
      </c>
      <c r="CD17" s="22">
        <f t="shared" si="12"/>
        <v>8</v>
      </c>
      <c r="CE17" s="22">
        <f t="shared" si="12"/>
        <v>1</v>
      </c>
      <c r="CF17" s="22">
        <f t="shared" si="12"/>
        <v>9</v>
      </c>
      <c r="CG17" s="73">
        <f t="shared" si="12"/>
        <v>0</v>
      </c>
      <c r="CH17" s="72">
        <v>10</v>
      </c>
      <c r="CI17" s="22">
        <v>8</v>
      </c>
      <c r="CJ17" s="22">
        <v>1</v>
      </c>
      <c r="CK17" s="22">
        <f t="shared" si="1"/>
        <v>9</v>
      </c>
      <c r="CL17" s="73">
        <v>0</v>
      </c>
      <c r="CM17" s="39"/>
    </row>
    <row r="18" spans="1:91" ht="18.600000000000001" customHeight="1" thickBot="1" x14ac:dyDescent="0.3">
      <c r="A18" s="41"/>
      <c r="H18" s="22">
        <v>2</v>
      </c>
      <c r="I18" s="21" t="s">
        <v>669</v>
      </c>
      <c r="L18" s="21" t="s">
        <v>351</v>
      </c>
      <c r="Q18" s="41"/>
      <c r="R18" s="41"/>
      <c r="AQ18" s="39"/>
      <c r="AR18" s="41"/>
      <c r="AS18" s="17" t="s">
        <v>132</v>
      </c>
      <c r="AT18" s="17"/>
      <c r="AU18" s="17"/>
      <c r="AV18" s="17"/>
      <c r="AW18" s="17"/>
      <c r="AX18" s="17"/>
      <c r="AY18" s="17"/>
      <c r="AZ18" s="75">
        <f>SUM(AZ6:AZ17)</f>
        <v>33</v>
      </c>
      <c r="BA18" s="23">
        <f>SUM(BA6:BA17)</f>
        <v>9</v>
      </c>
      <c r="BB18" s="23">
        <f>SUM(BB6:BB17)</f>
        <v>14</v>
      </c>
      <c r="BC18" s="23">
        <f>+BB18+BA18</f>
        <v>23</v>
      </c>
      <c r="BD18" s="76">
        <f>SUM(BD6:BD17)</f>
        <v>8</v>
      </c>
      <c r="BE18" s="75">
        <f>SUM(BE6:BE17)</f>
        <v>275</v>
      </c>
      <c r="BF18" s="23">
        <f>SUM(BF6:BF17)</f>
        <v>85</v>
      </c>
      <c r="BG18" s="23">
        <f>SUM(BG6:BG17)</f>
        <v>126</v>
      </c>
      <c r="BH18" s="23">
        <f>+BG18+BF18</f>
        <v>211</v>
      </c>
      <c r="BI18" s="76">
        <f>SUM(BI6:BI17)</f>
        <v>44</v>
      </c>
      <c r="BJ18" s="75">
        <f>SUM(BJ6:BJ17)</f>
        <v>242</v>
      </c>
      <c r="BK18" s="23">
        <f>SUM(BK6:BK17)</f>
        <v>76</v>
      </c>
      <c r="BL18" s="23">
        <f>SUM(BL6:BL17)</f>
        <v>112</v>
      </c>
      <c r="BM18" s="23">
        <f>+BL18+BK18</f>
        <v>188</v>
      </c>
      <c r="BN18" s="76">
        <f>SUM(BN6:BN17)</f>
        <v>36</v>
      </c>
      <c r="BO18" s="41"/>
      <c r="BP18" s="41"/>
      <c r="BQ18" s="27">
        <v>6.5</v>
      </c>
      <c r="BR18" s="21" t="s">
        <v>277</v>
      </c>
      <c r="BX18" s="72">
        <v>2</v>
      </c>
      <c r="BY18" s="22">
        <v>1</v>
      </c>
      <c r="BZ18" s="22">
        <v>0</v>
      </c>
      <c r="CA18" s="22">
        <f t="shared" si="11"/>
        <v>1</v>
      </c>
      <c r="CB18" s="73">
        <v>0</v>
      </c>
      <c r="CC18" s="72">
        <f t="shared" si="12"/>
        <v>14</v>
      </c>
      <c r="CD18" s="22">
        <f t="shared" si="12"/>
        <v>3</v>
      </c>
      <c r="CE18" s="22">
        <f t="shared" si="12"/>
        <v>7</v>
      </c>
      <c r="CF18" s="22">
        <f t="shared" si="12"/>
        <v>10</v>
      </c>
      <c r="CG18" s="73">
        <f t="shared" si="12"/>
        <v>0</v>
      </c>
      <c r="CH18" s="72">
        <v>12</v>
      </c>
      <c r="CI18" s="22">
        <v>2</v>
      </c>
      <c r="CJ18" s="22">
        <v>7</v>
      </c>
      <c r="CK18" s="22">
        <f t="shared" si="1"/>
        <v>9</v>
      </c>
      <c r="CL18" s="73">
        <v>0</v>
      </c>
      <c r="CM18" s="39"/>
    </row>
    <row r="19" spans="1:91" ht="18.600000000000001" customHeight="1" x14ac:dyDescent="0.25">
      <c r="A19" s="41"/>
      <c r="H19" s="22">
        <v>2</v>
      </c>
      <c r="I19" s="21" t="s">
        <v>351</v>
      </c>
      <c r="L19" s="21" t="s">
        <v>746</v>
      </c>
      <c r="M19" s="21"/>
      <c r="N19" s="21"/>
      <c r="O19" s="21"/>
      <c r="P19" s="21"/>
      <c r="Q19" s="41"/>
      <c r="R19" s="41"/>
      <c r="U19" s="88" t="s">
        <v>694</v>
      </c>
      <c r="V19" s="88"/>
      <c r="W19" s="88"/>
      <c r="X19" s="88"/>
      <c r="Y19" s="88"/>
      <c r="Z19" s="88"/>
      <c r="AA19" s="88"/>
      <c r="AB19" s="88"/>
      <c r="AC19" s="88"/>
      <c r="AD19" s="88"/>
      <c r="AE19" s="88"/>
      <c r="AF19" s="88"/>
      <c r="AG19" s="88"/>
      <c r="AH19" s="88"/>
      <c r="AI19" s="88"/>
      <c r="AJ19" s="88"/>
      <c r="AK19" s="88"/>
      <c r="AQ19" s="39"/>
      <c r="AR19" s="41"/>
      <c r="AS19" s="19" t="s">
        <v>18</v>
      </c>
      <c r="AT19" s="19"/>
      <c r="AU19" s="19"/>
      <c r="AV19" s="19"/>
      <c r="AW19" s="19"/>
      <c r="AX19" s="16" t="s">
        <v>41</v>
      </c>
      <c r="AZ19" s="72">
        <v>10</v>
      </c>
      <c r="BA19" s="22">
        <v>1</v>
      </c>
      <c r="BB19" s="22">
        <v>3</v>
      </c>
      <c r="BC19" s="22">
        <f t="shared" ref="BC19:BC30" si="18">+BA19+BB19</f>
        <v>4</v>
      </c>
      <c r="BD19" s="73">
        <v>2</v>
      </c>
      <c r="BE19" s="72">
        <f>+AZ19+BJ19</f>
        <v>40</v>
      </c>
      <c r="BF19" s="22">
        <f>+BA19+BK19</f>
        <v>10</v>
      </c>
      <c r="BG19" s="22">
        <f t="shared" ref="BG19:BG30" si="19">+BB19+BL19</f>
        <v>9</v>
      </c>
      <c r="BH19" s="22">
        <f>+BF19+BG19</f>
        <v>19</v>
      </c>
      <c r="BI19" s="73">
        <f t="shared" ref="BI19:BI30" si="20">+BD19+BN19</f>
        <v>4</v>
      </c>
      <c r="BJ19" s="72">
        <v>30</v>
      </c>
      <c r="BK19" s="15">
        <v>9</v>
      </c>
      <c r="BL19" s="15">
        <v>6</v>
      </c>
      <c r="BM19" s="15">
        <f t="shared" ref="BM19:BM30" si="21">+BK19+BL19</f>
        <v>15</v>
      </c>
      <c r="BN19" s="74">
        <v>2</v>
      </c>
      <c r="BO19" s="41"/>
      <c r="BP19" s="41"/>
      <c r="BQ19" s="27">
        <v>7.5</v>
      </c>
      <c r="BR19" s="21" t="s">
        <v>160</v>
      </c>
      <c r="BX19" s="72">
        <v>3</v>
      </c>
      <c r="BY19" s="22">
        <v>0</v>
      </c>
      <c r="BZ19" s="22">
        <v>4</v>
      </c>
      <c r="CA19" s="22">
        <f t="shared" si="11"/>
        <v>4</v>
      </c>
      <c r="CB19" s="73">
        <v>0</v>
      </c>
      <c r="CC19" s="72">
        <f t="shared" si="12"/>
        <v>11</v>
      </c>
      <c r="CD19" s="22">
        <f t="shared" si="12"/>
        <v>0</v>
      </c>
      <c r="CE19" s="22">
        <f t="shared" si="12"/>
        <v>5</v>
      </c>
      <c r="CF19" s="22">
        <f t="shared" si="12"/>
        <v>5</v>
      </c>
      <c r="CG19" s="73">
        <f t="shared" si="12"/>
        <v>2</v>
      </c>
      <c r="CH19" s="72">
        <v>8</v>
      </c>
      <c r="CI19" s="22">
        <v>0</v>
      </c>
      <c r="CJ19" s="22">
        <v>1</v>
      </c>
      <c r="CK19" s="22">
        <f t="shared" si="1"/>
        <v>1</v>
      </c>
      <c r="CL19" s="73">
        <v>2</v>
      </c>
      <c r="CM19" s="39"/>
    </row>
    <row r="20" spans="1:91" ht="18.600000000000001" customHeight="1" x14ac:dyDescent="0.25">
      <c r="A20" s="41"/>
      <c r="H20" s="22">
        <v>2</v>
      </c>
      <c r="I20" s="21" t="s">
        <v>351</v>
      </c>
      <c r="L20" s="21" t="s">
        <v>74</v>
      </c>
      <c r="Q20" s="41"/>
      <c r="R20" s="41"/>
      <c r="AQ20" s="39"/>
      <c r="AR20" s="41"/>
      <c r="AS20" s="27">
        <v>7.5</v>
      </c>
      <c r="AT20" s="21" t="s">
        <v>78</v>
      </c>
      <c r="AX20" s="22">
        <v>35</v>
      </c>
      <c r="AY20" s="21" t="s">
        <v>108</v>
      </c>
      <c r="AZ20" s="72">
        <v>3</v>
      </c>
      <c r="BA20" s="22">
        <v>0</v>
      </c>
      <c r="BB20" s="22">
        <v>0</v>
      </c>
      <c r="BC20" s="22">
        <f t="shared" si="18"/>
        <v>0</v>
      </c>
      <c r="BD20" s="73">
        <v>2</v>
      </c>
      <c r="BE20" s="72">
        <f t="shared" ref="BE20:BF30" si="22">+AZ20+BJ20</f>
        <v>24</v>
      </c>
      <c r="BF20" s="22">
        <f t="shared" si="22"/>
        <v>0</v>
      </c>
      <c r="BG20" s="22">
        <f t="shared" si="19"/>
        <v>0</v>
      </c>
      <c r="BH20" s="22">
        <f t="shared" ref="BH20:BH30" si="23">+BF20+BG20</f>
        <v>0</v>
      </c>
      <c r="BI20" s="73">
        <f t="shared" si="20"/>
        <v>4</v>
      </c>
      <c r="BJ20" s="72">
        <v>21</v>
      </c>
      <c r="BK20" s="22">
        <v>0</v>
      </c>
      <c r="BL20" s="22">
        <v>0</v>
      </c>
      <c r="BM20" s="22">
        <f t="shared" si="21"/>
        <v>0</v>
      </c>
      <c r="BN20" s="73">
        <v>2</v>
      </c>
      <c r="BO20" s="41"/>
      <c r="BP20" s="41"/>
      <c r="BQ20" s="27">
        <v>7.5</v>
      </c>
      <c r="BR20" s="21" t="s">
        <v>278</v>
      </c>
      <c r="BX20" s="72">
        <v>0</v>
      </c>
      <c r="BY20" s="22">
        <v>0</v>
      </c>
      <c r="BZ20" s="22">
        <v>0</v>
      </c>
      <c r="CA20" s="22">
        <f t="shared" si="11"/>
        <v>0</v>
      </c>
      <c r="CB20" s="73">
        <v>0</v>
      </c>
      <c r="CC20" s="72">
        <f t="shared" si="12"/>
        <v>2</v>
      </c>
      <c r="CD20" s="22">
        <f t="shared" si="12"/>
        <v>0</v>
      </c>
      <c r="CE20" s="22">
        <f t="shared" si="12"/>
        <v>3</v>
      </c>
      <c r="CF20" s="22">
        <f t="shared" si="12"/>
        <v>3</v>
      </c>
      <c r="CG20" s="73">
        <f t="shared" si="12"/>
        <v>0</v>
      </c>
      <c r="CH20" s="72">
        <v>2</v>
      </c>
      <c r="CI20" s="22">
        <v>0</v>
      </c>
      <c r="CJ20" s="22">
        <v>3</v>
      </c>
      <c r="CK20" s="22">
        <f t="shared" si="1"/>
        <v>3</v>
      </c>
      <c r="CL20" s="73">
        <v>0</v>
      </c>
      <c r="CM20" s="39"/>
    </row>
    <row r="21" spans="1:91" ht="18.600000000000001" customHeight="1" thickBot="1" x14ac:dyDescent="0.3">
      <c r="A21" s="41"/>
      <c r="Q21" s="41"/>
      <c r="R21" s="41"/>
      <c r="U21" s="37" t="s">
        <v>109</v>
      </c>
      <c r="V21" s="10" t="s">
        <v>0</v>
      </c>
      <c r="W21" s="10"/>
      <c r="X21" s="10"/>
      <c r="Y21" s="10"/>
      <c r="Z21" s="10" t="s">
        <v>1</v>
      </c>
      <c r="AA21" s="10"/>
      <c r="AB21" s="10"/>
      <c r="AC21" s="37" t="s">
        <v>3</v>
      </c>
      <c r="AD21" s="37" t="s">
        <v>7</v>
      </c>
      <c r="AE21" s="37" t="s">
        <v>8</v>
      </c>
      <c r="AF21" s="37" t="s">
        <v>9</v>
      </c>
      <c r="AG21" s="37" t="s">
        <v>71</v>
      </c>
      <c r="AH21" s="37" t="s">
        <v>4</v>
      </c>
      <c r="AI21" s="37" t="s">
        <v>6</v>
      </c>
      <c r="AJ21" s="37" t="s">
        <v>5</v>
      </c>
      <c r="AK21" s="37" t="s">
        <v>72</v>
      </c>
      <c r="AQ21" s="39"/>
      <c r="AR21" s="41"/>
      <c r="AS21" s="27">
        <v>9.5</v>
      </c>
      <c r="AT21" s="21" t="s">
        <v>53</v>
      </c>
      <c r="AU21" s="21"/>
      <c r="AV21" s="21"/>
      <c r="AW21" s="27"/>
      <c r="AX21" s="22">
        <v>14</v>
      </c>
      <c r="AY21" s="21" t="s">
        <v>108</v>
      </c>
      <c r="AZ21" s="72">
        <v>3</v>
      </c>
      <c r="BA21" s="22">
        <v>6</v>
      </c>
      <c r="BB21" s="22">
        <v>0</v>
      </c>
      <c r="BC21" s="22">
        <f t="shared" si="18"/>
        <v>6</v>
      </c>
      <c r="BD21" s="73">
        <v>2</v>
      </c>
      <c r="BE21" s="72">
        <f t="shared" si="22"/>
        <v>23</v>
      </c>
      <c r="BF21" s="22">
        <f t="shared" si="22"/>
        <v>29</v>
      </c>
      <c r="BG21" s="22">
        <f t="shared" si="19"/>
        <v>15</v>
      </c>
      <c r="BH21" s="22">
        <f t="shared" si="23"/>
        <v>44</v>
      </c>
      <c r="BI21" s="73">
        <f t="shared" si="20"/>
        <v>12</v>
      </c>
      <c r="BJ21" s="72">
        <v>20</v>
      </c>
      <c r="BK21" s="22">
        <v>23</v>
      </c>
      <c r="BL21" s="22">
        <v>15</v>
      </c>
      <c r="BM21" s="22">
        <f t="shared" si="21"/>
        <v>38</v>
      </c>
      <c r="BN21" s="73">
        <v>10</v>
      </c>
      <c r="BO21" s="41"/>
      <c r="BP21" s="41"/>
      <c r="BQ21" s="27">
        <v>8</v>
      </c>
      <c r="BR21" s="21" t="s">
        <v>438</v>
      </c>
      <c r="BX21" s="72">
        <v>3</v>
      </c>
      <c r="BY21" s="22">
        <v>1</v>
      </c>
      <c r="BZ21" s="22">
        <v>2</v>
      </c>
      <c r="CA21" s="22">
        <f t="shared" si="11"/>
        <v>3</v>
      </c>
      <c r="CB21" s="73">
        <v>2</v>
      </c>
      <c r="CC21" s="72">
        <f t="shared" si="12"/>
        <v>10</v>
      </c>
      <c r="CD21" s="22">
        <f t="shared" si="12"/>
        <v>1</v>
      </c>
      <c r="CE21" s="22">
        <f t="shared" si="12"/>
        <v>5</v>
      </c>
      <c r="CF21" s="22">
        <f t="shared" si="12"/>
        <v>6</v>
      </c>
      <c r="CG21" s="73">
        <f t="shared" si="12"/>
        <v>2</v>
      </c>
      <c r="CH21" s="72">
        <v>7</v>
      </c>
      <c r="CI21" s="22">
        <v>0</v>
      </c>
      <c r="CJ21" s="22">
        <v>3</v>
      </c>
      <c r="CK21" s="22">
        <f t="shared" si="1"/>
        <v>3</v>
      </c>
      <c r="CL21" s="73">
        <v>0</v>
      </c>
      <c r="CM21" s="39"/>
    </row>
    <row r="22" spans="1:91" ht="18.600000000000001" customHeight="1" x14ac:dyDescent="0.25">
      <c r="A22" s="41"/>
      <c r="B22" s="22" t="s">
        <v>38</v>
      </c>
      <c r="C22" s="6" t="s">
        <v>667</v>
      </c>
      <c r="D22" s="11"/>
      <c r="E22" s="21"/>
      <c r="F22" s="21"/>
      <c r="G22" s="5">
        <v>1</v>
      </c>
      <c r="H22" s="22">
        <v>2</v>
      </c>
      <c r="I22" s="21" t="s">
        <v>126</v>
      </c>
      <c r="J22" s="21"/>
      <c r="K22" s="21"/>
      <c r="L22" s="21" t="s">
        <v>752</v>
      </c>
      <c r="M22" s="21"/>
      <c r="N22" s="21"/>
      <c r="O22" s="21"/>
      <c r="P22" s="21"/>
      <c r="Q22" s="41"/>
      <c r="R22" s="41"/>
      <c r="U22" s="27">
        <v>8</v>
      </c>
      <c r="V22" s="21" t="s">
        <v>142</v>
      </c>
      <c r="X22" s="21"/>
      <c r="Z22" s="21" t="s">
        <v>14</v>
      </c>
      <c r="AB22" s="22"/>
      <c r="AC22" s="22">
        <f t="shared" ref="AC22:AC29" si="24">+AD22+AE22+AF22</f>
        <v>3</v>
      </c>
      <c r="AD22" s="22">
        <v>3</v>
      </c>
      <c r="AE22" s="22">
        <v>0</v>
      </c>
      <c r="AF22" s="22">
        <v>0</v>
      </c>
      <c r="AG22" s="83">
        <f t="shared" ref="AG22:AG29" si="25">+(AD22*2+AF22)/(2*AC22)</f>
        <v>1</v>
      </c>
      <c r="AH22" s="22">
        <v>2</v>
      </c>
      <c r="AI22" s="22">
        <v>0</v>
      </c>
      <c r="AJ22" s="22">
        <v>1</v>
      </c>
      <c r="AK22" s="24">
        <f t="shared" ref="AK22:AK31" si="26">+AH22/AC22</f>
        <v>0.66666666666666663</v>
      </c>
      <c r="AQ22" s="39"/>
      <c r="AR22" s="41"/>
      <c r="AS22" s="27">
        <v>8.5</v>
      </c>
      <c r="AT22" s="21" t="s">
        <v>87</v>
      </c>
      <c r="AU22" s="21"/>
      <c r="AV22" s="21"/>
      <c r="AW22" s="27"/>
      <c r="AX22" s="22">
        <v>16</v>
      </c>
      <c r="AY22" s="21" t="s">
        <v>108</v>
      </c>
      <c r="AZ22" s="72">
        <v>0</v>
      </c>
      <c r="BA22" s="22">
        <v>0</v>
      </c>
      <c r="BB22" s="22">
        <v>0</v>
      </c>
      <c r="BC22" s="22">
        <f t="shared" si="18"/>
        <v>0</v>
      </c>
      <c r="BD22" s="73">
        <v>0</v>
      </c>
      <c r="BE22" s="72">
        <f t="shared" si="22"/>
        <v>16</v>
      </c>
      <c r="BF22" s="22">
        <f t="shared" si="22"/>
        <v>3</v>
      </c>
      <c r="BG22" s="22">
        <f t="shared" si="19"/>
        <v>11</v>
      </c>
      <c r="BH22" s="22">
        <f t="shared" si="23"/>
        <v>14</v>
      </c>
      <c r="BI22" s="73">
        <f t="shared" si="20"/>
        <v>0</v>
      </c>
      <c r="BJ22" s="72">
        <v>16</v>
      </c>
      <c r="BK22" s="22">
        <v>3</v>
      </c>
      <c r="BL22" s="22">
        <v>11</v>
      </c>
      <c r="BM22" s="22">
        <f t="shared" si="21"/>
        <v>14</v>
      </c>
      <c r="BN22" s="73">
        <v>0</v>
      </c>
      <c r="BO22" s="41"/>
      <c r="BP22" s="41"/>
      <c r="BQ22" s="27">
        <v>8</v>
      </c>
      <c r="BR22" s="21" t="s">
        <v>631</v>
      </c>
      <c r="BX22" s="72">
        <v>0</v>
      </c>
      <c r="BY22" s="22">
        <v>0</v>
      </c>
      <c r="BZ22" s="22">
        <v>0</v>
      </c>
      <c r="CA22" s="22">
        <f t="shared" si="11"/>
        <v>0</v>
      </c>
      <c r="CB22" s="73">
        <v>0</v>
      </c>
      <c r="CC22" s="72">
        <f t="shared" si="12"/>
        <v>1</v>
      </c>
      <c r="CD22" s="22">
        <f t="shared" si="12"/>
        <v>0</v>
      </c>
      <c r="CE22" s="22">
        <f t="shared" si="12"/>
        <v>0</v>
      </c>
      <c r="CF22" s="22">
        <f t="shared" si="12"/>
        <v>0</v>
      </c>
      <c r="CG22" s="73">
        <f t="shared" si="12"/>
        <v>0</v>
      </c>
      <c r="CH22" s="72">
        <v>1</v>
      </c>
      <c r="CI22" s="22">
        <v>0</v>
      </c>
      <c r="CJ22" s="22">
        <v>0</v>
      </c>
      <c r="CK22" s="22">
        <f t="shared" si="1"/>
        <v>0</v>
      </c>
      <c r="CL22" s="73">
        <v>0</v>
      </c>
      <c r="CM22" s="39"/>
    </row>
    <row r="23" spans="1:91" ht="18.600000000000001" customHeight="1" x14ac:dyDescent="0.25">
      <c r="A23" s="41"/>
      <c r="B23" s="22" t="s">
        <v>27</v>
      </c>
      <c r="C23" s="21"/>
      <c r="D23" s="16" t="s">
        <v>100</v>
      </c>
      <c r="E23" s="21"/>
      <c r="F23" s="21"/>
      <c r="G23" s="5"/>
      <c r="H23" s="22"/>
      <c r="I23" s="21"/>
      <c r="J23" s="21"/>
      <c r="K23" s="21"/>
      <c r="L23" s="21"/>
      <c r="M23" s="21"/>
      <c r="N23" s="21"/>
      <c r="O23" s="21"/>
      <c r="P23" s="21"/>
      <c r="Q23" s="41"/>
      <c r="R23" s="41"/>
      <c r="U23" s="27">
        <v>7.5</v>
      </c>
      <c r="V23" s="21" t="s">
        <v>253</v>
      </c>
      <c r="X23" s="21"/>
      <c r="Y23" s="21"/>
      <c r="Z23" s="16" t="s">
        <v>136</v>
      </c>
      <c r="AC23" s="22">
        <f t="shared" si="24"/>
        <v>3</v>
      </c>
      <c r="AD23" s="22">
        <v>1</v>
      </c>
      <c r="AE23" s="22">
        <v>1</v>
      </c>
      <c r="AF23" s="22">
        <v>1</v>
      </c>
      <c r="AG23" s="55">
        <f t="shared" si="25"/>
        <v>0.5</v>
      </c>
      <c r="AH23" s="22">
        <v>5</v>
      </c>
      <c r="AI23" s="22">
        <v>1</v>
      </c>
      <c r="AJ23" s="22">
        <v>1</v>
      </c>
      <c r="AK23" s="24">
        <f t="shared" si="26"/>
        <v>1.6666666666666667</v>
      </c>
      <c r="AQ23" s="44"/>
      <c r="AR23" s="41"/>
      <c r="AS23" s="27">
        <v>8.5</v>
      </c>
      <c r="AT23" s="21" t="s">
        <v>140</v>
      </c>
      <c r="AU23" s="21"/>
      <c r="AV23" s="21"/>
      <c r="AW23" s="27"/>
      <c r="AX23" s="22">
        <v>11</v>
      </c>
      <c r="AY23" s="21" t="s">
        <v>108</v>
      </c>
      <c r="AZ23" s="72">
        <v>3</v>
      </c>
      <c r="BA23" s="22">
        <v>1</v>
      </c>
      <c r="BB23" s="22">
        <v>3</v>
      </c>
      <c r="BC23" s="22">
        <f t="shared" si="18"/>
        <v>4</v>
      </c>
      <c r="BD23" s="73">
        <v>0</v>
      </c>
      <c r="BE23" s="72">
        <f t="shared" si="22"/>
        <v>25</v>
      </c>
      <c r="BF23" s="22">
        <f t="shared" si="22"/>
        <v>15</v>
      </c>
      <c r="BG23" s="22">
        <f t="shared" si="19"/>
        <v>18</v>
      </c>
      <c r="BH23" s="22">
        <f t="shared" si="23"/>
        <v>33</v>
      </c>
      <c r="BI23" s="73">
        <f t="shared" si="20"/>
        <v>0</v>
      </c>
      <c r="BJ23" s="72">
        <v>22</v>
      </c>
      <c r="BK23" s="22">
        <v>14</v>
      </c>
      <c r="BL23" s="22">
        <v>15</v>
      </c>
      <c r="BM23" s="22">
        <f t="shared" si="21"/>
        <v>29</v>
      </c>
      <c r="BN23" s="73">
        <v>0</v>
      </c>
      <c r="BO23" s="41"/>
      <c r="BP23" s="41"/>
      <c r="BQ23" s="27">
        <v>8</v>
      </c>
      <c r="BR23" s="21" t="s">
        <v>437</v>
      </c>
      <c r="BX23" s="72">
        <v>0</v>
      </c>
      <c r="BY23" s="22">
        <v>0</v>
      </c>
      <c r="BZ23" s="22">
        <v>0</v>
      </c>
      <c r="CA23" s="22">
        <f t="shared" si="11"/>
        <v>0</v>
      </c>
      <c r="CB23" s="73">
        <v>0</v>
      </c>
      <c r="CC23" s="72">
        <f t="shared" si="12"/>
        <v>3</v>
      </c>
      <c r="CD23" s="22">
        <f t="shared" si="12"/>
        <v>0</v>
      </c>
      <c r="CE23" s="22">
        <f t="shared" si="12"/>
        <v>1</v>
      </c>
      <c r="CF23" s="22">
        <f t="shared" si="12"/>
        <v>1</v>
      </c>
      <c r="CG23" s="73">
        <f t="shared" si="12"/>
        <v>0</v>
      </c>
      <c r="CH23" s="72">
        <v>3</v>
      </c>
      <c r="CI23" s="22">
        <v>0</v>
      </c>
      <c r="CJ23" s="22">
        <v>1</v>
      </c>
      <c r="CK23" s="22">
        <f t="shared" si="1"/>
        <v>1</v>
      </c>
      <c r="CL23" s="73">
        <v>0</v>
      </c>
      <c r="CM23" s="44"/>
    </row>
    <row r="24" spans="1:91" ht="18.600000000000001" customHeight="1" x14ac:dyDescent="0.25">
      <c r="A24" s="41"/>
      <c r="B24" s="36"/>
      <c r="C24" s="46"/>
      <c r="D24" s="46"/>
      <c r="E24" s="46"/>
      <c r="F24" s="46"/>
      <c r="G24" s="42"/>
      <c r="H24" s="45"/>
      <c r="I24" s="46"/>
      <c r="J24" s="46"/>
      <c r="K24" s="45"/>
      <c r="L24" s="45"/>
      <c r="M24" s="45"/>
      <c r="N24" s="45"/>
      <c r="O24" s="45"/>
      <c r="P24" s="45"/>
      <c r="Q24" s="41"/>
      <c r="R24" s="41"/>
      <c r="U24" s="27">
        <v>8</v>
      </c>
      <c r="V24" s="21" t="s">
        <v>15</v>
      </c>
      <c r="X24" s="21"/>
      <c r="Y24" s="21"/>
      <c r="Z24" s="21" t="s">
        <v>184</v>
      </c>
      <c r="AB24" s="22"/>
      <c r="AC24" s="22">
        <f t="shared" si="24"/>
        <v>3</v>
      </c>
      <c r="AD24" s="22">
        <v>1</v>
      </c>
      <c r="AE24" s="22">
        <v>1</v>
      </c>
      <c r="AF24" s="22">
        <v>1</v>
      </c>
      <c r="AG24" s="55">
        <f t="shared" si="25"/>
        <v>0.5</v>
      </c>
      <c r="AH24" s="22">
        <v>5</v>
      </c>
      <c r="AI24" s="22">
        <v>1</v>
      </c>
      <c r="AJ24" s="22">
        <v>1</v>
      </c>
      <c r="AK24" s="24">
        <f t="shared" si="26"/>
        <v>1.6666666666666667</v>
      </c>
      <c r="AQ24" s="36"/>
      <c r="AR24" s="41"/>
      <c r="AS24" s="27">
        <v>7.5</v>
      </c>
      <c r="AT24" s="21" t="s">
        <v>45</v>
      </c>
      <c r="AX24" s="22">
        <v>72</v>
      </c>
      <c r="AY24" s="21" t="s">
        <v>108</v>
      </c>
      <c r="AZ24" s="72">
        <v>2</v>
      </c>
      <c r="BA24" s="22">
        <v>0</v>
      </c>
      <c r="BB24" s="22">
        <v>2</v>
      </c>
      <c r="BC24" s="22">
        <f t="shared" si="18"/>
        <v>2</v>
      </c>
      <c r="BD24" s="73">
        <v>0</v>
      </c>
      <c r="BE24" s="72">
        <f t="shared" si="22"/>
        <v>14</v>
      </c>
      <c r="BF24" s="22">
        <f t="shared" si="22"/>
        <v>0</v>
      </c>
      <c r="BG24" s="22">
        <f t="shared" si="19"/>
        <v>6</v>
      </c>
      <c r="BH24" s="22">
        <f t="shared" si="23"/>
        <v>6</v>
      </c>
      <c r="BI24" s="73">
        <f t="shared" si="20"/>
        <v>2</v>
      </c>
      <c r="BJ24" s="72">
        <v>12</v>
      </c>
      <c r="BK24" s="22">
        <v>0</v>
      </c>
      <c r="BL24" s="22">
        <v>4</v>
      </c>
      <c r="BM24" s="22">
        <f t="shared" si="21"/>
        <v>4</v>
      </c>
      <c r="BN24" s="73">
        <v>2</v>
      </c>
      <c r="BO24" s="41"/>
      <c r="BP24" s="41"/>
      <c r="BQ24" s="27">
        <v>7</v>
      </c>
      <c r="BR24" s="21" t="s">
        <v>393</v>
      </c>
      <c r="BX24" s="72">
        <v>1</v>
      </c>
      <c r="BY24" s="22">
        <v>0</v>
      </c>
      <c r="BZ24" s="22">
        <v>1</v>
      </c>
      <c r="CA24" s="22">
        <f t="shared" si="11"/>
        <v>1</v>
      </c>
      <c r="CB24" s="73">
        <v>0</v>
      </c>
      <c r="CC24" s="72">
        <f t="shared" si="12"/>
        <v>11</v>
      </c>
      <c r="CD24" s="22">
        <f t="shared" si="12"/>
        <v>3</v>
      </c>
      <c r="CE24" s="22">
        <f t="shared" si="12"/>
        <v>3</v>
      </c>
      <c r="CF24" s="22">
        <f t="shared" si="12"/>
        <v>6</v>
      </c>
      <c r="CG24" s="73">
        <f t="shared" si="12"/>
        <v>2</v>
      </c>
      <c r="CH24" s="72">
        <v>10</v>
      </c>
      <c r="CI24" s="22">
        <v>3</v>
      </c>
      <c r="CJ24" s="22">
        <v>2</v>
      </c>
      <c r="CK24" s="22">
        <f t="shared" si="1"/>
        <v>5</v>
      </c>
      <c r="CL24" s="73">
        <v>2</v>
      </c>
      <c r="CM24" s="36"/>
    </row>
    <row r="25" spans="1:91" ht="18.600000000000001" customHeight="1" x14ac:dyDescent="0.25">
      <c r="A25" s="41"/>
      <c r="B25" s="42" t="s">
        <v>147</v>
      </c>
      <c r="C25" s="6" t="s">
        <v>661</v>
      </c>
      <c r="F25" s="21"/>
      <c r="G25" s="5">
        <v>2</v>
      </c>
      <c r="H25" s="22">
        <v>1</v>
      </c>
      <c r="I25" s="21" t="s">
        <v>79</v>
      </c>
      <c r="J25" s="21"/>
      <c r="K25" s="21"/>
      <c r="L25" s="21" t="s">
        <v>138</v>
      </c>
      <c r="M25" s="21"/>
      <c r="N25" s="21"/>
      <c r="O25" s="21"/>
      <c r="P25" s="21"/>
      <c r="Q25" s="41"/>
      <c r="R25" s="41"/>
      <c r="U25" s="27">
        <v>7</v>
      </c>
      <c r="V25" s="21" t="s">
        <v>183</v>
      </c>
      <c r="X25" s="21"/>
      <c r="Z25" s="21" t="s">
        <v>97</v>
      </c>
      <c r="AB25" s="22"/>
      <c r="AC25" s="22">
        <f t="shared" si="24"/>
        <v>3</v>
      </c>
      <c r="AD25" s="22">
        <v>2</v>
      </c>
      <c r="AE25" s="22">
        <v>1</v>
      </c>
      <c r="AF25" s="22">
        <v>0</v>
      </c>
      <c r="AG25" s="55">
        <f t="shared" si="25"/>
        <v>0.66666666666666663</v>
      </c>
      <c r="AH25" s="22">
        <v>7</v>
      </c>
      <c r="AI25" s="22">
        <v>0</v>
      </c>
      <c r="AJ25" s="22">
        <v>0</v>
      </c>
      <c r="AK25" s="24">
        <f t="shared" si="26"/>
        <v>2.3333333333333335</v>
      </c>
      <c r="AQ25" s="36"/>
      <c r="AR25" s="41"/>
      <c r="AS25" s="27">
        <v>7.5</v>
      </c>
      <c r="AT25" s="21" t="s">
        <v>104</v>
      </c>
      <c r="AU25" s="21"/>
      <c r="AV25" s="21"/>
      <c r="AW25" s="27"/>
      <c r="AX25" s="22">
        <v>4</v>
      </c>
      <c r="AY25" s="21" t="s">
        <v>108</v>
      </c>
      <c r="AZ25" s="72">
        <v>0</v>
      </c>
      <c r="BA25" s="22">
        <v>0</v>
      </c>
      <c r="BB25" s="22">
        <v>0</v>
      </c>
      <c r="BC25" s="22">
        <f t="shared" si="18"/>
        <v>0</v>
      </c>
      <c r="BD25" s="73">
        <v>0</v>
      </c>
      <c r="BE25" s="72">
        <f t="shared" si="22"/>
        <v>21</v>
      </c>
      <c r="BF25" s="22">
        <f t="shared" si="22"/>
        <v>3</v>
      </c>
      <c r="BG25" s="22">
        <f t="shared" si="19"/>
        <v>13</v>
      </c>
      <c r="BH25" s="22">
        <f t="shared" si="23"/>
        <v>16</v>
      </c>
      <c r="BI25" s="73">
        <f t="shared" si="20"/>
        <v>2</v>
      </c>
      <c r="BJ25" s="72">
        <v>21</v>
      </c>
      <c r="BK25" s="22">
        <v>3</v>
      </c>
      <c r="BL25" s="22">
        <v>13</v>
      </c>
      <c r="BM25" s="22">
        <f t="shared" si="21"/>
        <v>16</v>
      </c>
      <c r="BN25" s="73">
        <v>2</v>
      </c>
      <c r="BO25" s="41"/>
      <c r="BP25" s="41"/>
      <c r="BQ25" s="27">
        <v>9.5</v>
      </c>
      <c r="BR25" s="21" t="s">
        <v>653</v>
      </c>
      <c r="BX25" s="72">
        <v>0</v>
      </c>
      <c r="BY25" s="22">
        <v>0</v>
      </c>
      <c r="BZ25" s="22">
        <v>0</v>
      </c>
      <c r="CA25" s="22">
        <f t="shared" si="11"/>
        <v>0</v>
      </c>
      <c r="CB25" s="73">
        <v>0</v>
      </c>
      <c r="CC25" s="72">
        <f t="shared" si="12"/>
        <v>1</v>
      </c>
      <c r="CD25" s="22">
        <f t="shared" si="12"/>
        <v>1</v>
      </c>
      <c r="CE25" s="22">
        <f t="shared" si="12"/>
        <v>0</v>
      </c>
      <c r="CF25" s="22">
        <f t="shared" si="12"/>
        <v>1</v>
      </c>
      <c r="CG25" s="73">
        <f t="shared" si="12"/>
        <v>0</v>
      </c>
      <c r="CH25" s="72">
        <v>1</v>
      </c>
      <c r="CI25" s="22">
        <v>1</v>
      </c>
      <c r="CJ25" s="22">
        <v>0</v>
      </c>
      <c r="CK25" s="22">
        <f t="shared" si="1"/>
        <v>1</v>
      </c>
      <c r="CL25" s="73">
        <v>0</v>
      </c>
      <c r="CM25" s="36"/>
    </row>
    <row r="26" spans="1:91" ht="18.600000000000001" customHeight="1" x14ac:dyDescent="0.25">
      <c r="A26" s="41"/>
      <c r="B26" s="22" t="s">
        <v>27</v>
      </c>
      <c r="C26" s="21" t="s">
        <v>302</v>
      </c>
      <c r="D26" s="21"/>
      <c r="E26" s="21"/>
      <c r="F26" s="21"/>
      <c r="G26" s="21"/>
      <c r="H26" s="22">
        <v>1</v>
      </c>
      <c r="I26" s="21" t="s">
        <v>138</v>
      </c>
      <c r="J26" s="21"/>
      <c r="K26" s="21"/>
      <c r="L26" s="21" t="s">
        <v>749</v>
      </c>
      <c r="M26" s="21"/>
      <c r="N26" s="21"/>
      <c r="O26" s="21"/>
      <c r="P26" s="21"/>
      <c r="Q26" s="41"/>
      <c r="R26" s="41"/>
      <c r="U26" s="27">
        <v>7.5</v>
      </c>
      <c r="V26" s="21" t="s">
        <v>69</v>
      </c>
      <c r="X26" s="21"/>
      <c r="Z26" s="21" t="s">
        <v>16</v>
      </c>
      <c r="AB26" s="22"/>
      <c r="AC26" s="22">
        <f t="shared" si="24"/>
        <v>3</v>
      </c>
      <c r="AD26" s="22">
        <v>2</v>
      </c>
      <c r="AE26" s="22">
        <v>1</v>
      </c>
      <c r="AF26" s="22">
        <v>0</v>
      </c>
      <c r="AG26" s="55">
        <f t="shared" si="25"/>
        <v>0.66666666666666663</v>
      </c>
      <c r="AH26" s="22">
        <v>8</v>
      </c>
      <c r="AI26" s="22">
        <v>0</v>
      </c>
      <c r="AJ26" s="22">
        <v>1</v>
      </c>
      <c r="AK26" s="24">
        <f t="shared" si="26"/>
        <v>2.6666666666666665</v>
      </c>
      <c r="AQ26" s="36"/>
      <c r="AR26" s="41"/>
      <c r="AS26" s="27">
        <v>6.5</v>
      </c>
      <c r="AT26" s="21" t="s">
        <v>46</v>
      </c>
      <c r="AU26" s="21"/>
      <c r="AV26" s="21"/>
      <c r="AW26" s="27"/>
      <c r="AX26" s="22">
        <v>24</v>
      </c>
      <c r="AY26" s="21" t="s">
        <v>108</v>
      </c>
      <c r="AZ26" s="72">
        <v>3</v>
      </c>
      <c r="BA26" s="22">
        <v>0</v>
      </c>
      <c r="BB26" s="22">
        <v>0</v>
      </c>
      <c r="BC26" s="22">
        <f t="shared" si="18"/>
        <v>0</v>
      </c>
      <c r="BD26" s="73">
        <v>2</v>
      </c>
      <c r="BE26" s="72">
        <f t="shared" si="22"/>
        <v>20</v>
      </c>
      <c r="BF26" s="22">
        <f t="shared" si="22"/>
        <v>0</v>
      </c>
      <c r="BG26" s="22">
        <f t="shared" si="19"/>
        <v>11</v>
      </c>
      <c r="BH26" s="22">
        <f t="shared" si="23"/>
        <v>11</v>
      </c>
      <c r="BI26" s="73">
        <f t="shared" si="20"/>
        <v>2</v>
      </c>
      <c r="BJ26" s="72">
        <v>17</v>
      </c>
      <c r="BK26" s="22">
        <v>0</v>
      </c>
      <c r="BL26" s="22">
        <v>11</v>
      </c>
      <c r="BM26" s="22">
        <f t="shared" si="21"/>
        <v>11</v>
      </c>
      <c r="BN26" s="73">
        <v>0</v>
      </c>
      <c r="BO26" s="41"/>
      <c r="BP26" s="41"/>
      <c r="BQ26" s="27">
        <v>7.5</v>
      </c>
      <c r="BR26" s="21" t="s">
        <v>297</v>
      </c>
      <c r="BX26" s="72">
        <v>1</v>
      </c>
      <c r="BY26" s="22">
        <v>0</v>
      </c>
      <c r="BZ26" s="22">
        <v>0</v>
      </c>
      <c r="CA26" s="22">
        <f t="shared" si="11"/>
        <v>0</v>
      </c>
      <c r="CB26" s="73">
        <v>0</v>
      </c>
      <c r="CC26" s="72">
        <f t="shared" si="12"/>
        <v>4</v>
      </c>
      <c r="CD26" s="22">
        <f t="shared" si="12"/>
        <v>2</v>
      </c>
      <c r="CE26" s="22">
        <f t="shared" si="12"/>
        <v>1</v>
      </c>
      <c r="CF26" s="22">
        <f t="shared" si="12"/>
        <v>3</v>
      </c>
      <c r="CG26" s="73">
        <f t="shared" si="12"/>
        <v>0</v>
      </c>
      <c r="CH26" s="72">
        <v>3</v>
      </c>
      <c r="CI26" s="22">
        <v>2</v>
      </c>
      <c r="CJ26" s="22">
        <v>1</v>
      </c>
      <c r="CK26" s="22">
        <f t="shared" si="1"/>
        <v>3</v>
      </c>
      <c r="CL26" s="73">
        <v>0</v>
      </c>
      <c r="CM26" s="36"/>
    </row>
    <row r="27" spans="1:91" ht="18.600000000000001" customHeight="1" x14ac:dyDescent="0.25">
      <c r="A27" s="41"/>
      <c r="Q27" s="41"/>
      <c r="R27" s="41"/>
      <c r="U27" s="27">
        <v>7</v>
      </c>
      <c r="V27" s="21" t="s">
        <v>162</v>
      </c>
      <c r="X27" s="21"/>
      <c r="Z27" s="21" t="s">
        <v>17</v>
      </c>
      <c r="AB27" s="22"/>
      <c r="AC27" s="22">
        <f t="shared" si="24"/>
        <v>1</v>
      </c>
      <c r="AD27" s="22">
        <v>0</v>
      </c>
      <c r="AE27" s="22">
        <v>1</v>
      </c>
      <c r="AF27" s="22">
        <v>0</v>
      </c>
      <c r="AG27" s="55">
        <f t="shared" si="25"/>
        <v>0</v>
      </c>
      <c r="AH27" s="22">
        <v>3</v>
      </c>
      <c r="AI27" s="22">
        <v>1</v>
      </c>
      <c r="AJ27" s="22">
        <v>0</v>
      </c>
      <c r="AK27" s="24">
        <f t="shared" si="26"/>
        <v>3</v>
      </c>
      <c r="AQ27" s="36"/>
      <c r="AR27" s="41"/>
      <c r="AS27" s="27">
        <v>7</v>
      </c>
      <c r="AT27" s="21" t="s">
        <v>34</v>
      </c>
      <c r="AU27" s="21"/>
      <c r="AV27" s="21"/>
      <c r="AW27" s="27"/>
      <c r="AX27" s="22">
        <v>44</v>
      </c>
      <c r="AY27" s="21" t="s">
        <v>108</v>
      </c>
      <c r="AZ27" s="72">
        <v>3</v>
      </c>
      <c r="BA27" s="22">
        <v>0</v>
      </c>
      <c r="BB27" s="22">
        <v>0</v>
      </c>
      <c r="BC27" s="22">
        <f t="shared" si="18"/>
        <v>0</v>
      </c>
      <c r="BD27" s="73">
        <v>2</v>
      </c>
      <c r="BE27" s="72">
        <f t="shared" si="22"/>
        <v>24</v>
      </c>
      <c r="BF27" s="22">
        <f t="shared" si="22"/>
        <v>0</v>
      </c>
      <c r="BG27" s="22">
        <f t="shared" si="19"/>
        <v>1</v>
      </c>
      <c r="BH27" s="22">
        <f t="shared" si="23"/>
        <v>1</v>
      </c>
      <c r="BI27" s="73">
        <f t="shared" si="20"/>
        <v>4</v>
      </c>
      <c r="BJ27" s="72">
        <v>21</v>
      </c>
      <c r="BK27" s="22">
        <v>0</v>
      </c>
      <c r="BL27" s="22">
        <v>1</v>
      </c>
      <c r="BM27" s="22">
        <f t="shared" si="21"/>
        <v>1</v>
      </c>
      <c r="BN27" s="73">
        <v>2</v>
      </c>
      <c r="BO27" s="41"/>
      <c r="BP27" s="41"/>
      <c r="BQ27" s="27">
        <v>9</v>
      </c>
      <c r="BR27" s="21" t="s">
        <v>372</v>
      </c>
      <c r="BX27" s="72">
        <v>2</v>
      </c>
      <c r="BY27" s="22">
        <v>4</v>
      </c>
      <c r="BZ27" s="22">
        <v>3</v>
      </c>
      <c r="CA27" s="22">
        <f t="shared" si="11"/>
        <v>7</v>
      </c>
      <c r="CB27" s="73">
        <v>0</v>
      </c>
      <c r="CC27" s="72">
        <f t="shared" si="12"/>
        <v>6</v>
      </c>
      <c r="CD27" s="22">
        <f t="shared" si="12"/>
        <v>11</v>
      </c>
      <c r="CE27" s="22">
        <f t="shared" si="12"/>
        <v>4</v>
      </c>
      <c r="CF27" s="22">
        <f t="shared" si="12"/>
        <v>15</v>
      </c>
      <c r="CG27" s="73">
        <f t="shared" si="12"/>
        <v>0</v>
      </c>
      <c r="CH27" s="72">
        <v>4</v>
      </c>
      <c r="CI27" s="22">
        <v>7</v>
      </c>
      <c r="CJ27" s="22">
        <v>1</v>
      </c>
      <c r="CK27" s="22">
        <f t="shared" si="1"/>
        <v>8</v>
      </c>
      <c r="CL27" s="73">
        <v>0</v>
      </c>
      <c r="CM27" s="36"/>
    </row>
    <row r="28" spans="1:91" ht="18.600000000000001" customHeight="1" x14ac:dyDescent="0.25">
      <c r="A28" s="41"/>
      <c r="C28" s="6" t="s">
        <v>672</v>
      </c>
      <c r="G28" s="5">
        <v>2</v>
      </c>
      <c r="H28" s="22">
        <v>2</v>
      </c>
      <c r="I28" s="21" t="s">
        <v>557</v>
      </c>
      <c r="J28" s="21"/>
      <c r="K28" s="21"/>
      <c r="L28" s="21" t="s">
        <v>285</v>
      </c>
      <c r="M28" s="21"/>
      <c r="N28" s="21"/>
      <c r="O28" s="21"/>
      <c r="P28" s="21"/>
      <c r="Q28" s="41"/>
      <c r="R28" s="41"/>
      <c r="U28" s="27">
        <v>7.5</v>
      </c>
      <c r="V28" s="21" t="s">
        <v>78</v>
      </c>
      <c r="X28" s="21"/>
      <c r="Z28" s="21" t="s">
        <v>18</v>
      </c>
      <c r="AB28" s="22"/>
      <c r="AC28" s="22">
        <f t="shared" si="24"/>
        <v>3</v>
      </c>
      <c r="AD28" s="22">
        <v>0</v>
      </c>
      <c r="AE28" s="22">
        <v>3</v>
      </c>
      <c r="AF28" s="22">
        <v>0</v>
      </c>
      <c r="AG28" s="55">
        <f t="shared" si="25"/>
        <v>0</v>
      </c>
      <c r="AH28" s="22">
        <v>13</v>
      </c>
      <c r="AI28" s="22">
        <v>0</v>
      </c>
      <c r="AJ28" s="22">
        <v>0</v>
      </c>
      <c r="AK28" s="24">
        <f t="shared" si="26"/>
        <v>4.333333333333333</v>
      </c>
      <c r="AQ28" s="36"/>
      <c r="AR28" s="41"/>
      <c r="AS28" s="27">
        <v>6.5</v>
      </c>
      <c r="AT28" s="21" t="s">
        <v>236</v>
      </c>
      <c r="AX28" s="22">
        <v>23</v>
      </c>
      <c r="AY28" s="21" t="s">
        <v>108</v>
      </c>
      <c r="AZ28" s="72">
        <v>2</v>
      </c>
      <c r="BA28" s="22">
        <v>0</v>
      </c>
      <c r="BB28" s="22">
        <v>0</v>
      </c>
      <c r="BC28" s="22">
        <f t="shared" si="18"/>
        <v>0</v>
      </c>
      <c r="BD28" s="73">
        <v>0</v>
      </c>
      <c r="BE28" s="72">
        <f t="shared" si="22"/>
        <v>24</v>
      </c>
      <c r="BF28" s="22">
        <f t="shared" si="22"/>
        <v>5</v>
      </c>
      <c r="BG28" s="22">
        <f t="shared" si="19"/>
        <v>7</v>
      </c>
      <c r="BH28" s="22">
        <f t="shared" si="23"/>
        <v>12</v>
      </c>
      <c r="BI28" s="73">
        <f t="shared" si="20"/>
        <v>2</v>
      </c>
      <c r="BJ28" s="72">
        <v>22</v>
      </c>
      <c r="BK28" s="22">
        <v>5</v>
      </c>
      <c r="BL28" s="22">
        <v>7</v>
      </c>
      <c r="BM28" s="22">
        <f t="shared" si="21"/>
        <v>12</v>
      </c>
      <c r="BN28" s="73">
        <v>2</v>
      </c>
      <c r="BO28" s="41"/>
      <c r="BP28" s="41"/>
      <c r="BQ28" s="27">
        <v>6.5</v>
      </c>
      <c r="BR28" s="21" t="s">
        <v>392</v>
      </c>
      <c r="BX28" s="72">
        <v>1</v>
      </c>
      <c r="BY28" s="22">
        <v>0</v>
      </c>
      <c r="BZ28" s="22">
        <v>0</v>
      </c>
      <c r="CA28" s="22">
        <f t="shared" si="11"/>
        <v>0</v>
      </c>
      <c r="CB28" s="73">
        <v>2</v>
      </c>
      <c r="CC28" s="72">
        <f t="shared" si="12"/>
        <v>6</v>
      </c>
      <c r="CD28" s="22">
        <f t="shared" si="12"/>
        <v>0</v>
      </c>
      <c r="CE28" s="22">
        <f t="shared" si="12"/>
        <v>3</v>
      </c>
      <c r="CF28" s="22">
        <f t="shared" si="12"/>
        <v>3</v>
      </c>
      <c r="CG28" s="73">
        <f t="shared" si="12"/>
        <v>2</v>
      </c>
      <c r="CH28" s="72">
        <v>5</v>
      </c>
      <c r="CI28" s="22">
        <v>0</v>
      </c>
      <c r="CJ28" s="22">
        <v>3</v>
      </c>
      <c r="CK28" s="22">
        <f t="shared" si="1"/>
        <v>3</v>
      </c>
      <c r="CL28" s="73">
        <v>0</v>
      </c>
      <c r="CM28" s="36"/>
    </row>
    <row r="29" spans="1:91" ht="18.600000000000001" customHeight="1" x14ac:dyDescent="0.25">
      <c r="A29" s="41"/>
      <c r="B29" s="22" t="s">
        <v>27</v>
      </c>
      <c r="C29" s="21" t="s">
        <v>747</v>
      </c>
      <c r="D29" s="21"/>
      <c r="E29" s="21"/>
      <c r="F29" s="21"/>
      <c r="G29" s="5"/>
      <c r="H29" s="22">
        <v>2</v>
      </c>
      <c r="I29" s="21" t="s">
        <v>114</v>
      </c>
      <c r="J29" s="21"/>
      <c r="K29" s="21"/>
      <c r="L29" s="21" t="s">
        <v>198</v>
      </c>
      <c r="M29" s="21"/>
      <c r="N29" s="21"/>
      <c r="O29" s="21"/>
      <c r="P29" s="21"/>
      <c r="Q29" s="41"/>
      <c r="R29" s="41"/>
      <c r="U29" s="27">
        <v>7</v>
      </c>
      <c r="V29" s="21" t="s">
        <v>145</v>
      </c>
      <c r="X29" s="21"/>
      <c r="Z29" s="21" t="s">
        <v>93</v>
      </c>
      <c r="AB29" s="22"/>
      <c r="AC29" s="22">
        <f t="shared" si="24"/>
        <v>3</v>
      </c>
      <c r="AD29" s="22">
        <v>0</v>
      </c>
      <c r="AE29" s="22">
        <v>3</v>
      </c>
      <c r="AF29" s="22">
        <v>0</v>
      </c>
      <c r="AG29" s="55">
        <f t="shared" si="25"/>
        <v>0</v>
      </c>
      <c r="AH29" s="22">
        <v>15</v>
      </c>
      <c r="AI29" s="22">
        <v>0</v>
      </c>
      <c r="AJ29" s="22">
        <v>0</v>
      </c>
      <c r="AK29" s="24">
        <f t="shared" si="26"/>
        <v>5</v>
      </c>
      <c r="AQ29" s="36"/>
      <c r="AR29" s="41"/>
      <c r="AS29" s="27">
        <v>6.5</v>
      </c>
      <c r="AT29" s="21" t="s">
        <v>121</v>
      </c>
      <c r="AX29" s="22">
        <v>30</v>
      </c>
      <c r="AY29" s="21" t="s">
        <v>108</v>
      </c>
      <c r="AZ29" s="72">
        <v>2</v>
      </c>
      <c r="BA29" s="22">
        <v>0</v>
      </c>
      <c r="BB29" s="22">
        <v>0</v>
      </c>
      <c r="BC29" s="22">
        <f t="shared" si="18"/>
        <v>0</v>
      </c>
      <c r="BD29" s="73">
        <v>0</v>
      </c>
      <c r="BE29" s="72">
        <f t="shared" si="22"/>
        <v>23</v>
      </c>
      <c r="BF29" s="22">
        <f t="shared" si="22"/>
        <v>2</v>
      </c>
      <c r="BG29" s="22">
        <f t="shared" si="19"/>
        <v>4</v>
      </c>
      <c r="BH29" s="22">
        <f t="shared" si="23"/>
        <v>6</v>
      </c>
      <c r="BI29" s="73">
        <f t="shared" si="20"/>
        <v>0</v>
      </c>
      <c r="BJ29" s="72">
        <v>21</v>
      </c>
      <c r="BK29" s="22">
        <v>2</v>
      </c>
      <c r="BL29" s="22">
        <v>4</v>
      </c>
      <c r="BM29" s="22">
        <f t="shared" si="21"/>
        <v>6</v>
      </c>
      <c r="BN29" s="73">
        <v>0</v>
      </c>
      <c r="BO29" s="41"/>
      <c r="BP29" s="41"/>
      <c r="BQ29" s="27">
        <v>8.5</v>
      </c>
      <c r="BR29" s="21" t="s">
        <v>254</v>
      </c>
      <c r="BX29" s="72">
        <v>0</v>
      </c>
      <c r="BY29" s="22">
        <v>0</v>
      </c>
      <c r="BZ29" s="22">
        <v>0</v>
      </c>
      <c r="CA29" s="22">
        <f t="shared" si="11"/>
        <v>0</v>
      </c>
      <c r="CB29" s="73">
        <v>0</v>
      </c>
      <c r="CC29" s="72">
        <f t="shared" si="12"/>
        <v>3</v>
      </c>
      <c r="CD29" s="22">
        <f t="shared" si="12"/>
        <v>0</v>
      </c>
      <c r="CE29" s="22">
        <f t="shared" si="12"/>
        <v>0</v>
      </c>
      <c r="CF29" s="22">
        <f t="shared" si="12"/>
        <v>0</v>
      </c>
      <c r="CG29" s="73">
        <f t="shared" si="12"/>
        <v>2</v>
      </c>
      <c r="CH29" s="72">
        <v>3</v>
      </c>
      <c r="CI29" s="22">
        <v>0</v>
      </c>
      <c r="CJ29" s="22">
        <v>0</v>
      </c>
      <c r="CK29" s="22">
        <f t="shared" si="1"/>
        <v>0</v>
      </c>
      <c r="CL29" s="73">
        <v>2</v>
      </c>
      <c r="CM29" s="36"/>
    </row>
    <row r="30" spans="1:91" ht="18.600000000000001" customHeight="1" thickBot="1" x14ac:dyDescent="0.3">
      <c r="A30" s="41"/>
      <c r="C30" s="21" t="s">
        <v>748</v>
      </c>
      <c r="D30" s="21"/>
      <c r="E30" s="21"/>
      <c r="F30" s="21"/>
      <c r="G30" s="21"/>
      <c r="Q30" s="41"/>
      <c r="R30" s="41"/>
      <c r="V30" s="21" t="s">
        <v>19</v>
      </c>
      <c r="X30" s="21"/>
      <c r="Y30" s="21"/>
      <c r="Z30" s="11"/>
      <c r="AA30" s="21"/>
      <c r="AB30" s="22"/>
      <c r="AC30" s="22">
        <f>+AC87</f>
        <v>2</v>
      </c>
      <c r="AD30" s="22">
        <f>+AD87</f>
        <v>2</v>
      </c>
      <c r="AE30" s="22">
        <f>+AE87</f>
        <v>0</v>
      </c>
      <c r="AF30" s="22">
        <f>+AF87</f>
        <v>0</v>
      </c>
      <c r="AG30" s="55">
        <f t="shared" ref="AG30" si="27">+(AD30*2+AF30)/(2*AC30)</f>
        <v>1</v>
      </c>
      <c r="AH30" s="22">
        <f>+AH87</f>
        <v>7</v>
      </c>
      <c r="AI30" s="22">
        <f>+AI87</f>
        <v>0</v>
      </c>
      <c r="AJ30" s="22">
        <f>+AJ87</f>
        <v>0</v>
      </c>
      <c r="AK30" s="24">
        <f t="shared" si="26"/>
        <v>3.5</v>
      </c>
      <c r="AQ30" s="36"/>
      <c r="AR30" s="41"/>
      <c r="AS30" s="27">
        <v>6.5</v>
      </c>
      <c r="AT30" s="21" t="s">
        <v>165</v>
      </c>
      <c r="AU30" s="21"/>
      <c r="AV30" s="21"/>
      <c r="AW30" s="27"/>
      <c r="AX30" s="22">
        <v>10</v>
      </c>
      <c r="AY30" s="21" t="s">
        <v>108</v>
      </c>
      <c r="AZ30" s="72">
        <v>2</v>
      </c>
      <c r="BA30" s="22">
        <v>0</v>
      </c>
      <c r="BB30" s="22">
        <v>0</v>
      </c>
      <c r="BC30" s="22">
        <f t="shared" si="18"/>
        <v>0</v>
      </c>
      <c r="BD30" s="73">
        <v>0</v>
      </c>
      <c r="BE30" s="72">
        <f t="shared" si="22"/>
        <v>21</v>
      </c>
      <c r="BF30" s="22">
        <f t="shared" si="22"/>
        <v>3</v>
      </c>
      <c r="BG30" s="22">
        <f t="shared" si="19"/>
        <v>2</v>
      </c>
      <c r="BH30" s="22">
        <f t="shared" si="23"/>
        <v>5</v>
      </c>
      <c r="BI30" s="73">
        <f t="shared" si="20"/>
        <v>0</v>
      </c>
      <c r="BJ30" s="72">
        <v>19</v>
      </c>
      <c r="BK30" s="22">
        <v>3</v>
      </c>
      <c r="BL30" s="22">
        <v>2</v>
      </c>
      <c r="BM30" s="22">
        <f t="shared" si="21"/>
        <v>5</v>
      </c>
      <c r="BN30" s="73">
        <v>0</v>
      </c>
      <c r="BO30" s="41"/>
      <c r="BP30" s="41"/>
      <c r="BQ30" s="27">
        <v>6</v>
      </c>
      <c r="BR30" s="21" t="s">
        <v>156</v>
      </c>
      <c r="BX30" s="72">
        <v>0</v>
      </c>
      <c r="BY30" s="22">
        <v>0</v>
      </c>
      <c r="BZ30" s="22">
        <v>0</v>
      </c>
      <c r="CA30" s="22">
        <f t="shared" si="11"/>
        <v>0</v>
      </c>
      <c r="CB30" s="73">
        <v>0</v>
      </c>
      <c r="CC30" s="72">
        <f t="shared" si="12"/>
        <v>8</v>
      </c>
      <c r="CD30" s="22">
        <f t="shared" si="12"/>
        <v>0</v>
      </c>
      <c r="CE30" s="22">
        <f t="shared" si="12"/>
        <v>0</v>
      </c>
      <c r="CF30" s="22">
        <f t="shared" si="12"/>
        <v>0</v>
      </c>
      <c r="CG30" s="73">
        <f t="shared" si="12"/>
        <v>2</v>
      </c>
      <c r="CH30" s="72">
        <v>8</v>
      </c>
      <c r="CI30" s="22">
        <v>0</v>
      </c>
      <c r="CJ30" s="22">
        <v>0</v>
      </c>
      <c r="CK30" s="22">
        <f t="shared" si="1"/>
        <v>0</v>
      </c>
      <c r="CL30" s="73">
        <v>2</v>
      </c>
      <c r="CM30" s="36"/>
    </row>
    <row r="31" spans="1:91" ht="18.600000000000001" customHeight="1" thickBot="1" x14ac:dyDescent="0.3">
      <c r="A31" s="41"/>
      <c r="C31" s="21" t="s">
        <v>747</v>
      </c>
      <c r="D31" s="21"/>
      <c r="E31" s="21"/>
      <c r="F31" s="21"/>
      <c r="G31" s="21"/>
      <c r="Q31" s="41"/>
      <c r="R31" s="41"/>
      <c r="U31" s="32"/>
      <c r="V31" s="32"/>
      <c r="W31" s="31" t="s">
        <v>20</v>
      </c>
      <c r="X31" s="32"/>
      <c r="Y31" s="32"/>
      <c r="Z31" s="32"/>
      <c r="AA31" s="31"/>
      <c r="AB31" s="15"/>
      <c r="AC31" s="15">
        <f>SUM(AC22:AC30)</f>
        <v>24</v>
      </c>
      <c r="AD31" s="15">
        <f>SUM(AD22:AD30)</f>
        <v>11</v>
      </c>
      <c r="AE31" s="15">
        <f>SUM(AE22:AE30)</f>
        <v>11</v>
      </c>
      <c r="AF31" s="15">
        <f>SUM(AF22:AF30)</f>
        <v>2</v>
      </c>
      <c r="AG31" s="15"/>
      <c r="AH31" s="15">
        <f>SUM(AH22:AH30)</f>
        <v>65</v>
      </c>
      <c r="AI31" s="15">
        <f>SUM(AI22:AI30)</f>
        <v>3</v>
      </c>
      <c r="AJ31" s="15">
        <f>SUM(AJ22:AJ30)</f>
        <v>4</v>
      </c>
      <c r="AK31" s="33">
        <f t="shared" si="26"/>
        <v>2.7083333333333335</v>
      </c>
      <c r="AQ31" s="36"/>
      <c r="AR31" s="41"/>
      <c r="AS31" s="17" t="s">
        <v>50</v>
      </c>
      <c r="AT31" s="17"/>
      <c r="AU31" s="17"/>
      <c r="AV31" s="17"/>
      <c r="AW31" s="17"/>
      <c r="AX31" s="17"/>
      <c r="AY31" s="17"/>
      <c r="AZ31" s="75">
        <f>SUM(AZ19:AZ30)</f>
        <v>33</v>
      </c>
      <c r="BA31" s="23">
        <f>SUM(BA19:BA30)</f>
        <v>8</v>
      </c>
      <c r="BB31" s="23">
        <f>SUM(BB19:BB30)</f>
        <v>8</v>
      </c>
      <c r="BC31" s="23">
        <f>+BB31+BA31</f>
        <v>16</v>
      </c>
      <c r="BD31" s="76">
        <f>SUM(BD19:BD30)</f>
        <v>10</v>
      </c>
      <c r="BE31" s="75">
        <f>SUM(BE19:BE30)</f>
        <v>275</v>
      </c>
      <c r="BF31" s="23">
        <f>SUM(BF19:BF30)</f>
        <v>70</v>
      </c>
      <c r="BG31" s="23">
        <f>SUM(BG19:BG30)</f>
        <v>97</v>
      </c>
      <c r="BH31" s="23">
        <f>+BG31+BF31</f>
        <v>167</v>
      </c>
      <c r="BI31" s="76">
        <f>SUM(BI19:BI30)</f>
        <v>32</v>
      </c>
      <c r="BJ31" s="75">
        <f>SUM(BJ19:BJ30)</f>
        <v>242</v>
      </c>
      <c r="BK31" s="23">
        <f>SUM(BK19:BK30)</f>
        <v>62</v>
      </c>
      <c r="BL31" s="23">
        <f>SUM(BL19:BL30)</f>
        <v>89</v>
      </c>
      <c r="BM31" s="23">
        <f>+BL31+BK31</f>
        <v>151</v>
      </c>
      <c r="BN31" s="76">
        <f>SUM(BN19:BN30)</f>
        <v>22</v>
      </c>
      <c r="BO31" s="41"/>
      <c r="BP31" s="41"/>
      <c r="BQ31" s="27">
        <v>9.5</v>
      </c>
      <c r="BR31" s="21" t="s">
        <v>419</v>
      </c>
      <c r="BX31" s="72">
        <v>0</v>
      </c>
      <c r="BY31" s="22">
        <v>0</v>
      </c>
      <c r="BZ31" s="22">
        <v>0</v>
      </c>
      <c r="CA31" s="22">
        <f t="shared" si="11"/>
        <v>0</v>
      </c>
      <c r="CB31" s="73">
        <v>0</v>
      </c>
      <c r="CC31" s="72">
        <f t="shared" si="12"/>
        <v>3</v>
      </c>
      <c r="CD31" s="22">
        <f t="shared" si="12"/>
        <v>7</v>
      </c>
      <c r="CE31" s="22">
        <f t="shared" si="12"/>
        <v>1</v>
      </c>
      <c r="CF31" s="22">
        <f t="shared" si="12"/>
        <v>8</v>
      </c>
      <c r="CG31" s="73">
        <f t="shared" si="12"/>
        <v>0</v>
      </c>
      <c r="CH31" s="72">
        <v>3</v>
      </c>
      <c r="CI31" s="22">
        <v>7</v>
      </c>
      <c r="CJ31" s="22">
        <v>1</v>
      </c>
      <c r="CK31" s="22">
        <f t="shared" si="1"/>
        <v>8</v>
      </c>
      <c r="CL31" s="73">
        <v>0</v>
      </c>
      <c r="CM31" s="36"/>
    </row>
    <row r="32" spans="1:91" ht="18.600000000000001" customHeight="1" x14ac:dyDescent="0.25">
      <c r="A32" s="41"/>
      <c r="B32" s="36"/>
      <c r="C32" s="46"/>
      <c r="D32" s="46"/>
      <c r="E32" s="46"/>
      <c r="F32" s="46"/>
      <c r="G32" s="42"/>
      <c r="H32" s="45"/>
      <c r="I32" s="46"/>
      <c r="J32" s="46"/>
      <c r="K32" s="45"/>
      <c r="L32" s="45"/>
      <c r="M32" s="45"/>
      <c r="N32" s="45"/>
      <c r="O32" s="45"/>
      <c r="P32" s="45"/>
      <c r="Q32" s="41"/>
      <c r="R32" s="41"/>
      <c r="AQ32" s="36"/>
      <c r="AR32" s="41"/>
      <c r="AS32" s="12" t="s">
        <v>93</v>
      </c>
      <c r="AT32" s="12"/>
      <c r="AU32" s="12"/>
      <c r="AV32" s="12"/>
      <c r="AW32" s="13"/>
      <c r="AX32" s="14" t="s">
        <v>152</v>
      </c>
      <c r="AZ32" s="72">
        <v>4</v>
      </c>
      <c r="BA32" s="22">
        <v>0</v>
      </c>
      <c r="BB32" s="22">
        <v>1</v>
      </c>
      <c r="BC32" s="22">
        <f t="shared" ref="BC32:BC43" si="28">+BA32+BB32</f>
        <v>1</v>
      </c>
      <c r="BD32" s="73">
        <v>0</v>
      </c>
      <c r="BE32" s="72">
        <f>+AZ32+BJ32</f>
        <v>53.7</v>
      </c>
      <c r="BF32" s="22">
        <f>+BA32+BK32</f>
        <v>12</v>
      </c>
      <c r="BG32" s="22">
        <f t="shared" ref="BG32:BG43" si="29">+BB32+BL32</f>
        <v>16</v>
      </c>
      <c r="BH32" s="22">
        <f>+BF32+BG32</f>
        <v>28</v>
      </c>
      <c r="BI32" s="73">
        <f t="shared" ref="BI32:BI43" si="30">+BD32+BN32</f>
        <v>2</v>
      </c>
      <c r="BJ32" s="72">
        <v>49.7</v>
      </c>
      <c r="BK32" s="15">
        <v>12</v>
      </c>
      <c r="BL32" s="15">
        <v>15</v>
      </c>
      <c r="BM32" s="15">
        <f t="shared" ref="BM32:BM43" si="31">+BK32+BL32</f>
        <v>27</v>
      </c>
      <c r="BN32" s="74">
        <v>2</v>
      </c>
      <c r="BO32" s="41"/>
      <c r="BP32" s="41"/>
      <c r="BQ32" s="27">
        <v>8.5</v>
      </c>
      <c r="BR32" s="21" t="s">
        <v>348</v>
      </c>
      <c r="BX32" s="72">
        <v>0</v>
      </c>
      <c r="BY32" s="22">
        <v>0</v>
      </c>
      <c r="BZ32" s="22">
        <v>0</v>
      </c>
      <c r="CA32" s="22">
        <f t="shared" si="11"/>
        <v>0</v>
      </c>
      <c r="CB32" s="73">
        <v>0</v>
      </c>
      <c r="CC32" s="72">
        <f t="shared" si="12"/>
        <v>3</v>
      </c>
      <c r="CD32" s="22">
        <f t="shared" si="12"/>
        <v>0</v>
      </c>
      <c r="CE32" s="22">
        <f t="shared" si="12"/>
        <v>1</v>
      </c>
      <c r="CF32" s="22">
        <f t="shared" si="12"/>
        <v>1</v>
      </c>
      <c r="CG32" s="73">
        <f t="shared" si="12"/>
        <v>0</v>
      </c>
      <c r="CH32" s="72">
        <v>3</v>
      </c>
      <c r="CI32" s="22">
        <v>0</v>
      </c>
      <c r="CJ32" s="22">
        <v>1</v>
      </c>
      <c r="CK32" s="22">
        <f t="shared" si="1"/>
        <v>1</v>
      </c>
      <c r="CL32" s="73">
        <v>0</v>
      </c>
      <c r="CM32" s="36"/>
    </row>
    <row r="33" spans="1:91" ht="18.600000000000001" customHeight="1" x14ac:dyDescent="0.25">
      <c r="A33" s="41"/>
      <c r="B33" s="42" t="s">
        <v>148</v>
      </c>
      <c r="C33" s="6" t="s">
        <v>663</v>
      </c>
      <c r="F33" s="20"/>
      <c r="G33" s="5">
        <v>5</v>
      </c>
      <c r="H33" s="22">
        <v>1</v>
      </c>
      <c r="I33" s="21" t="s">
        <v>323</v>
      </c>
      <c r="J33" s="21"/>
      <c r="K33" s="21"/>
      <c r="L33" s="21"/>
      <c r="M33" s="21" t="s">
        <v>122</v>
      </c>
      <c r="N33" s="21"/>
      <c r="O33" s="21"/>
      <c r="P33" s="21"/>
      <c r="Q33" s="41"/>
      <c r="R33" s="41"/>
      <c r="AQ33" s="36"/>
      <c r="AR33" s="41"/>
      <c r="AS33" s="27">
        <v>7</v>
      </c>
      <c r="AT33" s="21" t="s">
        <v>145</v>
      </c>
      <c r="AU33" s="21"/>
      <c r="AV33" s="21"/>
      <c r="AW33" s="27"/>
      <c r="AX33" s="22">
        <v>1</v>
      </c>
      <c r="AY33" s="16" t="s">
        <v>98</v>
      </c>
      <c r="AZ33" s="72">
        <v>3</v>
      </c>
      <c r="BA33" s="22">
        <v>0</v>
      </c>
      <c r="BB33" s="22">
        <v>0</v>
      </c>
      <c r="BC33" s="22">
        <f t="shared" si="28"/>
        <v>0</v>
      </c>
      <c r="BD33" s="73">
        <v>0</v>
      </c>
      <c r="BE33" s="72">
        <f t="shared" ref="BE33:BF43" si="32">+AZ33+BJ33</f>
        <v>11</v>
      </c>
      <c r="BF33" s="22">
        <f t="shared" si="32"/>
        <v>0</v>
      </c>
      <c r="BG33" s="22">
        <f t="shared" si="29"/>
        <v>0</v>
      </c>
      <c r="BH33" s="22">
        <f t="shared" ref="BH33:BH43" si="33">+BF33+BG33</f>
        <v>0</v>
      </c>
      <c r="BI33" s="73">
        <f t="shared" si="30"/>
        <v>0</v>
      </c>
      <c r="BJ33" s="72">
        <v>8</v>
      </c>
      <c r="BK33" s="22">
        <v>0</v>
      </c>
      <c r="BL33" s="22">
        <v>0</v>
      </c>
      <c r="BM33" s="22">
        <f t="shared" si="31"/>
        <v>0</v>
      </c>
      <c r="BN33" s="73">
        <v>0</v>
      </c>
      <c r="BO33" s="41"/>
      <c r="BP33" s="41"/>
      <c r="BQ33" s="27">
        <v>8</v>
      </c>
      <c r="BR33" s="21" t="s">
        <v>279</v>
      </c>
      <c r="BX33" s="72">
        <v>1</v>
      </c>
      <c r="BY33" s="22">
        <v>1</v>
      </c>
      <c r="BZ33" s="22">
        <v>0</v>
      </c>
      <c r="CA33" s="22">
        <f t="shared" si="11"/>
        <v>1</v>
      </c>
      <c r="CB33" s="73">
        <v>0</v>
      </c>
      <c r="CC33" s="72">
        <f t="shared" si="12"/>
        <v>17</v>
      </c>
      <c r="CD33" s="22">
        <f t="shared" si="12"/>
        <v>9</v>
      </c>
      <c r="CE33" s="22">
        <f t="shared" si="12"/>
        <v>19</v>
      </c>
      <c r="CF33" s="22">
        <f t="shared" si="12"/>
        <v>28</v>
      </c>
      <c r="CG33" s="73">
        <f t="shared" si="12"/>
        <v>0</v>
      </c>
      <c r="CH33" s="72">
        <v>16</v>
      </c>
      <c r="CI33" s="22">
        <v>8</v>
      </c>
      <c r="CJ33" s="22">
        <v>19</v>
      </c>
      <c r="CK33" s="22">
        <f t="shared" si="1"/>
        <v>27</v>
      </c>
      <c r="CL33" s="73">
        <v>0</v>
      </c>
      <c r="CM33" s="36"/>
    </row>
    <row r="34" spans="1:91" ht="18.600000000000001" customHeight="1" x14ac:dyDescent="0.25">
      <c r="A34" s="41"/>
      <c r="B34" s="22" t="s">
        <v>27</v>
      </c>
      <c r="C34" s="16" t="s">
        <v>757</v>
      </c>
      <c r="D34" s="21"/>
      <c r="E34" s="21"/>
      <c r="H34" s="22">
        <v>2</v>
      </c>
      <c r="I34" s="21" t="s">
        <v>150</v>
      </c>
      <c r="J34" s="21"/>
      <c r="K34" s="21"/>
      <c r="L34" s="21" t="s">
        <v>131</v>
      </c>
      <c r="M34" s="21"/>
      <c r="N34" s="21"/>
      <c r="O34" s="21"/>
      <c r="P34" s="21"/>
      <c r="Q34" s="41"/>
      <c r="R34" s="41"/>
      <c r="U34" s="88" t="s">
        <v>668</v>
      </c>
      <c r="V34" s="88"/>
      <c r="W34" s="88"/>
      <c r="X34" s="88"/>
      <c r="Y34" s="88"/>
      <c r="Z34" s="88"/>
      <c r="AA34" s="88"/>
      <c r="AB34" s="88"/>
      <c r="AC34" s="88"/>
      <c r="AD34" s="88"/>
      <c r="AE34" s="88"/>
      <c r="AF34" s="88"/>
      <c r="AG34" s="88"/>
      <c r="AH34" s="88"/>
      <c r="AI34" s="88"/>
      <c r="AJ34" s="88"/>
      <c r="AK34" s="88"/>
      <c r="AQ34" s="36"/>
      <c r="AR34" s="41"/>
      <c r="AS34" s="27">
        <v>9.5</v>
      </c>
      <c r="AT34" s="21" t="s">
        <v>126</v>
      </c>
      <c r="AU34" s="21"/>
      <c r="AV34" s="21"/>
      <c r="AW34" s="27"/>
      <c r="AX34" s="22">
        <v>6</v>
      </c>
      <c r="AY34" s="16" t="s">
        <v>98</v>
      </c>
      <c r="AZ34" s="72">
        <v>3</v>
      </c>
      <c r="BA34" s="22">
        <v>1</v>
      </c>
      <c r="BB34" s="22">
        <v>0</v>
      </c>
      <c r="BC34" s="22">
        <f t="shared" si="28"/>
        <v>1</v>
      </c>
      <c r="BD34" s="73">
        <v>2</v>
      </c>
      <c r="BE34" s="72">
        <f t="shared" si="32"/>
        <v>23.3</v>
      </c>
      <c r="BF34" s="22">
        <f t="shared" si="32"/>
        <v>8</v>
      </c>
      <c r="BG34" s="22">
        <f t="shared" si="29"/>
        <v>8</v>
      </c>
      <c r="BH34" s="22">
        <f t="shared" si="33"/>
        <v>16</v>
      </c>
      <c r="BI34" s="73">
        <f t="shared" si="30"/>
        <v>12</v>
      </c>
      <c r="BJ34" s="72">
        <v>20.3</v>
      </c>
      <c r="BK34" s="22">
        <v>7</v>
      </c>
      <c r="BL34" s="22">
        <v>8</v>
      </c>
      <c r="BM34" s="22">
        <f t="shared" si="31"/>
        <v>15</v>
      </c>
      <c r="BN34" s="73">
        <v>10</v>
      </c>
      <c r="BO34" s="41"/>
      <c r="BP34" s="41"/>
      <c r="BQ34" s="27">
        <v>8.5</v>
      </c>
      <c r="BR34" s="21" t="s">
        <v>616</v>
      </c>
      <c r="BX34" s="72">
        <v>0</v>
      </c>
      <c r="BY34" s="22">
        <v>0</v>
      </c>
      <c r="BZ34" s="22">
        <v>0</v>
      </c>
      <c r="CA34" s="22">
        <f t="shared" si="11"/>
        <v>0</v>
      </c>
      <c r="CB34" s="73">
        <v>0</v>
      </c>
      <c r="CC34" s="72">
        <f t="shared" si="12"/>
        <v>1</v>
      </c>
      <c r="CD34" s="22">
        <f t="shared" si="12"/>
        <v>1</v>
      </c>
      <c r="CE34" s="22">
        <f t="shared" si="12"/>
        <v>0</v>
      </c>
      <c r="CF34" s="22">
        <f t="shared" si="12"/>
        <v>1</v>
      </c>
      <c r="CG34" s="73">
        <f t="shared" si="12"/>
        <v>0</v>
      </c>
      <c r="CH34" s="72">
        <v>1</v>
      </c>
      <c r="CI34" s="22">
        <v>1</v>
      </c>
      <c r="CJ34" s="22">
        <v>0</v>
      </c>
      <c r="CK34" s="22">
        <f t="shared" si="1"/>
        <v>1</v>
      </c>
      <c r="CL34" s="73">
        <v>0</v>
      </c>
      <c r="CM34" s="36"/>
    </row>
    <row r="35" spans="1:91" ht="18.600000000000001" customHeight="1" x14ac:dyDescent="0.25">
      <c r="A35" s="41" t="s">
        <v>43</v>
      </c>
      <c r="C35" s="16"/>
      <c r="H35" s="22">
        <v>2</v>
      </c>
      <c r="I35" s="21" t="s">
        <v>669</v>
      </c>
      <c r="J35" s="21"/>
      <c r="K35" s="21"/>
      <c r="L35" s="21"/>
      <c r="M35" s="21" t="s">
        <v>122</v>
      </c>
      <c r="N35" s="21"/>
      <c r="O35" s="21"/>
      <c r="P35" s="21"/>
      <c r="Q35" s="41"/>
      <c r="R35" s="41"/>
      <c r="AQ35" s="36"/>
      <c r="AR35" s="41"/>
      <c r="AS35" s="27">
        <v>8.5</v>
      </c>
      <c r="AT35" s="21" t="s">
        <v>82</v>
      </c>
      <c r="AU35" s="21"/>
      <c r="AV35" s="21"/>
      <c r="AW35" s="27"/>
      <c r="AX35" s="22">
        <v>9</v>
      </c>
      <c r="AY35" s="16" t="s">
        <v>98</v>
      </c>
      <c r="AZ35" s="72">
        <v>3</v>
      </c>
      <c r="BA35" s="22">
        <v>0</v>
      </c>
      <c r="BB35" s="22">
        <v>0</v>
      </c>
      <c r="BC35" s="22">
        <f t="shared" si="28"/>
        <v>0</v>
      </c>
      <c r="BD35" s="73">
        <v>0</v>
      </c>
      <c r="BE35" s="72">
        <f t="shared" si="32"/>
        <v>24</v>
      </c>
      <c r="BF35" s="22">
        <f t="shared" si="32"/>
        <v>1</v>
      </c>
      <c r="BG35" s="22">
        <f t="shared" si="29"/>
        <v>8</v>
      </c>
      <c r="BH35" s="22">
        <f t="shared" si="33"/>
        <v>9</v>
      </c>
      <c r="BI35" s="73">
        <f t="shared" si="30"/>
        <v>2</v>
      </c>
      <c r="BJ35" s="72">
        <v>21</v>
      </c>
      <c r="BK35" s="22">
        <v>1</v>
      </c>
      <c r="BL35" s="22">
        <v>8</v>
      </c>
      <c r="BM35" s="22">
        <f t="shared" si="31"/>
        <v>9</v>
      </c>
      <c r="BN35" s="73">
        <v>2</v>
      </c>
      <c r="BO35" s="41"/>
      <c r="BP35" s="41"/>
      <c r="BQ35" s="27">
        <v>8.5</v>
      </c>
      <c r="BR35" s="21" t="s">
        <v>418</v>
      </c>
      <c r="BX35" s="72">
        <v>3</v>
      </c>
      <c r="BY35" s="22">
        <v>2</v>
      </c>
      <c r="BZ35" s="22">
        <v>0</v>
      </c>
      <c r="CA35" s="22">
        <f t="shared" si="11"/>
        <v>2</v>
      </c>
      <c r="CB35" s="73">
        <v>0</v>
      </c>
      <c r="CC35" s="72">
        <f t="shared" si="12"/>
        <v>10</v>
      </c>
      <c r="CD35" s="22">
        <f t="shared" si="12"/>
        <v>2</v>
      </c>
      <c r="CE35" s="22">
        <f t="shared" si="12"/>
        <v>12</v>
      </c>
      <c r="CF35" s="22">
        <f t="shared" si="12"/>
        <v>14</v>
      </c>
      <c r="CG35" s="73">
        <f t="shared" si="12"/>
        <v>2</v>
      </c>
      <c r="CH35" s="72">
        <v>7</v>
      </c>
      <c r="CI35" s="22">
        <v>0</v>
      </c>
      <c r="CJ35" s="22">
        <v>12</v>
      </c>
      <c r="CK35" s="22">
        <f t="shared" si="1"/>
        <v>12</v>
      </c>
      <c r="CL35" s="73">
        <v>2</v>
      </c>
      <c r="CM35" s="36"/>
    </row>
    <row r="36" spans="1:91" ht="18.600000000000001" customHeight="1" thickBot="1" x14ac:dyDescent="0.3">
      <c r="A36" s="41"/>
      <c r="C36" s="16"/>
      <c r="H36" s="22">
        <v>2</v>
      </c>
      <c r="I36" s="21" t="s">
        <v>357</v>
      </c>
      <c r="J36" s="21"/>
      <c r="K36" s="21"/>
      <c r="L36" s="21"/>
      <c r="M36" s="21" t="s">
        <v>122</v>
      </c>
      <c r="N36" s="21"/>
      <c r="O36" s="21"/>
      <c r="P36" s="21"/>
      <c r="Q36" s="41"/>
      <c r="R36" s="41"/>
      <c r="U36" s="37" t="s">
        <v>109</v>
      </c>
      <c r="V36" s="10" t="s">
        <v>0</v>
      </c>
      <c r="W36" s="10"/>
      <c r="X36" s="10"/>
      <c r="Y36" s="10"/>
      <c r="Z36" s="10" t="s">
        <v>1</v>
      </c>
      <c r="AA36" s="10"/>
      <c r="AB36" s="10"/>
      <c r="AC36" s="37" t="s">
        <v>3</v>
      </c>
      <c r="AD36" s="37" t="s">
        <v>7</v>
      </c>
      <c r="AE36" s="37" t="s">
        <v>8</v>
      </c>
      <c r="AF36" s="37" t="s">
        <v>9</v>
      </c>
      <c r="AG36" s="37" t="s">
        <v>71</v>
      </c>
      <c r="AH36" s="37" t="s">
        <v>4</v>
      </c>
      <c r="AI36" s="37" t="s">
        <v>6</v>
      </c>
      <c r="AJ36" s="37" t="s">
        <v>5</v>
      </c>
      <c r="AK36" s="37" t="s">
        <v>72</v>
      </c>
      <c r="AQ36" s="36"/>
      <c r="AR36" s="41"/>
      <c r="AS36" s="27">
        <v>8</v>
      </c>
      <c r="AT36" s="21" t="s">
        <v>187</v>
      </c>
      <c r="AU36" s="21"/>
      <c r="AV36" s="21"/>
      <c r="AW36" s="27"/>
      <c r="AX36" s="22">
        <v>10</v>
      </c>
      <c r="AY36" s="16" t="s">
        <v>98</v>
      </c>
      <c r="AZ36" s="72">
        <v>0</v>
      </c>
      <c r="BA36" s="22">
        <v>0</v>
      </c>
      <c r="BB36" s="22">
        <v>0</v>
      </c>
      <c r="BC36" s="22">
        <f t="shared" si="28"/>
        <v>0</v>
      </c>
      <c r="BD36" s="73">
        <v>0</v>
      </c>
      <c r="BE36" s="72">
        <f t="shared" si="32"/>
        <v>17</v>
      </c>
      <c r="BF36" s="22">
        <f t="shared" si="32"/>
        <v>4</v>
      </c>
      <c r="BG36" s="22">
        <f t="shared" si="29"/>
        <v>7</v>
      </c>
      <c r="BH36" s="22">
        <f t="shared" si="33"/>
        <v>11</v>
      </c>
      <c r="BI36" s="73">
        <f t="shared" si="30"/>
        <v>2</v>
      </c>
      <c r="BJ36" s="72">
        <v>17</v>
      </c>
      <c r="BK36" s="22">
        <v>4</v>
      </c>
      <c r="BL36" s="22">
        <v>7</v>
      </c>
      <c r="BM36" s="22">
        <f t="shared" si="31"/>
        <v>11</v>
      </c>
      <c r="BN36" s="73">
        <v>2</v>
      </c>
      <c r="BO36" s="41"/>
      <c r="BP36" s="41"/>
      <c r="BQ36" s="27">
        <v>7.5</v>
      </c>
      <c r="BR36" s="21" t="s">
        <v>345</v>
      </c>
      <c r="BX36" s="72">
        <v>3</v>
      </c>
      <c r="BY36" s="22">
        <v>1</v>
      </c>
      <c r="BZ36" s="22">
        <v>0</v>
      </c>
      <c r="CA36" s="22">
        <f t="shared" si="11"/>
        <v>1</v>
      </c>
      <c r="CB36" s="73">
        <v>0</v>
      </c>
      <c r="CC36" s="72">
        <f t="shared" si="12"/>
        <v>9</v>
      </c>
      <c r="CD36" s="22">
        <f t="shared" si="12"/>
        <v>3</v>
      </c>
      <c r="CE36" s="22">
        <f t="shared" si="12"/>
        <v>3</v>
      </c>
      <c r="CF36" s="22">
        <f t="shared" si="12"/>
        <v>6</v>
      </c>
      <c r="CG36" s="73">
        <f t="shared" si="12"/>
        <v>0</v>
      </c>
      <c r="CH36" s="72">
        <v>6</v>
      </c>
      <c r="CI36" s="22">
        <v>2</v>
      </c>
      <c r="CJ36" s="22">
        <v>3</v>
      </c>
      <c r="CK36" s="22">
        <f t="shared" si="1"/>
        <v>5</v>
      </c>
      <c r="CL36" s="73">
        <v>0</v>
      </c>
      <c r="CM36" s="36"/>
    </row>
    <row r="37" spans="1:91" ht="18.600000000000001" customHeight="1" x14ac:dyDescent="0.25">
      <c r="A37" s="41"/>
      <c r="H37" s="22">
        <v>2</v>
      </c>
      <c r="I37" s="21" t="s">
        <v>150</v>
      </c>
      <c r="J37" s="21"/>
      <c r="K37" s="21"/>
      <c r="L37" s="21"/>
      <c r="M37" s="21" t="s">
        <v>122</v>
      </c>
      <c r="N37" s="21"/>
      <c r="O37" s="21"/>
      <c r="P37" s="21"/>
      <c r="Q37" s="41"/>
      <c r="R37" s="41"/>
      <c r="U37" s="27">
        <v>8</v>
      </c>
      <c r="V37" s="21" t="s">
        <v>15</v>
      </c>
      <c r="X37" s="21"/>
      <c r="Y37" s="21"/>
      <c r="Z37" s="21" t="s">
        <v>184</v>
      </c>
      <c r="AB37" s="22"/>
      <c r="AC37" s="22">
        <v>22</v>
      </c>
      <c r="AD37" s="22">
        <v>17</v>
      </c>
      <c r="AE37" s="22">
        <v>3</v>
      </c>
      <c r="AF37" s="22">
        <v>2</v>
      </c>
      <c r="AG37" s="55">
        <v>0.81818181818181823</v>
      </c>
      <c r="AH37" s="22">
        <v>37</v>
      </c>
      <c r="AI37" s="22">
        <v>0</v>
      </c>
      <c r="AJ37" s="22">
        <v>5</v>
      </c>
      <c r="AK37" s="24">
        <v>1.6818181818181819</v>
      </c>
      <c r="AQ37" s="36"/>
      <c r="AR37" s="41"/>
      <c r="AS37" s="27">
        <v>7.5</v>
      </c>
      <c r="AT37" s="21" t="s">
        <v>62</v>
      </c>
      <c r="AU37" s="21"/>
      <c r="AV37" s="21"/>
      <c r="AW37" s="27"/>
      <c r="AX37" s="22">
        <v>4</v>
      </c>
      <c r="AY37" s="16" t="s">
        <v>98</v>
      </c>
      <c r="AZ37" s="72">
        <v>3</v>
      </c>
      <c r="BA37" s="22">
        <v>0</v>
      </c>
      <c r="BB37" s="22">
        <v>1</v>
      </c>
      <c r="BC37" s="22">
        <f t="shared" si="28"/>
        <v>1</v>
      </c>
      <c r="BD37" s="73">
        <v>0</v>
      </c>
      <c r="BE37" s="72">
        <f t="shared" si="32"/>
        <v>12</v>
      </c>
      <c r="BF37" s="22">
        <f t="shared" si="32"/>
        <v>3</v>
      </c>
      <c r="BG37" s="22">
        <f t="shared" si="29"/>
        <v>5</v>
      </c>
      <c r="BH37" s="22">
        <f t="shared" si="33"/>
        <v>8</v>
      </c>
      <c r="BI37" s="73">
        <f t="shared" si="30"/>
        <v>0</v>
      </c>
      <c r="BJ37" s="72">
        <v>9</v>
      </c>
      <c r="BK37" s="22">
        <v>3</v>
      </c>
      <c r="BL37" s="22">
        <v>4</v>
      </c>
      <c r="BM37" s="22">
        <f t="shared" si="31"/>
        <v>7</v>
      </c>
      <c r="BN37" s="73">
        <v>0</v>
      </c>
      <c r="BO37" s="41"/>
      <c r="BP37" s="41"/>
      <c r="BQ37" s="27">
        <v>7</v>
      </c>
      <c r="BR37" s="21" t="s">
        <v>346</v>
      </c>
      <c r="BX37" s="72">
        <v>2</v>
      </c>
      <c r="BY37" s="22">
        <v>0</v>
      </c>
      <c r="BZ37" s="22">
        <v>3</v>
      </c>
      <c r="CA37" s="22">
        <f t="shared" si="11"/>
        <v>3</v>
      </c>
      <c r="CB37" s="73">
        <v>0</v>
      </c>
      <c r="CC37" s="72">
        <f t="shared" si="12"/>
        <v>12</v>
      </c>
      <c r="CD37" s="22">
        <f t="shared" si="12"/>
        <v>2</v>
      </c>
      <c r="CE37" s="22">
        <f t="shared" si="12"/>
        <v>5</v>
      </c>
      <c r="CF37" s="22">
        <f t="shared" si="12"/>
        <v>7</v>
      </c>
      <c r="CG37" s="73">
        <f t="shared" si="12"/>
        <v>0</v>
      </c>
      <c r="CH37" s="72">
        <v>10</v>
      </c>
      <c r="CI37" s="22">
        <v>2</v>
      </c>
      <c r="CJ37" s="22">
        <v>2</v>
      </c>
      <c r="CK37" s="22">
        <f t="shared" si="1"/>
        <v>4</v>
      </c>
      <c r="CL37" s="73">
        <v>0</v>
      </c>
      <c r="CM37" s="36"/>
    </row>
    <row r="38" spans="1:91" ht="18.600000000000001" customHeight="1" x14ac:dyDescent="0.25">
      <c r="A38" s="41"/>
      <c r="Q38" s="41"/>
      <c r="R38" s="41"/>
      <c r="U38" s="27">
        <v>7.5</v>
      </c>
      <c r="V38" s="21" t="s">
        <v>253</v>
      </c>
      <c r="X38" s="21"/>
      <c r="Y38" s="21"/>
      <c r="Z38" s="16" t="s">
        <v>136</v>
      </c>
      <c r="AC38" s="22">
        <v>19</v>
      </c>
      <c r="AD38" s="22">
        <v>12</v>
      </c>
      <c r="AE38" s="22">
        <v>4</v>
      </c>
      <c r="AF38" s="22">
        <v>3</v>
      </c>
      <c r="AG38" s="55">
        <v>0.71052631578947367</v>
      </c>
      <c r="AH38" s="22">
        <v>39</v>
      </c>
      <c r="AI38" s="22">
        <v>0</v>
      </c>
      <c r="AJ38" s="22">
        <v>1</v>
      </c>
      <c r="AK38" s="24">
        <v>2.0526315789473686</v>
      </c>
      <c r="AQ38" s="36"/>
      <c r="AR38" s="41"/>
      <c r="AS38" s="27">
        <v>7.5</v>
      </c>
      <c r="AT38" s="21" t="s">
        <v>158</v>
      </c>
      <c r="AU38" s="21"/>
      <c r="AV38" s="21"/>
      <c r="AW38" s="27"/>
      <c r="AX38" s="22">
        <v>11</v>
      </c>
      <c r="AY38" s="16" t="s">
        <v>98</v>
      </c>
      <c r="AZ38" s="72">
        <v>3</v>
      </c>
      <c r="BA38" s="22">
        <v>0</v>
      </c>
      <c r="BB38" s="22">
        <v>0</v>
      </c>
      <c r="BC38" s="22">
        <f t="shared" si="28"/>
        <v>0</v>
      </c>
      <c r="BD38" s="73">
        <v>0</v>
      </c>
      <c r="BE38" s="72">
        <f t="shared" si="32"/>
        <v>24</v>
      </c>
      <c r="BF38" s="22">
        <f t="shared" si="32"/>
        <v>5</v>
      </c>
      <c r="BG38" s="22">
        <f t="shared" si="29"/>
        <v>11</v>
      </c>
      <c r="BH38" s="22">
        <f t="shared" si="33"/>
        <v>16</v>
      </c>
      <c r="BI38" s="73">
        <f t="shared" si="30"/>
        <v>2</v>
      </c>
      <c r="BJ38" s="72">
        <v>21</v>
      </c>
      <c r="BK38" s="22">
        <v>5</v>
      </c>
      <c r="BL38" s="22">
        <v>11</v>
      </c>
      <c r="BM38" s="22">
        <f t="shared" si="31"/>
        <v>16</v>
      </c>
      <c r="BN38" s="73">
        <v>2</v>
      </c>
      <c r="BO38" s="41"/>
      <c r="BP38" s="41"/>
      <c r="BQ38" s="27">
        <v>8</v>
      </c>
      <c r="BR38" s="21" t="s">
        <v>570</v>
      </c>
      <c r="BX38" s="72">
        <v>0</v>
      </c>
      <c r="BY38" s="22">
        <v>0</v>
      </c>
      <c r="BZ38" s="22">
        <v>0</v>
      </c>
      <c r="CA38" s="22">
        <f t="shared" si="11"/>
        <v>0</v>
      </c>
      <c r="CB38" s="73">
        <v>0</v>
      </c>
      <c r="CC38" s="72">
        <f t="shared" si="12"/>
        <v>1</v>
      </c>
      <c r="CD38" s="22">
        <f t="shared" si="12"/>
        <v>1</v>
      </c>
      <c r="CE38" s="22">
        <f t="shared" si="12"/>
        <v>1</v>
      </c>
      <c r="CF38" s="22">
        <f t="shared" si="12"/>
        <v>2</v>
      </c>
      <c r="CG38" s="73">
        <f t="shared" si="12"/>
        <v>0</v>
      </c>
      <c r="CH38" s="72">
        <v>1</v>
      </c>
      <c r="CI38" s="22">
        <v>1</v>
      </c>
      <c r="CJ38" s="22">
        <v>1</v>
      </c>
      <c r="CK38" s="22">
        <f t="shared" si="1"/>
        <v>2</v>
      </c>
      <c r="CL38" s="73">
        <v>0</v>
      </c>
      <c r="CM38" s="36"/>
    </row>
    <row r="39" spans="1:91" ht="18.600000000000001" customHeight="1" x14ac:dyDescent="0.25">
      <c r="A39" s="41"/>
      <c r="C39" s="6" t="s">
        <v>665</v>
      </c>
      <c r="D39" s="1"/>
      <c r="E39" s="21"/>
      <c r="F39" s="21"/>
      <c r="G39" s="5">
        <v>3</v>
      </c>
      <c r="H39" s="22">
        <v>1</v>
      </c>
      <c r="I39" s="21" t="s">
        <v>53</v>
      </c>
      <c r="J39" s="21"/>
      <c r="K39" s="21"/>
      <c r="L39" s="21" t="s">
        <v>140</v>
      </c>
      <c r="M39" s="21"/>
      <c r="N39" s="21"/>
      <c r="O39" s="21"/>
      <c r="P39" s="21"/>
      <c r="Q39" s="41"/>
      <c r="R39" s="41"/>
      <c r="U39" s="27">
        <v>7.5</v>
      </c>
      <c r="V39" s="21" t="s">
        <v>69</v>
      </c>
      <c r="X39" s="21"/>
      <c r="Z39" s="21" t="s">
        <v>16</v>
      </c>
      <c r="AB39" s="22"/>
      <c r="AC39" s="22">
        <v>22</v>
      </c>
      <c r="AD39" s="22">
        <v>14</v>
      </c>
      <c r="AE39" s="22">
        <v>7</v>
      </c>
      <c r="AF39" s="22">
        <v>1</v>
      </c>
      <c r="AG39" s="55">
        <v>0.65909090909090906</v>
      </c>
      <c r="AH39" s="22">
        <v>58</v>
      </c>
      <c r="AI39" s="22">
        <v>3</v>
      </c>
      <c r="AJ39" s="22">
        <v>1</v>
      </c>
      <c r="AK39" s="24">
        <v>2.6363636363636362</v>
      </c>
      <c r="AQ39" s="36"/>
      <c r="AR39" s="41"/>
      <c r="AS39" s="27">
        <v>7.5</v>
      </c>
      <c r="AT39" s="21" t="s">
        <v>239</v>
      </c>
      <c r="AU39" s="21"/>
      <c r="AV39" s="21"/>
      <c r="AW39" s="27"/>
      <c r="AX39" s="22">
        <v>12</v>
      </c>
      <c r="AY39" s="16" t="s">
        <v>98</v>
      </c>
      <c r="AZ39" s="72">
        <v>2</v>
      </c>
      <c r="BA39" s="22">
        <v>0</v>
      </c>
      <c r="BB39" s="22">
        <v>0</v>
      </c>
      <c r="BC39" s="22">
        <f t="shared" si="28"/>
        <v>0</v>
      </c>
      <c r="BD39" s="73">
        <v>0</v>
      </c>
      <c r="BE39" s="72">
        <f t="shared" si="32"/>
        <v>23</v>
      </c>
      <c r="BF39" s="22">
        <f t="shared" si="32"/>
        <v>9</v>
      </c>
      <c r="BG39" s="22">
        <f t="shared" si="29"/>
        <v>10</v>
      </c>
      <c r="BH39" s="22">
        <f t="shared" si="33"/>
        <v>19</v>
      </c>
      <c r="BI39" s="73">
        <f t="shared" si="30"/>
        <v>0</v>
      </c>
      <c r="BJ39" s="72">
        <v>21</v>
      </c>
      <c r="BK39" s="22">
        <v>9</v>
      </c>
      <c r="BL39" s="22">
        <v>10</v>
      </c>
      <c r="BM39" s="22">
        <f t="shared" si="31"/>
        <v>19</v>
      </c>
      <c r="BN39" s="73">
        <v>0</v>
      </c>
      <c r="BO39" s="41"/>
      <c r="BP39" s="41"/>
      <c r="BQ39" s="27">
        <v>6</v>
      </c>
      <c r="BR39" s="21" t="s">
        <v>223</v>
      </c>
      <c r="BX39" s="72">
        <v>0</v>
      </c>
      <c r="BY39" s="22">
        <v>0</v>
      </c>
      <c r="BZ39" s="22">
        <v>0</v>
      </c>
      <c r="CA39" s="22">
        <f t="shared" si="11"/>
        <v>0</v>
      </c>
      <c r="CB39" s="73">
        <v>0</v>
      </c>
      <c r="CC39" s="72">
        <f t="shared" si="12"/>
        <v>3</v>
      </c>
      <c r="CD39" s="22">
        <f t="shared" si="12"/>
        <v>1</v>
      </c>
      <c r="CE39" s="22">
        <f t="shared" si="12"/>
        <v>2</v>
      </c>
      <c r="CF39" s="22">
        <f t="shared" si="12"/>
        <v>3</v>
      </c>
      <c r="CG39" s="73">
        <f t="shared" si="12"/>
        <v>0</v>
      </c>
      <c r="CH39" s="72">
        <v>3</v>
      </c>
      <c r="CI39" s="22">
        <v>1</v>
      </c>
      <c r="CJ39" s="22">
        <v>2</v>
      </c>
      <c r="CK39" s="22">
        <f t="shared" si="1"/>
        <v>3</v>
      </c>
      <c r="CL39" s="73">
        <v>0</v>
      </c>
      <c r="CM39" s="36"/>
    </row>
    <row r="40" spans="1:91" ht="18.600000000000001" customHeight="1" x14ac:dyDescent="0.25">
      <c r="A40" s="41"/>
      <c r="B40" s="22" t="s">
        <v>27</v>
      </c>
      <c r="C40" s="21" t="s">
        <v>740</v>
      </c>
      <c r="D40" s="16"/>
      <c r="H40" s="22">
        <v>2</v>
      </c>
      <c r="I40" s="21" t="s">
        <v>53</v>
      </c>
      <c r="J40" s="21"/>
      <c r="K40" s="21"/>
      <c r="L40" s="21" t="s">
        <v>140</v>
      </c>
      <c r="M40" s="21"/>
      <c r="N40" s="21"/>
      <c r="O40" s="21"/>
      <c r="P40" s="21"/>
      <c r="Q40" s="41"/>
      <c r="R40" s="41"/>
      <c r="U40" s="27">
        <v>7</v>
      </c>
      <c r="V40" s="21" t="s">
        <v>183</v>
      </c>
      <c r="X40" s="21"/>
      <c r="Z40" s="21" t="s">
        <v>97</v>
      </c>
      <c r="AB40" s="22"/>
      <c r="AC40" s="22">
        <v>19</v>
      </c>
      <c r="AD40" s="22">
        <v>9</v>
      </c>
      <c r="AE40" s="22">
        <v>9</v>
      </c>
      <c r="AF40" s="22">
        <v>1</v>
      </c>
      <c r="AG40" s="55">
        <v>0.5</v>
      </c>
      <c r="AH40" s="22">
        <v>52</v>
      </c>
      <c r="AI40" s="22">
        <v>3</v>
      </c>
      <c r="AJ40" s="22">
        <v>3</v>
      </c>
      <c r="AK40" s="24">
        <v>2.736842105263158</v>
      </c>
      <c r="AQ40" s="36"/>
      <c r="AR40" s="41"/>
      <c r="AS40" s="27">
        <v>7</v>
      </c>
      <c r="AT40" s="21" t="s">
        <v>52</v>
      </c>
      <c r="AU40" s="21"/>
      <c r="AV40" s="21"/>
      <c r="AW40" s="27"/>
      <c r="AX40" s="22">
        <v>15</v>
      </c>
      <c r="AY40" s="16" t="s">
        <v>98</v>
      </c>
      <c r="AZ40" s="72">
        <v>3</v>
      </c>
      <c r="BA40" s="22">
        <v>0</v>
      </c>
      <c r="BB40" s="22">
        <v>0</v>
      </c>
      <c r="BC40" s="22">
        <f t="shared" si="28"/>
        <v>0</v>
      </c>
      <c r="BD40" s="73">
        <v>0</v>
      </c>
      <c r="BE40" s="72">
        <f t="shared" si="32"/>
        <v>24</v>
      </c>
      <c r="BF40" s="22">
        <f t="shared" si="32"/>
        <v>3</v>
      </c>
      <c r="BG40" s="22">
        <f t="shared" si="29"/>
        <v>6</v>
      </c>
      <c r="BH40" s="22">
        <f t="shared" si="33"/>
        <v>9</v>
      </c>
      <c r="BI40" s="73">
        <f t="shared" si="30"/>
        <v>0</v>
      </c>
      <c r="BJ40" s="72">
        <v>21</v>
      </c>
      <c r="BK40" s="22">
        <v>3</v>
      </c>
      <c r="BL40" s="22">
        <v>6</v>
      </c>
      <c r="BM40" s="22">
        <f t="shared" si="31"/>
        <v>9</v>
      </c>
      <c r="BN40" s="73">
        <v>0</v>
      </c>
      <c r="BO40" s="41"/>
      <c r="BP40" s="41"/>
      <c r="BQ40" s="27">
        <v>9</v>
      </c>
      <c r="BR40" s="21" t="s">
        <v>421</v>
      </c>
      <c r="BX40" s="72">
        <v>0</v>
      </c>
      <c r="BY40" s="22">
        <v>0</v>
      </c>
      <c r="BZ40" s="22">
        <v>0</v>
      </c>
      <c r="CA40" s="22">
        <f t="shared" si="11"/>
        <v>0</v>
      </c>
      <c r="CB40" s="73">
        <v>0</v>
      </c>
      <c r="CC40" s="72">
        <f t="shared" si="12"/>
        <v>2</v>
      </c>
      <c r="CD40" s="22">
        <f t="shared" si="12"/>
        <v>0</v>
      </c>
      <c r="CE40" s="22">
        <f t="shared" si="12"/>
        <v>1</v>
      </c>
      <c r="CF40" s="22">
        <f t="shared" si="12"/>
        <v>1</v>
      </c>
      <c r="CG40" s="73">
        <f t="shared" si="12"/>
        <v>0</v>
      </c>
      <c r="CH40" s="72">
        <v>2</v>
      </c>
      <c r="CI40" s="22">
        <v>0</v>
      </c>
      <c r="CJ40" s="22">
        <v>1</v>
      </c>
      <c r="CK40" s="22">
        <f t="shared" si="1"/>
        <v>1</v>
      </c>
      <c r="CL40" s="73">
        <v>0</v>
      </c>
      <c r="CM40" s="36"/>
    </row>
    <row r="41" spans="1:91" ht="18.600000000000001" customHeight="1" x14ac:dyDescent="0.25">
      <c r="A41" s="41"/>
      <c r="C41" s="21" t="s">
        <v>741</v>
      </c>
      <c r="H41" s="22">
        <v>2</v>
      </c>
      <c r="I41" s="21" t="s">
        <v>53</v>
      </c>
      <c r="L41" s="21" t="s">
        <v>261</v>
      </c>
      <c r="M41" s="21"/>
      <c r="N41" s="21"/>
      <c r="O41" s="21"/>
      <c r="P41" s="21"/>
      <c r="Q41" s="41"/>
      <c r="R41" s="41"/>
      <c r="U41" s="27">
        <v>7</v>
      </c>
      <c r="V41" s="21" t="s">
        <v>162</v>
      </c>
      <c r="X41" s="21"/>
      <c r="Z41" s="21" t="s">
        <v>17</v>
      </c>
      <c r="AB41" s="22"/>
      <c r="AC41" s="22">
        <v>20</v>
      </c>
      <c r="AD41" s="22">
        <v>9</v>
      </c>
      <c r="AE41" s="22">
        <v>9</v>
      </c>
      <c r="AF41" s="22">
        <v>2</v>
      </c>
      <c r="AG41" s="55">
        <v>0.5</v>
      </c>
      <c r="AH41" s="22">
        <v>63</v>
      </c>
      <c r="AI41" s="22">
        <v>4</v>
      </c>
      <c r="AJ41" s="22">
        <v>0</v>
      </c>
      <c r="AK41" s="24">
        <v>3.15</v>
      </c>
      <c r="AQ41" s="36"/>
      <c r="AR41" s="41"/>
      <c r="AS41" s="27">
        <v>6.5</v>
      </c>
      <c r="AT41" s="21" t="s">
        <v>63</v>
      </c>
      <c r="AU41" s="21"/>
      <c r="AV41" s="21"/>
      <c r="AW41" s="27"/>
      <c r="AX41" s="22">
        <v>14</v>
      </c>
      <c r="AY41" s="16" t="s">
        <v>98</v>
      </c>
      <c r="AZ41" s="72">
        <v>3</v>
      </c>
      <c r="BA41" s="22">
        <v>0</v>
      </c>
      <c r="BB41" s="22">
        <v>0</v>
      </c>
      <c r="BC41" s="22">
        <f t="shared" si="28"/>
        <v>0</v>
      </c>
      <c r="BD41" s="73">
        <v>0</v>
      </c>
      <c r="BE41" s="72">
        <f t="shared" si="32"/>
        <v>23</v>
      </c>
      <c r="BF41" s="22">
        <f t="shared" si="32"/>
        <v>2</v>
      </c>
      <c r="BG41" s="22">
        <f t="shared" si="29"/>
        <v>10</v>
      </c>
      <c r="BH41" s="22">
        <f t="shared" si="33"/>
        <v>12</v>
      </c>
      <c r="BI41" s="73">
        <f t="shared" si="30"/>
        <v>0</v>
      </c>
      <c r="BJ41" s="72">
        <v>20</v>
      </c>
      <c r="BK41" s="22">
        <v>2</v>
      </c>
      <c r="BL41" s="22">
        <v>10</v>
      </c>
      <c r="BM41" s="22">
        <f t="shared" si="31"/>
        <v>12</v>
      </c>
      <c r="BN41" s="73">
        <v>0</v>
      </c>
      <c r="BO41" s="41"/>
      <c r="BP41" s="41"/>
      <c r="BQ41" s="27">
        <v>6.5</v>
      </c>
      <c r="BR41" s="21" t="s">
        <v>569</v>
      </c>
      <c r="BX41" s="72">
        <v>1</v>
      </c>
      <c r="BY41" s="22">
        <v>0</v>
      </c>
      <c r="BZ41" s="22">
        <v>0</v>
      </c>
      <c r="CA41" s="22">
        <f t="shared" si="11"/>
        <v>0</v>
      </c>
      <c r="CB41" s="73">
        <v>0</v>
      </c>
      <c r="CC41" s="72">
        <f t="shared" si="12"/>
        <v>6</v>
      </c>
      <c r="CD41" s="22">
        <f t="shared" si="12"/>
        <v>0</v>
      </c>
      <c r="CE41" s="22">
        <f t="shared" si="12"/>
        <v>0</v>
      </c>
      <c r="CF41" s="22">
        <f t="shared" si="12"/>
        <v>0</v>
      </c>
      <c r="CG41" s="73">
        <f t="shared" si="12"/>
        <v>0</v>
      </c>
      <c r="CH41" s="72">
        <v>5</v>
      </c>
      <c r="CI41" s="22">
        <v>0</v>
      </c>
      <c r="CJ41" s="22">
        <v>0</v>
      </c>
      <c r="CK41" s="22">
        <f t="shared" si="1"/>
        <v>0</v>
      </c>
      <c r="CL41" s="73">
        <v>0</v>
      </c>
      <c r="CM41" s="36"/>
    </row>
    <row r="42" spans="1:91" ht="18.600000000000001" customHeight="1" thickBot="1" x14ac:dyDescent="0.3">
      <c r="A42" s="41"/>
      <c r="B42" s="36"/>
      <c r="C42" s="46"/>
      <c r="D42" s="46"/>
      <c r="E42" s="46"/>
      <c r="F42" s="46"/>
      <c r="G42" s="42"/>
      <c r="H42" s="45"/>
      <c r="I42" s="46"/>
      <c r="J42" s="46"/>
      <c r="K42" s="46"/>
      <c r="L42" s="46"/>
      <c r="M42" s="46"/>
      <c r="N42" s="46"/>
      <c r="O42" s="46"/>
      <c r="P42" s="46"/>
      <c r="Q42" s="41"/>
      <c r="R42" s="41"/>
      <c r="U42" s="27">
        <v>8</v>
      </c>
      <c r="V42" s="21" t="s">
        <v>142</v>
      </c>
      <c r="X42" s="21"/>
      <c r="Z42" s="21" t="s">
        <v>14</v>
      </c>
      <c r="AB42" s="22"/>
      <c r="AC42" s="22">
        <v>21</v>
      </c>
      <c r="AD42" s="22">
        <v>6</v>
      </c>
      <c r="AE42" s="22">
        <v>12</v>
      </c>
      <c r="AF42" s="22">
        <v>3</v>
      </c>
      <c r="AG42" s="55">
        <v>0.35714285714285715</v>
      </c>
      <c r="AH42" s="22">
        <v>68</v>
      </c>
      <c r="AI42" s="22">
        <v>5</v>
      </c>
      <c r="AJ42" s="22">
        <v>0</v>
      </c>
      <c r="AK42" s="24">
        <v>3.2380952380952381</v>
      </c>
      <c r="AQ42" s="36"/>
      <c r="AR42" s="41"/>
      <c r="AS42" s="27">
        <v>6</v>
      </c>
      <c r="AT42" s="21" t="s">
        <v>47</v>
      </c>
      <c r="AX42" s="22">
        <v>3</v>
      </c>
      <c r="AY42" s="16" t="s">
        <v>98</v>
      </c>
      <c r="AZ42" s="72">
        <v>3</v>
      </c>
      <c r="BA42" s="22">
        <v>0</v>
      </c>
      <c r="BB42" s="22">
        <v>0</v>
      </c>
      <c r="BC42" s="22">
        <f t="shared" si="28"/>
        <v>0</v>
      </c>
      <c r="BD42" s="73">
        <v>0</v>
      </c>
      <c r="BE42" s="72">
        <f t="shared" si="32"/>
        <v>25</v>
      </c>
      <c r="BF42" s="22">
        <f t="shared" si="32"/>
        <v>0</v>
      </c>
      <c r="BG42" s="22">
        <f t="shared" si="29"/>
        <v>1</v>
      </c>
      <c r="BH42" s="22">
        <f t="shared" si="33"/>
        <v>1</v>
      </c>
      <c r="BI42" s="73">
        <f t="shared" si="30"/>
        <v>2</v>
      </c>
      <c r="BJ42" s="72">
        <v>22</v>
      </c>
      <c r="BK42" s="22">
        <v>0</v>
      </c>
      <c r="BL42" s="22">
        <v>1</v>
      </c>
      <c r="BM42" s="22">
        <f t="shared" si="31"/>
        <v>1</v>
      </c>
      <c r="BN42" s="73">
        <v>2</v>
      </c>
      <c r="BO42" s="41"/>
      <c r="BP42" s="41"/>
      <c r="BQ42" s="27">
        <v>6.5</v>
      </c>
      <c r="BR42" s="21" t="s">
        <v>316</v>
      </c>
      <c r="BX42" s="72">
        <v>2</v>
      </c>
      <c r="BY42" s="22">
        <v>1</v>
      </c>
      <c r="BZ42" s="22">
        <v>0</v>
      </c>
      <c r="CA42" s="22">
        <f t="shared" si="11"/>
        <v>1</v>
      </c>
      <c r="CB42" s="73">
        <v>0</v>
      </c>
      <c r="CC42" s="72">
        <f t="shared" si="12"/>
        <v>14</v>
      </c>
      <c r="CD42" s="22">
        <f t="shared" si="12"/>
        <v>1</v>
      </c>
      <c r="CE42" s="22">
        <f t="shared" si="12"/>
        <v>5</v>
      </c>
      <c r="CF42" s="22">
        <f t="shared" si="12"/>
        <v>6</v>
      </c>
      <c r="CG42" s="73">
        <f t="shared" si="12"/>
        <v>0</v>
      </c>
      <c r="CH42" s="72">
        <v>12</v>
      </c>
      <c r="CI42" s="22">
        <v>0</v>
      </c>
      <c r="CJ42" s="22">
        <v>5</v>
      </c>
      <c r="CK42" s="22">
        <f t="shared" si="1"/>
        <v>5</v>
      </c>
      <c r="CL42" s="73">
        <v>0</v>
      </c>
      <c r="CM42" s="36"/>
    </row>
    <row r="43" spans="1:91" ht="18.600000000000001" customHeight="1" x14ac:dyDescent="0.25">
      <c r="A43" s="41"/>
      <c r="B43" s="42" t="s">
        <v>149</v>
      </c>
      <c r="C43" s="6" t="s">
        <v>702</v>
      </c>
      <c r="E43" s="11"/>
      <c r="F43" s="11"/>
      <c r="G43" s="5">
        <v>3</v>
      </c>
      <c r="H43" s="22">
        <v>1</v>
      </c>
      <c r="I43" s="21" t="s">
        <v>128</v>
      </c>
      <c r="J43" s="21"/>
      <c r="K43" s="21"/>
      <c r="L43" s="21" t="s">
        <v>742</v>
      </c>
      <c r="M43" s="21"/>
      <c r="N43" s="21"/>
      <c r="O43" s="21"/>
      <c r="P43" s="21"/>
      <c r="Q43" s="41"/>
      <c r="R43" s="41"/>
      <c r="U43" s="27">
        <v>7.5</v>
      </c>
      <c r="V43" s="21" t="s">
        <v>78</v>
      </c>
      <c r="X43" s="21"/>
      <c r="Z43" s="21" t="s">
        <v>18</v>
      </c>
      <c r="AB43" s="22"/>
      <c r="AC43" s="22">
        <v>21</v>
      </c>
      <c r="AD43" s="22">
        <v>5</v>
      </c>
      <c r="AE43" s="22">
        <v>12</v>
      </c>
      <c r="AF43" s="22">
        <v>4</v>
      </c>
      <c r="AG43" s="55">
        <v>0.33333333333333331</v>
      </c>
      <c r="AH43" s="22">
        <v>82</v>
      </c>
      <c r="AI43" s="22">
        <v>1</v>
      </c>
      <c r="AJ43" s="22">
        <v>0</v>
      </c>
      <c r="AK43" s="24">
        <v>3.9047619047619047</v>
      </c>
      <c r="AQ43" s="36"/>
      <c r="AR43" s="41"/>
      <c r="AS43" s="27">
        <v>6</v>
      </c>
      <c r="AT43" s="21" t="s">
        <v>49</v>
      </c>
      <c r="AU43" s="21"/>
      <c r="AV43" s="21"/>
      <c r="AW43" s="27"/>
      <c r="AX43" s="22">
        <v>7</v>
      </c>
      <c r="AY43" s="16" t="s">
        <v>98</v>
      </c>
      <c r="AZ43" s="72">
        <v>3</v>
      </c>
      <c r="BA43" s="22">
        <v>0</v>
      </c>
      <c r="BB43" s="22">
        <v>0</v>
      </c>
      <c r="BC43" s="22">
        <f t="shared" si="28"/>
        <v>0</v>
      </c>
      <c r="BD43" s="73">
        <v>0</v>
      </c>
      <c r="BE43" s="72">
        <f t="shared" si="32"/>
        <v>15</v>
      </c>
      <c r="BF43" s="22">
        <f t="shared" si="32"/>
        <v>2</v>
      </c>
      <c r="BG43" s="22">
        <f t="shared" si="29"/>
        <v>2</v>
      </c>
      <c r="BH43" s="22">
        <f t="shared" si="33"/>
        <v>4</v>
      </c>
      <c r="BI43" s="73">
        <f t="shared" si="30"/>
        <v>0</v>
      </c>
      <c r="BJ43" s="72">
        <v>12</v>
      </c>
      <c r="BK43" s="22">
        <v>2</v>
      </c>
      <c r="BL43" s="22">
        <v>2</v>
      </c>
      <c r="BM43" s="22">
        <f t="shared" si="31"/>
        <v>4</v>
      </c>
      <c r="BN43" s="73">
        <v>0</v>
      </c>
      <c r="BO43" s="41"/>
      <c r="BP43" s="41"/>
      <c r="BQ43" s="8"/>
      <c r="BR43" s="31" t="s">
        <v>86</v>
      </c>
      <c r="BS43" s="8"/>
      <c r="BT43" s="8"/>
      <c r="BU43" s="8"/>
      <c r="BV43" s="8"/>
      <c r="BW43" s="8"/>
      <c r="BX43" s="77">
        <f t="shared" ref="BX43:CL43" si="34">SUM(BX6:BX42)</f>
        <v>39</v>
      </c>
      <c r="BY43" s="15">
        <f t="shared" si="34"/>
        <v>16</v>
      </c>
      <c r="BZ43" s="15">
        <f t="shared" si="34"/>
        <v>15</v>
      </c>
      <c r="CA43" s="15">
        <f t="shared" si="34"/>
        <v>31</v>
      </c>
      <c r="CB43" s="74">
        <f t="shared" si="34"/>
        <v>6</v>
      </c>
      <c r="CC43" s="81">
        <f t="shared" si="34"/>
        <v>254.7</v>
      </c>
      <c r="CD43" s="15">
        <f t="shared" si="34"/>
        <v>84</v>
      </c>
      <c r="CE43" s="15">
        <f t="shared" si="34"/>
        <v>118</v>
      </c>
      <c r="CF43" s="15">
        <f t="shared" si="34"/>
        <v>202</v>
      </c>
      <c r="CG43" s="74">
        <f t="shared" si="34"/>
        <v>26</v>
      </c>
      <c r="CH43" s="81">
        <f t="shared" si="34"/>
        <v>215.7</v>
      </c>
      <c r="CI43" s="15">
        <f t="shared" si="34"/>
        <v>68</v>
      </c>
      <c r="CJ43" s="15">
        <f t="shared" si="34"/>
        <v>103</v>
      </c>
      <c r="CK43" s="15">
        <f t="shared" si="34"/>
        <v>171</v>
      </c>
      <c r="CL43" s="15">
        <f t="shared" si="34"/>
        <v>20</v>
      </c>
      <c r="CM43" s="36"/>
    </row>
    <row r="44" spans="1:91" ht="18.600000000000001" customHeight="1" thickBot="1" x14ac:dyDescent="0.3">
      <c r="A44" s="41"/>
      <c r="B44" s="22" t="s">
        <v>27</v>
      </c>
      <c r="C44" s="16" t="s">
        <v>353</v>
      </c>
      <c r="D44" s="16"/>
      <c r="E44" s="16"/>
      <c r="G44" s="5"/>
      <c r="H44" s="22">
        <v>2</v>
      </c>
      <c r="I44" s="21" t="s">
        <v>85</v>
      </c>
      <c r="J44" s="21"/>
      <c r="K44" s="21"/>
      <c r="L44" s="21"/>
      <c r="M44" s="21" t="s">
        <v>122</v>
      </c>
      <c r="N44" s="21"/>
      <c r="O44" s="21"/>
      <c r="P44" s="21"/>
      <c r="Q44" s="41"/>
      <c r="R44" s="41"/>
      <c r="U44" s="27">
        <v>7</v>
      </c>
      <c r="V44" s="21" t="s">
        <v>145</v>
      </c>
      <c r="X44" s="21"/>
      <c r="Z44" s="21" t="s">
        <v>93</v>
      </c>
      <c r="AB44" s="22"/>
      <c r="AC44" s="22">
        <v>8</v>
      </c>
      <c r="AD44" s="22">
        <v>1</v>
      </c>
      <c r="AE44" s="22">
        <v>7</v>
      </c>
      <c r="AF44" s="22">
        <v>0</v>
      </c>
      <c r="AG44" s="55">
        <v>0.125</v>
      </c>
      <c r="AH44" s="22">
        <v>44</v>
      </c>
      <c r="AI44" s="22">
        <v>0</v>
      </c>
      <c r="AJ44" s="22">
        <v>0</v>
      </c>
      <c r="AK44" s="24">
        <v>5.5</v>
      </c>
      <c r="AQ44" s="36"/>
      <c r="AR44" s="41"/>
      <c r="AS44" s="17" t="s">
        <v>95</v>
      </c>
      <c r="AT44" s="17"/>
      <c r="AU44" s="17"/>
      <c r="AV44" s="17"/>
      <c r="AW44" s="17"/>
      <c r="AX44" s="17"/>
      <c r="AY44" s="17"/>
      <c r="AZ44" s="75">
        <f>SUM(AZ32:AZ43)</f>
        <v>33</v>
      </c>
      <c r="BA44" s="23">
        <f>SUM(BA32:BA43)</f>
        <v>1</v>
      </c>
      <c r="BB44" s="23">
        <f>SUM(BB32:BB43)</f>
        <v>2</v>
      </c>
      <c r="BC44" s="23">
        <f>+BB44+BA44</f>
        <v>3</v>
      </c>
      <c r="BD44" s="76">
        <f>SUM(BD32:BD43)</f>
        <v>2</v>
      </c>
      <c r="BE44" s="75">
        <f>SUM(BE32:BE43)</f>
        <v>275</v>
      </c>
      <c r="BF44" s="23">
        <f>SUM(BF32:BF43)</f>
        <v>49</v>
      </c>
      <c r="BG44" s="23">
        <f>SUM(BG32:BG43)</f>
        <v>84</v>
      </c>
      <c r="BH44" s="23">
        <f>+BG44+BF44</f>
        <v>133</v>
      </c>
      <c r="BI44" s="76">
        <f>SUM(BI32:BI43)</f>
        <v>22</v>
      </c>
      <c r="BJ44" s="75">
        <f>SUM(BJ32:BJ43)</f>
        <v>242</v>
      </c>
      <c r="BK44" s="23">
        <f>SUM(BK32:BK43)</f>
        <v>48</v>
      </c>
      <c r="BL44" s="23">
        <f>SUM(BL32:BL43)</f>
        <v>82</v>
      </c>
      <c r="BM44" s="23">
        <f>+BL44+BK44</f>
        <v>130</v>
      </c>
      <c r="BN44" s="76">
        <f>SUM(BN32:BN43)</f>
        <v>20</v>
      </c>
      <c r="BO44" s="41"/>
      <c r="BP44" s="41"/>
      <c r="BS44" s="27"/>
      <c r="BT44" s="21"/>
      <c r="BV44" s="21"/>
      <c r="BW44" s="21"/>
      <c r="BX44" s="16"/>
      <c r="CA44" s="22"/>
      <c r="CB44" s="22"/>
      <c r="CC44" s="22"/>
      <c r="CD44" s="22"/>
      <c r="CE44" s="55"/>
      <c r="CF44" s="55"/>
      <c r="CG44" s="22"/>
      <c r="CH44" s="22"/>
      <c r="CI44" s="22"/>
      <c r="CJ44" s="24"/>
      <c r="CL44" s="22"/>
      <c r="CM44" s="36"/>
    </row>
    <row r="45" spans="1:91" ht="18.600000000000001" customHeight="1" thickBot="1" x14ac:dyDescent="0.3">
      <c r="A45" s="41"/>
      <c r="C45" s="16"/>
      <c r="D45" s="16"/>
      <c r="E45" s="16"/>
      <c r="F45" s="16"/>
      <c r="G45" s="5"/>
      <c r="H45" s="22">
        <v>2</v>
      </c>
      <c r="I45" s="21" t="s">
        <v>128</v>
      </c>
      <c r="J45" s="21"/>
      <c r="K45" s="21"/>
      <c r="L45" s="21" t="s">
        <v>743</v>
      </c>
      <c r="M45" s="21"/>
      <c r="N45" s="21"/>
      <c r="O45" s="21"/>
      <c r="P45" s="21"/>
      <c r="Q45" s="41"/>
      <c r="R45" s="41"/>
      <c r="V45" s="21" t="s">
        <v>19</v>
      </c>
      <c r="X45" s="21"/>
      <c r="Y45" s="21"/>
      <c r="Z45" s="11"/>
      <c r="AA45" s="21"/>
      <c r="AB45" s="22"/>
      <c r="AC45" s="22">
        <v>24</v>
      </c>
      <c r="AD45" s="22">
        <v>5</v>
      </c>
      <c r="AE45" s="22">
        <v>15</v>
      </c>
      <c r="AF45" s="22">
        <v>4</v>
      </c>
      <c r="AG45" s="64">
        <v>0.29166666666666669</v>
      </c>
      <c r="AH45" s="22">
        <v>87</v>
      </c>
      <c r="AI45" s="22">
        <v>0</v>
      </c>
      <c r="AJ45" s="22">
        <v>1</v>
      </c>
      <c r="AK45" s="24">
        <v>3.625</v>
      </c>
      <c r="AQ45" s="36"/>
      <c r="AR45" s="41"/>
      <c r="AS45" s="12" t="s">
        <v>115</v>
      </c>
      <c r="AT45" s="12"/>
      <c r="AU45" s="12"/>
      <c r="AV45" s="12"/>
      <c r="AW45" s="12"/>
      <c r="AX45" s="14" t="s">
        <v>36</v>
      </c>
      <c r="AZ45" s="72">
        <v>2</v>
      </c>
      <c r="BA45" s="22">
        <v>1</v>
      </c>
      <c r="BB45" s="22">
        <v>0</v>
      </c>
      <c r="BC45" s="22">
        <f t="shared" ref="BC45:BC56" si="35">+BA45+BB45</f>
        <v>1</v>
      </c>
      <c r="BD45" s="73">
        <v>0</v>
      </c>
      <c r="BE45" s="72">
        <f>+AZ45+BJ45</f>
        <v>20</v>
      </c>
      <c r="BF45" s="22">
        <f>+BA45+BK45</f>
        <v>4</v>
      </c>
      <c r="BG45" s="22">
        <f t="shared" ref="BG45:BG56" si="36">+BB45+BL45</f>
        <v>16</v>
      </c>
      <c r="BH45" s="22">
        <f>+BF45+BG45</f>
        <v>20</v>
      </c>
      <c r="BI45" s="73">
        <f t="shared" ref="BI45:BI56" si="37">+BD45+BN45</f>
        <v>0</v>
      </c>
      <c r="BJ45" s="72">
        <v>18</v>
      </c>
      <c r="BK45" s="15">
        <v>3</v>
      </c>
      <c r="BL45" s="15">
        <v>16</v>
      </c>
      <c r="BM45" s="15">
        <f t="shared" ref="BM45:BM56" si="38">+BK45+BL45</f>
        <v>19</v>
      </c>
      <c r="BN45" s="74">
        <v>0</v>
      </c>
      <c r="BO45" s="41"/>
      <c r="BP45" s="41"/>
      <c r="BS45" s="27"/>
      <c r="BT45" s="21"/>
      <c r="BV45" s="21"/>
      <c r="BW45" s="21"/>
      <c r="BX45" s="16"/>
      <c r="CA45" s="22"/>
      <c r="CB45" s="22"/>
      <c r="CC45" s="22"/>
      <c r="CD45" s="22"/>
      <c r="CE45" s="55"/>
      <c r="CF45" s="55"/>
      <c r="CG45" s="22"/>
      <c r="CH45" s="22"/>
      <c r="CI45" s="22"/>
      <c r="CJ45" s="24"/>
      <c r="CL45" s="22"/>
      <c r="CM45" s="36"/>
    </row>
    <row r="46" spans="1:91" ht="18.600000000000001" customHeight="1" x14ac:dyDescent="0.25">
      <c r="A46" s="41"/>
      <c r="H46" s="22"/>
      <c r="I46" s="21"/>
      <c r="L46" s="21"/>
      <c r="Q46" s="41"/>
      <c r="R46" s="41"/>
      <c r="U46" s="32"/>
      <c r="V46" s="32"/>
      <c r="W46" s="31" t="s">
        <v>20</v>
      </c>
      <c r="X46" s="32"/>
      <c r="Y46" s="32"/>
      <c r="Z46" s="32"/>
      <c r="AA46" s="31"/>
      <c r="AB46" s="15"/>
      <c r="AC46" s="15">
        <v>176</v>
      </c>
      <c r="AD46" s="15">
        <v>78</v>
      </c>
      <c r="AE46" s="15">
        <v>78</v>
      </c>
      <c r="AF46" s="15">
        <v>20</v>
      </c>
      <c r="AG46" s="15"/>
      <c r="AH46" s="15">
        <v>530</v>
      </c>
      <c r="AI46" s="15">
        <v>16</v>
      </c>
      <c r="AJ46" s="15">
        <v>11</v>
      </c>
      <c r="AK46" s="33">
        <v>3.0113636363636362</v>
      </c>
      <c r="AQ46" s="36"/>
      <c r="AR46" s="41"/>
      <c r="AS46" s="27">
        <v>7.5</v>
      </c>
      <c r="AT46" s="21" t="s">
        <v>69</v>
      </c>
      <c r="AU46" s="21"/>
      <c r="AV46" s="21"/>
      <c r="AW46" s="21"/>
      <c r="AX46" s="22">
        <v>68</v>
      </c>
      <c r="AY46" s="21" t="s">
        <v>106</v>
      </c>
      <c r="AZ46" s="72">
        <v>3</v>
      </c>
      <c r="BA46" s="22">
        <v>0</v>
      </c>
      <c r="BB46" s="22">
        <v>0</v>
      </c>
      <c r="BC46" s="22">
        <f t="shared" si="35"/>
        <v>0</v>
      </c>
      <c r="BD46" s="73">
        <v>0</v>
      </c>
      <c r="BE46" s="72">
        <f t="shared" ref="BE46:BF56" si="39">+AZ46+BJ46</f>
        <v>25</v>
      </c>
      <c r="BF46" s="22">
        <f t="shared" si="39"/>
        <v>0</v>
      </c>
      <c r="BG46" s="22">
        <f t="shared" si="36"/>
        <v>1</v>
      </c>
      <c r="BH46" s="22">
        <f t="shared" ref="BH46:BH56" si="40">+BF46+BG46</f>
        <v>1</v>
      </c>
      <c r="BI46" s="73">
        <f t="shared" si="37"/>
        <v>0</v>
      </c>
      <c r="BJ46" s="72">
        <v>22</v>
      </c>
      <c r="BK46" s="22">
        <v>0</v>
      </c>
      <c r="BL46" s="22">
        <v>1</v>
      </c>
      <c r="BM46" s="22">
        <f t="shared" si="38"/>
        <v>1</v>
      </c>
      <c r="BN46" s="73">
        <v>0</v>
      </c>
      <c r="BO46" s="41"/>
      <c r="BP46" s="41"/>
      <c r="BS46" s="27"/>
      <c r="BT46" s="21"/>
      <c r="BV46" s="21"/>
      <c r="BW46" s="21"/>
      <c r="BX46" s="16"/>
      <c r="CA46" s="22"/>
      <c r="CB46" s="22"/>
      <c r="CC46" s="22"/>
      <c r="CD46" s="22"/>
      <c r="CE46" s="55"/>
      <c r="CF46" s="55"/>
      <c r="CG46" s="22"/>
      <c r="CH46" s="22"/>
      <c r="CI46" s="22"/>
      <c r="CJ46" s="24"/>
      <c r="CL46" s="22"/>
      <c r="CM46" s="36"/>
    </row>
    <row r="47" spans="1:91" ht="18.600000000000001" customHeight="1" x14ac:dyDescent="0.25">
      <c r="A47" s="41"/>
      <c r="C47" s="6" t="s">
        <v>664</v>
      </c>
      <c r="G47" s="5">
        <v>7</v>
      </c>
      <c r="H47" s="22">
        <v>1</v>
      </c>
      <c r="I47" s="21" t="s">
        <v>161</v>
      </c>
      <c r="J47" s="21"/>
      <c r="K47" s="21"/>
      <c r="L47" s="21" t="s">
        <v>388</v>
      </c>
      <c r="M47" s="21"/>
      <c r="N47" s="21"/>
      <c r="O47" s="21"/>
      <c r="P47" s="21"/>
      <c r="Q47" s="41"/>
      <c r="R47" s="41"/>
      <c r="AQ47" s="36"/>
      <c r="AR47" s="41"/>
      <c r="AS47" s="27">
        <v>9.5</v>
      </c>
      <c r="AT47" s="21" t="s">
        <v>85</v>
      </c>
      <c r="AU47" s="21"/>
      <c r="AV47" s="21"/>
      <c r="AW47" s="21"/>
      <c r="AX47" s="22">
        <v>9</v>
      </c>
      <c r="AY47" s="21" t="s">
        <v>106</v>
      </c>
      <c r="AZ47" s="72">
        <v>3</v>
      </c>
      <c r="BA47" s="22">
        <v>2</v>
      </c>
      <c r="BB47" s="22">
        <v>2</v>
      </c>
      <c r="BC47" s="22">
        <f t="shared" si="35"/>
        <v>4</v>
      </c>
      <c r="BD47" s="73">
        <v>4</v>
      </c>
      <c r="BE47" s="72">
        <f t="shared" si="39"/>
        <v>23</v>
      </c>
      <c r="BF47" s="22">
        <f t="shared" si="39"/>
        <v>25</v>
      </c>
      <c r="BG47" s="22">
        <f t="shared" si="36"/>
        <v>22</v>
      </c>
      <c r="BH47" s="22">
        <f t="shared" si="40"/>
        <v>47</v>
      </c>
      <c r="BI47" s="73">
        <f t="shared" si="37"/>
        <v>10</v>
      </c>
      <c r="BJ47" s="72">
        <v>20</v>
      </c>
      <c r="BK47" s="22">
        <v>23</v>
      </c>
      <c r="BL47" s="22">
        <v>20</v>
      </c>
      <c r="BM47" s="22">
        <f t="shared" si="38"/>
        <v>43</v>
      </c>
      <c r="BN47" s="73">
        <v>6</v>
      </c>
      <c r="BO47" s="41"/>
      <c r="BP47" s="41"/>
      <c r="BS47" s="27"/>
      <c r="BT47" s="21"/>
      <c r="BV47" s="21"/>
      <c r="BW47" s="21"/>
      <c r="BX47" s="16"/>
      <c r="CA47" s="22"/>
      <c r="CB47" s="22"/>
      <c r="CC47" s="22"/>
      <c r="CD47" s="22"/>
      <c r="CE47" s="55"/>
      <c r="CF47" s="55"/>
      <c r="CG47" s="22"/>
      <c r="CH47" s="22"/>
      <c r="CI47" s="22"/>
      <c r="CJ47" s="24"/>
      <c r="CL47" s="22"/>
      <c r="CM47" s="36"/>
    </row>
    <row r="48" spans="1:91" ht="18.600000000000001" customHeight="1" x14ac:dyDescent="0.25">
      <c r="A48" s="41"/>
      <c r="B48" s="22" t="s">
        <v>27</v>
      </c>
      <c r="C48" s="21"/>
      <c r="D48" s="21" t="s">
        <v>100</v>
      </c>
      <c r="E48" s="21"/>
      <c r="F48" s="21"/>
      <c r="G48" s="5"/>
      <c r="H48" s="22">
        <v>1</v>
      </c>
      <c r="I48" s="21" t="s">
        <v>161</v>
      </c>
      <c r="J48" s="21"/>
      <c r="K48" s="21"/>
      <c r="L48" s="21" t="s">
        <v>388</v>
      </c>
      <c r="M48" s="21"/>
      <c r="N48" s="21"/>
      <c r="O48" s="21"/>
      <c r="P48" s="21"/>
      <c r="Q48" s="41"/>
      <c r="R48" s="41"/>
      <c r="AQ48" s="36"/>
      <c r="AR48" s="41"/>
      <c r="AS48" s="27">
        <v>8.5</v>
      </c>
      <c r="AT48" s="21" t="s">
        <v>282</v>
      </c>
      <c r="AU48" s="21"/>
      <c r="AV48" s="21"/>
      <c r="AW48" s="21"/>
      <c r="AX48" s="22">
        <v>14</v>
      </c>
      <c r="AY48" s="21" t="s">
        <v>106</v>
      </c>
      <c r="AZ48" s="72">
        <v>3</v>
      </c>
      <c r="BA48" s="22">
        <v>2</v>
      </c>
      <c r="BB48" s="22">
        <v>1</v>
      </c>
      <c r="BC48" s="22">
        <f t="shared" si="35"/>
        <v>3</v>
      </c>
      <c r="BD48" s="73">
        <v>0</v>
      </c>
      <c r="BE48" s="72">
        <f t="shared" si="39"/>
        <v>24</v>
      </c>
      <c r="BF48" s="22">
        <f t="shared" si="39"/>
        <v>13</v>
      </c>
      <c r="BG48" s="22">
        <f t="shared" si="36"/>
        <v>20</v>
      </c>
      <c r="BH48" s="22">
        <f t="shared" si="40"/>
        <v>33</v>
      </c>
      <c r="BI48" s="73">
        <f t="shared" si="37"/>
        <v>6</v>
      </c>
      <c r="BJ48" s="72">
        <v>21</v>
      </c>
      <c r="BK48" s="22">
        <v>11</v>
      </c>
      <c r="BL48" s="22">
        <v>19</v>
      </c>
      <c r="BM48" s="22">
        <f t="shared" si="38"/>
        <v>30</v>
      </c>
      <c r="BN48" s="73">
        <v>6</v>
      </c>
      <c r="BO48" s="41"/>
      <c r="BP48" s="41"/>
      <c r="BS48" s="27"/>
      <c r="BT48" s="21"/>
      <c r="BV48" s="21"/>
      <c r="BW48" s="21"/>
      <c r="BX48" s="16"/>
      <c r="CA48" s="22"/>
      <c r="CB48" s="22"/>
      <c r="CC48" s="22"/>
      <c r="CD48" s="22"/>
      <c r="CE48" s="55"/>
      <c r="CF48" s="55"/>
      <c r="CG48" s="22"/>
      <c r="CH48" s="22"/>
      <c r="CI48" s="22"/>
      <c r="CJ48" s="24"/>
      <c r="CL48" s="22"/>
      <c r="CM48" s="36"/>
    </row>
    <row r="49" spans="1:91" ht="18.600000000000001" customHeight="1" x14ac:dyDescent="0.25">
      <c r="A49" s="41"/>
      <c r="H49" s="22">
        <v>1</v>
      </c>
      <c r="I49" s="21" t="s">
        <v>129</v>
      </c>
      <c r="L49" s="21" t="s">
        <v>356</v>
      </c>
      <c r="M49" s="21"/>
      <c r="N49" s="21"/>
      <c r="O49" s="21"/>
      <c r="P49" s="21"/>
      <c r="Q49" s="41"/>
      <c r="R49" s="41"/>
      <c r="AQ49" s="36"/>
      <c r="AR49" s="41"/>
      <c r="AS49" s="27">
        <v>8</v>
      </c>
      <c r="AT49" s="21" t="s">
        <v>190</v>
      </c>
      <c r="AU49" s="21"/>
      <c r="AV49" s="21"/>
      <c r="AW49" s="21"/>
      <c r="AX49" s="22">
        <v>11</v>
      </c>
      <c r="AY49" s="21" t="s">
        <v>106</v>
      </c>
      <c r="AZ49" s="72">
        <v>2</v>
      </c>
      <c r="BA49" s="22">
        <v>0</v>
      </c>
      <c r="BB49" s="22">
        <v>0</v>
      </c>
      <c r="BC49" s="22">
        <f t="shared" si="35"/>
        <v>0</v>
      </c>
      <c r="BD49" s="73">
        <v>0</v>
      </c>
      <c r="BE49" s="72">
        <f t="shared" si="39"/>
        <v>21</v>
      </c>
      <c r="BF49" s="22">
        <f t="shared" si="39"/>
        <v>1</v>
      </c>
      <c r="BG49" s="22">
        <f t="shared" si="36"/>
        <v>7</v>
      </c>
      <c r="BH49" s="22">
        <f t="shared" si="40"/>
        <v>8</v>
      </c>
      <c r="BI49" s="73">
        <f t="shared" si="37"/>
        <v>0</v>
      </c>
      <c r="BJ49" s="72">
        <v>19</v>
      </c>
      <c r="BK49" s="22">
        <v>1</v>
      </c>
      <c r="BL49" s="22">
        <v>7</v>
      </c>
      <c r="BM49" s="22">
        <f t="shared" si="38"/>
        <v>8</v>
      </c>
      <c r="BN49" s="73">
        <v>0</v>
      </c>
      <c r="BO49" s="41"/>
      <c r="BP49" s="41"/>
      <c r="BS49" s="27"/>
      <c r="BT49" s="21"/>
      <c r="BV49" s="21"/>
      <c r="BW49" s="21"/>
      <c r="BX49" s="16"/>
      <c r="CA49" s="22"/>
      <c r="CB49" s="22"/>
      <c r="CC49" s="22"/>
      <c r="CD49" s="22"/>
      <c r="CE49" s="55"/>
      <c r="CF49" s="55"/>
      <c r="CG49" s="22"/>
      <c r="CH49" s="22"/>
      <c r="CI49" s="22"/>
      <c r="CJ49" s="24"/>
      <c r="CL49" s="22"/>
      <c r="CM49" s="36"/>
    </row>
    <row r="50" spans="1:91" ht="18.600000000000001" customHeight="1" x14ac:dyDescent="0.25">
      <c r="A50" s="41"/>
      <c r="H50" s="22">
        <v>1</v>
      </c>
      <c r="I50" s="21" t="s">
        <v>744</v>
      </c>
      <c r="L50" s="21" t="s">
        <v>745</v>
      </c>
      <c r="M50" s="21"/>
      <c r="N50" s="21"/>
      <c r="O50" s="21"/>
      <c r="P50" s="21"/>
      <c r="Q50" s="41"/>
      <c r="R50" s="41"/>
      <c r="AQ50" s="36"/>
      <c r="AR50" s="41"/>
      <c r="AS50" s="27">
        <v>7.5</v>
      </c>
      <c r="AT50" s="21" t="s">
        <v>139</v>
      </c>
      <c r="AU50" s="21"/>
      <c r="AV50" s="21"/>
      <c r="AW50" s="21"/>
      <c r="AX50" s="22">
        <v>6</v>
      </c>
      <c r="AY50" s="21" t="s">
        <v>106</v>
      </c>
      <c r="AZ50" s="72">
        <v>3</v>
      </c>
      <c r="BA50" s="22">
        <v>0</v>
      </c>
      <c r="BB50" s="22">
        <v>4</v>
      </c>
      <c r="BC50" s="22">
        <f t="shared" si="35"/>
        <v>4</v>
      </c>
      <c r="BD50" s="73">
        <v>0</v>
      </c>
      <c r="BE50" s="72">
        <f t="shared" si="39"/>
        <v>24</v>
      </c>
      <c r="BF50" s="22">
        <f t="shared" si="39"/>
        <v>8</v>
      </c>
      <c r="BG50" s="22">
        <f t="shared" si="36"/>
        <v>13</v>
      </c>
      <c r="BH50" s="22">
        <f t="shared" si="40"/>
        <v>21</v>
      </c>
      <c r="BI50" s="73">
        <f t="shared" si="37"/>
        <v>0</v>
      </c>
      <c r="BJ50" s="72">
        <v>21</v>
      </c>
      <c r="BK50" s="22">
        <v>8</v>
      </c>
      <c r="BL50" s="22">
        <v>9</v>
      </c>
      <c r="BM50" s="22">
        <f t="shared" si="38"/>
        <v>17</v>
      </c>
      <c r="BN50" s="73">
        <v>0</v>
      </c>
      <c r="BO50" s="41"/>
      <c r="BP50" s="41"/>
      <c r="BS50" s="27"/>
      <c r="BT50" s="21"/>
      <c r="BV50" s="21"/>
      <c r="BW50" s="21"/>
      <c r="BX50" s="16"/>
      <c r="CA50" s="22"/>
      <c r="CB50" s="22"/>
      <c r="CC50" s="22"/>
      <c r="CD50" s="22"/>
      <c r="CE50" s="55"/>
      <c r="CF50" s="55"/>
      <c r="CG50" s="22"/>
      <c r="CH50" s="22"/>
      <c r="CI50" s="22"/>
      <c r="CJ50" s="24"/>
      <c r="CL50" s="22"/>
      <c r="CM50" s="36"/>
    </row>
    <row r="51" spans="1:91" ht="18.600000000000001" customHeight="1" x14ac:dyDescent="0.25">
      <c r="A51" s="41"/>
      <c r="H51" s="22">
        <v>1</v>
      </c>
      <c r="I51" s="21" t="s">
        <v>161</v>
      </c>
      <c r="L51" s="21" t="s">
        <v>750</v>
      </c>
      <c r="M51" s="21"/>
      <c r="N51" s="21"/>
      <c r="O51" s="21"/>
      <c r="P51" s="21"/>
      <c r="Q51" s="41"/>
      <c r="R51" s="41"/>
      <c r="AQ51" s="36"/>
      <c r="AR51" s="41"/>
      <c r="AS51" s="27">
        <v>7.5</v>
      </c>
      <c r="AT51" s="21" t="s">
        <v>118</v>
      </c>
      <c r="AV51" s="21"/>
      <c r="AW51" s="21"/>
      <c r="AX51" s="22">
        <v>7</v>
      </c>
      <c r="AY51" s="21" t="s">
        <v>106</v>
      </c>
      <c r="AZ51" s="72">
        <v>3</v>
      </c>
      <c r="BA51" s="22">
        <v>1</v>
      </c>
      <c r="BB51" s="22">
        <v>0</v>
      </c>
      <c r="BC51" s="22">
        <f t="shared" si="35"/>
        <v>1</v>
      </c>
      <c r="BD51" s="73">
        <v>0</v>
      </c>
      <c r="BE51" s="72">
        <f t="shared" si="39"/>
        <v>23</v>
      </c>
      <c r="BF51" s="22">
        <f t="shared" si="39"/>
        <v>13</v>
      </c>
      <c r="BG51" s="22">
        <f t="shared" si="36"/>
        <v>19</v>
      </c>
      <c r="BH51" s="22">
        <f t="shared" si="40"/>
        <v>32</v>
      </c>
      <c r="BI51" s="73">
        <f t="shared" si="37"/>
        <v>8</v>
      </c>
      <c r="BJ51" s="72">
        <v>20</v>
      </c>
      <c r="BK51" s="22">
        <v>12</v>
      </c>
      <c r="BL51" s="22">
        <v>19</v>
      </c>
      <c r="BM51" s="22">
        <f t="shared" si="38"/>
        <v>31</v>
      </c>
      <c r="BN51" s="73">
        <v>8</v>
      </c>
      <c r="BO51" s="41"/>
      <c r="BP51" s="41"/>
      <c r="BS51" s="27"/>
      <c r="BT51" s="21"/>
      <c r="BV51" s="21"/>
      <c r="BW51" s="21"/>
      <c r="BX51" s="16"/>
      <c r="CA51" s="22"/>
      <c r="CB51" s="22"/>
      <c r="CC51" s="22"/>
      <c r="CD51" s="22"/>
      <c r="CE51" s="55"/>
      <c r="CF51" s="55"/>
      <c r="CG51" s="22"/>
      <c r="CH51" s="22"/>
      <c r="CI51" s="22"/>
      <c r="CJ51" s="24"/>
      <c r="CL51" s="22"/>
      <c r="CM51" s="36"/>
    </row>
    <row r="52" spans="1:91" ht="18.600000000000001" customHeight="1" x14ac:dyDescent="0.25">
      <c r="A52" s="41"/>
      <c r="H52" s="22">
        <v>2</v>
      </c>
      <c r="I52" s="21" t="s">
        <v>129</v>
      </c>
      <c r="L52" s="21" t="s">
        <v>161</v>
      </c>
      <c r="M52" s="21"/>
      <c r="N52" s="21"/>
      <c r="O52" s="21"/>
      <c r="P52" s="21"/>
      <c r="Q52" s="41"/>
      <c r="R52" s="41"/>
      <c r="AQ52" s="36"/>
      <c r="AR52" s="41"/>
      <c r="AS52" s="27">
        <v>7.5</v>
      </c>
      <c r="AT52" s="21" t="s">
        <v>128</v>
      </c>
      <c r="AU52" s="21"/>
      <c r="AV52" s="21"/>
      <c r="AW52" s="21"/>
      <c r="AX52" s="22">
        <v>10</v>
      </c>
      <c r="AY52" s="21" t="s">
        <v>106</v>
      </c>
      <c r="AZ52" s="72">
        <v>2</v>
      </c>
      <c r="BA52" s="22">
        <v>2</v>
      </c>
      <c r="BB52" s="22">
        <v>1</v>
      </c>
      <c r="BC52" s="22">
        <f t="shared" si="35"/>
        <v>3</v>
      </c>
      <c r="BD52" s="73">
        <v>0</v>
      </c>
      <c r="BE52" s="72">
        <f t="shared" si="39"/>
        <v>23</v>
      </c>
      <c r="BF52" s="22">
        <f t="shared" si="39"/>
        <v>18</v>
      </c>
      <c r="BG52" s="22">
        <f t="shared" si="36"/>
        <v>14</v>
      </c>
      <c r="BH52" s="22">
        <f t="shared" si="40"/>
        <v>32</v>
      </c>
      <c r="BI52" s="73">
        <f t="shared" si="37"/>
        <v>2</v>
      </c>
      <c r="BJ52" s="72">
        <v>21</v>
      </c>
      <c r="BK52" s="22">
        <v>16</v>
      </c>
      <c r="BL52" s="22">
        <v>13</v>
      </c>
      <c r="BM52" s="22">
        <f t="shared" si="38"/>
        <v>29</v>
      </c>
      <c r="BN52" s="73">
        <v>2</v>
      </c>
      <c r="BO52" s="41"/>
      <c r="BP52" s="41"/>
      <c r="BS52" s="27"/>
      <c r="BT52" s="21"/>
      <c r="BV52" s="21"/>
      <c r="BW52" s="21"/>
      <c r="BX52" s="16"/>
      <c r="CA52" s="22"/>
      <c r="CB52" s="22"/>
      <c r="CC52" s="22"/>
      <c r="CD52" s="22"/>
      <c r="CE52" s="55"/>
      <c r="CF52" s="55"/>
      <c r="CG52" s="22"/>
      <c r="CH52" s="22"/>
      <c r="CI52" s="22"/>
      <c r="CJ52" s="24"/>
      <c r="CL52" s="22"/>
      <c r="CM52" s="36"/>
    </row>
    <row r="53" spans="1:91" ht="18.600000000000001" customHeight="1" x14ac:dyDescent="0.25">
      <c r="A53" s="41"/>
      <c r="H53" s="22">
        <v>2</v>
      </c>
      <c r="I53" s="21" t="s">
        <v>129</v>
      </c>
      <c r="L53" s="21" t="s">
        <v>744</v>
      </c>
      <c r="M53" s="21"/>
      <c r="N53" s="21"/>
      <c r="O53" s="21"/>
      <c r="P53" s="21"/>
      <c r="Q53" s="41"/>
      <c r="R53" s="41"/>
      <c r="AQ53" s="36"/>
      <c r="AR53" s="41"/>
      <c r="AS53" s="27">
        <v>7</v>
      </c>
      <c r="AT53" s="21" t="s">
        <v>191</v>
      </c>
      <c r="AU53" s="21"/>
      <c r="AV53" s="21"/>
      <c r="AW53" s="21"/>
      <c r="AX53" s="22">
        <v>5</v>
      </c>
      <c r="AY53" s="21" t="s">
        <v>106</v>
      </c>
      <c r="AZ53" s="72">
        <v>3</v>
      </c>
      <c r="BA53" s="22">
        <v>0</v>
      </c>
      <c r="BB53" s="22">
        <v>1</v>
      </c>
      <c r="BC53" s="22">
        <f t="shared" si="35"/>
        <v>1</v>
      </c>
      <c r="BD53" s="73">
        <v>0</v>
      </c>
      <c r="BE53" s="72">
        <f t="shared" si="39"/>
        <v>22</v>
      </c>
      <c r="BF53" s="22">
        <f t="shared" si="39"/>
        <v>1</v>
      </c>
      <c r="BG53" s="22">
        <f t="shared" si="36"/>
        <v>5</v>
      </c>
      <c r="BH53" s="22">
        <f t="shared" si="40"/>
        <v>6</v>
      </c>
      <c r="BI53" s="73">
        <f t="shared" si="37"/>
        <v>2</v>
      </c>
      <c r="BJ53" s="72">
        <v>19</v>
      </c>
      <c r="BK53" s="22">
        <v>1</v>
      </c>
      <c r="BL53" s="22">
        <v>4</v>
      </c>
      <c r="BM53" s="22">
        <f t="shared" si="38"/>
        <v>5</v>
      </c>
      <c r="BN53" s="73">
        <v>2</v>
      </c>
      <c r="BO53" s="41"/>
      <c r="BP53" s="41"/>
      <c r="BS53" s="27"/>
      <c r="BT53" s="21"/>
      <c r="BV53" s="21"/>
      <c r="BW53" s="21"/>
      <c r="BX53" s="16"/>
      <c r="CA53" s="22"/>
      <c r="CB53" s="22"/>
      <c r="CC53" s="22"/>
      <c r="CD53" s="22"/>
      <c r="CE53" s="55"/>
      <c r="CF53" s="55"/>
      <c r="CG53" s="22"/>
      <c r="CH53" s="22"/>
      <c r="CI53" s="22"/>
      <c r="CJ53" s="24"/>
      <c r="CL53" s="22"/>
      <c r="CM53" s="36"/>
    </row>
    <row r="54" spans="1:91" ht="18.600000000000001" customHeight="1" x14ac:dyDescent="0.25">
      <c r="A54" s="41"/>
      <c r="B54" s="36"/>
      <c r="C54" s="46"/>
      <c r="D54" s="46"/>
      <c r="E54" s="46"/>
      <c r="F54" s="46"/>
      <c r="G54" s="42"/>
      <c r="H54" s="45"/>
      <c r="I54" s="46"/>
      <c r="J54" s="46"/>
      <c r="K54" s="45"/>
      <c r="L54" s="45"/>
      <c r="M54" s="45"/>
      <c r="N54" s="45"/>
      <c r="O54" s="45"/>
      <c r="P54" s="59"/>
      <c r="Q54" s="41"/>
      <c r="R54" s="41"/>
      <c r="AQ54" s="36"/>
      <c r="AR54" s="41"/>
      <c r="AS54" s="27">
        <v>6.5</v>
      </c>
      <c r="AT54" s="21" t="s">
        <v>30</v>
      </c>
      <c r="AU54" s="21"/>
      <c r="AV54" s="21"/>
      <c r="AW54" s="21"/>
      <c r="AX54" s="22">
        <v>3</v>
      </c>
      <c r="AY54" s="21" t="s">
        <v>106</v>
      </c>
      <c r="AZ54" s="72">
        <v>3</v>
      </c>
      <c r="BA54" s="22">
        <v>0</v>
      </c>
      <c r="BB54" s="22">
        <v>1</v>
      </c>
      <c r="BC54" s="22">
        <f t="shared" si="35"/>
        <v>1</v>
      </c>
      <c r="BD54" s="73">
        <v>2</v>
      </c>
      <c r="BE54" s="72">
        <f t="shared" si="39"/>
        <v>25</v>
      </c>
      <c r="BF54" s="22">
        <f t="shared" si="39"/>
        <v>0</v>
      </c>
      <c r="BG54" s="22">
        <f t="shared" si="36"/>
        <v>9</v>
      </c>
      <c r="BH54" s="22">
        <f t="shared" si="40"/>
        <v>9</v>
      </c>
      <c r="BI54" s="73">
        <f t="shared" si="37"/>
        <v>8</v>
      </c>
      <c r="BJ54" s="72">
        <v>22</v>
      </c>
      <c r="BK54" s="22">
        <v>0</v>
      </c>
      <c r="BL54" s="22">
        <v>8</v>
      </c>
      <c r="BM54" s="22">
        <f t="shared" si="38"/>
        <v>8</v>
      </c>
      <c r="BN54" s="73">
        <v>6</v>
      </c>
      <c r="BO54" s="41"/>
      <c r="BP54" s="41"/>
      <c r="BS54" s="27"/>
      <c r="BT54" s="21"/>
      <c r="BV54" s="21"/>
      <c r="BW54" s="21"/>
      <c r="BX54" s="16"/>
      <c r="CA54" s="22"/>
      <c r="CB54" s="22"/>
      <c r="CC54" s="22"/>
      <c r="CD54" s="22"/>
      <c r="CE54" s="55"/>
      <c r="CF54" s="55"/>
      <c r="CG54" s="22"/>
      <c r="CH54" s="22"/>
      <c r="CI54" s="22"/>
      <c r="CJ54" s="24"/>
      <c r="CL54" s="22"/>
      <c r="CM54" s="36"/>
    </row>
    <row r="55" spans="1:91" ht="18.600000000000001" customHeight="1" x14ac:dyDescent="0.25">
      <c r="A55" s="41"/>
      <c r="B55" s="11"/>
      <c r="C55" s="11"/>
      <c r="D55" s="11"/>
      <c r="E55" s="21" t="s">
        <v>102</v>
      </c>
      <c r="F55" s="21"/>
      <c r="G55" s="5">
        <f>SUM(G14:G54)</f>
        <v>29</v>
      </c>
      <c r="H55" s="5"/>
      <c r="I55" s="20"/>
      <c r="J55" s="21" t="s">
        <v>56</v>
      </c>
      <c r="K55" s="20"/>
      <c r="L55" s="5">
        <f>COUNTA(C14:C54)-8</f>
        <v>9</v>
      </c>
      <c r="N55" s="21" t="s">
        <v>73</v>
      </c>
      <c r="O55" s="5">
        <f>+L55*2</f>
        <v>18</v>
      </c>
      <c r="P55" s="11"/>
      <c r="Q55" s="41"/>
      <c r="R55" s="41"/>
      <c r="AQ55" s="36"/>
      <c r="AR55" s="41"/>
      <c r="AS55" s="27">
        <v>6</v>
      </c>
      <c r="AT55" s="21" t="s">
        <v>105</v>
      </c>
      <c r="AU55" s="21"/>
      <c r="AV55" s="21"/>
      <c r="AW55" s="21"/>
      <c r="AX55" s="22">
        <v>4</v>
      </c>
      <c r="AY55" s="21" t="s">
        <v>106</v>
      </c>
      <c r="AZ55" s="72">
        <v>3</v>
      </c>
      <c r="BA55" s="22">
        <v>0</v>
      </c>
      <c r="BB55" s="22">
        <v>0</v>
      </c>
      <c r="BC55" s="22">
        <f t="shared" si="35"/>
        <v>0</v>
      </c>
      <c r="BD55" s="73">
        <v>0</v>
      </c>
      <c r="BE55" s="72">
        <f t="shared" si="39"/>
        <v>23</v>
      </c>
      <c r="BF55" s="22">
        <f t="shared" si="39"/>
        <v>0</v>
      </c>
      <c r="BG55" s="22">
        <f t="shared" si="36"/>
        <v>5</v>
      </c>
      <c r="BH55" s="22">
        <f t="shared" si="40"/>
        <v>5</v>
      </c>
      <c r="BI55" s="73">
        <f t="shared" si="37"/>
        <v>0</v>
      </c>
      <c r="BJ55" s="72">
        <v>20</v>
      </c>
      <c r="BK55" s="22">
        <v>0</v>
      </c>
      <c r="BL55" s="22">
        <v>5</v>
      </c>
      <c r="BM55" s="22">
        <f t="shared" si="38"/>
        <v>5</v>
      </c>
      <c r="BN55" s="73">
        <v>0</v>
      </c>
      <c r="BO55" s="41"/>
      <c r="BP55" s="41"/>
      <c r="BS55" s="27"/>
      <c r="BT55" s="21"/>
      <c r="BV55" s="21"/>
      <c r="BW55" s="21"/>
      <c r="BX55" s="16"/>
      <c r="CA55" s="22"/>
      <c r="CB55" s="22"/>
      <c r="CC55" s="22"/>
      <c r="CD55" s="22"/>
      <c r="CE55" s="55"/>
      <c r="CF55" s="55"/>
      <c r="CG55" s="22"/>
      <c r="CH55" s="22"/>
      <c r="CI55" s="22"/>
      <c r="CJ55" s="24"/>
      <c r="CL55" s="22"/>
      <c r="CM55" s="36"/>
    </row>
    <row r="56" spans="1:91" ht="18.600000000000001" customHeight="1" x14ac:dyDescent="0.25">
      <c r="A56" s="41"/>
      <c r="E56" s="21" t="s">
        <v>101</v>
      </c>
      <c r="F56" s="21"/>
      <c r="G56" s="5">
        <f>COUNTA(L15:L54)+COUNTIF(L15:L54,"*&amp;*")</f>
        <v>36</v>
      </c>
      <c r="O56" t="s">
        <v>144</v>
      </c>
      <c r="Q56" s="41"/>
      <c r="R56" s="41"/>
      <c r="AQ56" s="36"/>
      <c r="AR56" s="41"/>
      <c r="AS56" s="27">
        <v>6.5</v>
      </c>
      <c r="AT56" s="21" t="s">
        <v>133</v>
      </c>
      <c r="AU56" s="21"/>
      <c r="AV56" s="21"/>
      <c r="AW56" s="21"/>
      <c r="AX56" s="22">
        <v>2</v>
      </c>
      <c r="AY56" s="21" t="s">
        <v>106</v>
      </c>
      <c r="AZ56" s="72">
        <v>3</v>
      </c>
      <c r="BA56" s="22">
        <v>0</v>
      </c>
      <c r="BB56" s="22">
        <v>3</v>
      </c>
      <c r="BC56" s="22">
        <f t="shared" si="35"/>
        <v>3</v>
      </c>
      <c r="BD56" s="73">
        <v>0</v>
      </c>
      <c r="BE56" s="72">
        <f t="shared" si="39"/>
        <v>22</v>
      </c>
      <c r="BF56" s="22">
        <f t="shared" si="39"/>
        <v>6</v>
      </c>
      <c r="BG56" s="22">
        <f t="shared" si="36"/>
        <v>12</v>
      </c>
      <c r="BH56" s="22">
        <f t="shared" si="40"/>
        <v>18</v>
      </c>
      <c r="BI56" s="73">
        <f t="shared" si="37"/>
        <v>0</v>
      </c>
      <c r="BJ56" s="72">
        <v>19</v>
      </c>
      <c r="BK56" s="22">
        <v>6</v>
      </c>
      <c r="BL56" s="22">
        <v>9</v>
      </c>
      <c r="BM56" s="22">
        <f t="shared" si="38"/>
        <v>15</v>
      </c>
      <c r="BN56" s="73">
        <v>0</v>
      </c>
      <c r="BO56" s="41"/>
      <c r="BP56" s="41"/>
      <c r="BS56" s="27"/>
      <c r="BT56" s="21"/>
      <c r="BV56" s="21"/>
      <c r="BW56" s="21"/>
      <c r="BX56" s="16"/>
      <c r="CA56" s="22"/>
      <c r="CB56" s="22"/>
      <c r="CC56" s="22"/>
      <c r="CD56" s="22"/>
      <c r="CE56" s="55"/>
      <c r="CF56" s="55"/>
      <c r="CG56" s="22"/>
      <c r="CH56" s="22"/>
      <c r="CI56" s="22"/>
      <c r="CJ56" s="24"/>
      <c r="CL56" s="22"/>
      <c r="CM56" s="36"/>
    </row>
    <row r="57" spans="1:91" ht="18.600000000000001" customHeight="1" thickBot="1" x14ac:dyDescent="0.3">
      <c r="A57" s="41"/>
      <c r="Q57" s="41"/>
      <c r="R57" s="41"/>
      <c r="AQ57" s="36"/>
      <c r="AR57" s="41"/>
      <c r="AS57" s="17" t="s">
        <v>116</v>
      </c>
      <c r="AT57" s="17"/>
      <c r="AU57" s="17"/>
      <c r="AV57" s="17"/>
      <c r="AW57" s="17"/>
      <c r="AX57" s="17"/>
      <c r="AY57" s="17"/>
      <c r="AZ57" s="75">
        <f>SUM(AZ45:AZ56)</f>
        <v>33</v>
      </c>
      <c r="BA57" s="23">
        <f>SUM(BA45:BA56)</f>
        <v>8</v>
      </c>
      <c r="BB57" s="23">
        <f>SUM(BB45:BB56)</f>
        <v>13</v>
      </c>
      <c r="BC57" s="23">
        <f>+BB57+BA57</f>
        <v>21</v>
      </c>
      <c r="BD57" s="76">
        <f>SUM(BD45:BD56)</f>
        <v>6</v>
      </c>
      <c r="BE57" s="75">
        <f>SUM(BE45:BE56)</f>
        <v>275</v>
      </c>
      <c r="BF57" s="23">
        <f>SUM(BF45:BF56)</f>
        <v>89</v>
      </c>
      <c r="BG57" s="23">
        <f>SUM(BG45:BG56)</f>
        <v>143</v>
      </c>
      <c r="BH57" s="23">
        <f>+BG57+BF57</f>
        <v>232</v>
      </c>
      <c r="BI57" s="76">
        <f>SUM(BI45:BI56)</f>
        <v>36</v>
      </c>
      <c r="BJ57" s="75">
        <f>SUM(BJ45:BJ56)</f>
        <v>242</v>
      </c>
      <c r="BK57" s="23">
        <f>SUM(BK45:BK56)</f>
        <v>81</v>
      </c>
      <c r="BL57" s="23">
        <f>SUM(BL45:BL56)</f>
        <v>130</v>
      </c>
      <c r="BM57" s="23">
        <f>+BL57+BK57</f>
        <v>211</v>
      </c>
      <c r="BN57" s="76">
        <f>SUM(BN45:BN56)</f>
        <v>30</v>
      </c>
      <c r="BO57" s="41"/>
      <c r="BP57" s="41"/>
      <c r="BS57" s="27"/>
      <c r="BT57" s="21"/>
      <c r="BV57" s="21"/>
      <c r="BW57" s="21"/>
      <c r="BX57" s="16"/>
      <c r="CA57" s="22"/>
      <c r="CB57" s="22"/>
      <c r="CC57" s="22"/>
      <c r="CD57" s="22"/>
      <c r="CE57" s="55"/>
      <c r="CF57" s="55"/>
      <c r="CG57" s="22"/>
      <c r="CH57" s="22"/>
      <c r="CI57" s="22"/>
      <c r="CJ57" s="24"/>
      <c r="CL57" s="22"/>
      <c r="CM57" s="36"/>
    </row>
    <row r="58" spans="1:91" ht="18.600000000000001" customHeight="1" x14ac:dyDescent="0.25">
      <c r="A58" s="41"/>
      <c r="B58" s="6" t="s">
        <v>83</v>
      </c>
      <c r="C58" s="6"/>
      <c r="N58" s="6"/>
      <c r="O58" s="6"/>
      <c r="Q58" s="41"/>
      <c r="R58" s="41"/>
      <c r="AQ58" s="36"/>
      <c r="AR58" s="41"/>
      <c r="BE58" s="22"/>
      <c r="BF58" s="22"/>
      <c r="BG58" s="95"/>
      <c r="BH58" s="95"/>
      <c r="BI58" s="22"/>
      <c r="BJ58" s="22"/>
      <c r="BK58" s="22"/>
      <c r="BL58" s="24"/>
      <c r="BN58" s="22"/>
      <c r="BO58" s="41"/>
      <c r="BP58" s="41"/>
      <c r="BS58" s="27"/>
      <c r="BT58" s="21"/>
      <c r="BV58" s="21"/>
      <c r="BW58" s="21"/>
      <c r="BX58" s="16"/>
      <c r="CA58" s="22"/>
      <c r="CB58" s="22"/>
      <c r="CC58" s="22"/>
      <c r="CD58" s="22"/>
      <c r="CE58" s="55"/>
      <c r="CF58" s="55"/>
      <c r="CG58" s="22"/>
      <c r="CH58" s="22"/>
      <c r="CI58" s="22"/>
      <c r="CJ58" s="24"/>
      <c r="CL58" s="22"/>
      <c r="CM58" s="36"/>
    </row>
    <row r="59" spans="1:91" ht="18.600000000000001" customHeight="1" x14ac:dyDescent="0.25">
      <c r="A59" s="41"/>
      <c r="C59" s="6" t="s">
        <v>58</v>
      </c>
      <c r="H59" s="6" t="s">
        <v>65</v>
      </c>
      <c r="M59" s="6" t="s">
        <v>66</v>
      </c>
      <c r="Q59" s="41"/>
      <c r="R59" s="41"/>
      <c r="AQ59" s="36"/>
      <c r="AR59" s="41"/>
      <c r="BE59" s="22"/>
      <c r="BF59" s="22"/>
      <c r="BG59" s="95"/>
      <c r="BH59" s="95"/>
      <c r="BI59" s="22"/>
      <c r="BJ59" s="22"/>
      <c r="BK59" s="22"/>
      <c r="BL59" s="24"/>
      <c r="BN59" s="22"/>
      <c r="BO59" s="41"/>
      <c r="BP59" s="41"/>
      <c r="BS59" s="27"/>
      <c r="BT59" s="21"/>
      <c r="BV59" s="21"/>
      <c r="BW59" s="21"/>
      <c r="BX59" s="16"/>
      <c r="CA59" s="22"/>
      <c r="CB59" s="22"/>
      <c r="CC59" s="22"/>
      <c r="CD59" s="22"/>
      <c r="CE59" s="55"/>
      <c r="CF59" s="55"/>
      <c r="CG59" s="22"/>
      <c r="CH59" s="22"/>
      <c r="CI59" s="22"/>
      <c r="CJ59" s="24"/>
      <c r="CL59" s="22"/>
      <c r="CM59" s="36"/>
    </row>
    <row r="60" spans="1:91" ht="18.600000000000001" customHeight="1" x14ac:dyDescent="0.25">
      <c r="A60" s="41"/>
      <c r="C60" s="21"/>
      <c r="H60" s="21" t="s">
        <v>617</v>
      </c>
      <c r="I60" s="21"/>
      <c r="J60" s="21"/>
      <c r="K60" s="21"/>
      <c r="L60" s="21"/>
      <c r="M60" s="21" t="s">
        <v>758</v>
      </c>
      <c r="N60" s="21"/>
      <c r="O60" s="21"/>
      <c r="P60" s="21"/>
      <c r="Q60" s="41"/>
      <c r="R60" s="41"/>
      <c r="AQ60" s="36"/>
      <c r="AR60" s="41"/>
      <c r="BE60" s="22"/>
      <c r="BF60" s="22"/>
      <c r="BG60" s="95"/>
      <c r="BH60" s="95"/>
      <c r="BI60" s="22"/>
      <c r="BJ60" s="22"/>
      <c r="BK60" s="22"/>
      <c r="BL60" s="24"/>
      <c r="BN60" s="22"/>
      <c r="BO60" s="41"/>
      <c r="BP60" s="41"/>
      <c r="BS60" s="27"/>
      <c r="BT60" s="21"/>
      <c r="BV60" s="21"/>
      <c r="BW60" s="21"/>
      <c r="BX60" s="16"/>
      <c r="CA60" s="22"/>
      <c r="CB60" s="22"/>
      <c r="CC60" s="22"/>
      <c r="CD60" s="22"/>
      <c r="CE60" s="55"/>
      <c r="CF60" s="55"/>
      <c r="CG60" s="22"/>
      <c r="CH60" s="22"/>
      <c r="CI60" s="22"/>
      <c r="CJ60" s="24"/>
      <c r="CL60" s="22"/>
      <c r="CM60" s="36"/>
    </row>
    <row r="61" spans="1:91" ht="18.600000000000001" customHeight="1" x14ac:dyDescent="0.25">
      <c r="A61" s="41"/>
      <c r="C61" s="21"/>
      <c r="H61" s="21" t="s">
        <v>502</v>
      </c>
      <c r="I61" s="21"/>
      <c r="J61" s="21"/>
      <c r="K61" s="21"/>
      <c r="L61" s="21"/>
      <c r="M61" s="21" t="s">
        <v>442</v>
      </c>
      <c r="N61" s="21"/>
      <c r="Q61" s="36"/>
      <c r="R61" s="36"/>
      <c r="AQ61" s="36"/>
      <c r="AR61" s="36"/>
      <c r="AS61" s="11"/>
      <c r="AT61" s="11"/>
      <c r="AU61" s="11"/>
      <c r="AV61" s="11"/>
      <c r="AW61" s="11"/>
      <c r="AX61" s="11"/>
      <c r="AY61" s="11"/>
      <c r="AZ61" s="11"/>
      <c r="BA61" s="11"/>
      <c r="BB61" s="11"/>
      <c r="BC61" s="11"/>
      <c r="BD61" s="11"/>
      <c r="BE61" s="22"/>
      <c r="BF61" s="22"/>
      <c r="BG61" s="95"/>
      <c r="BH61" s="95"/>
      <c r="BI61" s="22"/>
      <c r="BJ61" s="22"/>
      <c r="BK61" s="22"/>
      <c r="BL61" s="24"/>
      <c r="BN61" s="22"/>
      <c r="BO61" s="36"/>
      <c r="BP61" s="36"/>
      <c r="BS61" s="27"/>
      <c r="BT61" s="21"/>
      <c r="BV61" s="21"/>
      <c r="BW61" s="21"/>
      <c r="BX61" s="16"/>
      <c r="CA61" s="22"/>
      <c r="CB61" s="22"/>
      <c r="CC61" s="22"/>
      <c r="CD61" s="22"/>
      <c r="CE61" s="55"/>
      <c r="CF61" s="55"/>
      <c r="CG61" s="22"/>
      <c r="CH61" s="22"/>
      <c r="CI61" s="22"/>
      <c r="CJ61" s="24"/>
      <c r="CL61" s="22"/>
      <c r="CM61" s="36"/>
    </row>
    <row r="62" spans="1:91" ht="18.600000000000001" customHeight="1" x14ac:dyDescent="0.25">
      <c r="A62" s="41"/>
      <c r="H62" s="21" t="s">
        <v>442</v>
      </c>
      <c r="I62" s="21"/>
      <c r="J62" s="21"/>
      <c r="K62" s="21"/>
      <c r="L62" s="21"/>
      <c r="M62" s="21" t="s">
        <v>759</v>
      </c>
      <c r="N62" s="21"/>
      <c r="Q62" s="36"/>
      <c r="R62" s="39"/>
      <c r="AQ62" s="43"/>
      <c r="AR62" s="39"/>
      <c r="BO62" s="39"/>
      <c r="BP62" s="39"/>
      <c r="BS62" s="27"/>
      <c r="BT62" s="21"/>
      <c r="BV62" s="21"/>
      <c r="BW62" s="21"/>
      <c r="BX62" s="16"/>
      <c r="CA62" s="22"/>
      <c r="CB62" s="22"/>
      <c r="CC62" s="22"/>
      <c r="CD62" s="22"/>
      <c r="CE62" s="55"/>
      <c r="CF62" s="55"/>
      <c r="CG62" s="22"/>
      <c r="CH62" s="22"/>
      <c r="CI62" s="22"/>
      <c r="CJ62" s="24"/>
      <c r="CL62" s="22"/>
      <c r="CM62" s="43"/>
    </row>
    <row r="63" spans="1:91" ht="21.95" customHeight="1" x14ac:dyDescent="0.2">
      <c r="A63" s="39"/>
      <c r="B63" s="39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  <c r="W63" s="39"/>
      <c r="X63" s="39"/>
      <c r="Y63" s="39"/>
      <c r="Z63" s="39"/>
      <c r="AA63" s="43"/>
      <c r="AB63" s="39"/>
      <c r="AC63" s="39"/>
      <c r="AD63" s="39"/>
      <c r="AE63" s="39"/>
      <c r="AF63" s="39"/>
      <c r="AG63" s="39"/>
      <c r="AH63" s="39"/>
      <c r="AI63" s="39"/>
      <c r="AJ63" s="39"/>
      <c r="AK63" s="39"/>
      <c r="AL63" s="39"/>
      <c r="AM63" s="39"/>
      <c r="AN63" s="39"/>
      <c r="AO63" s="39"/>
      <c r="AP63" s="39"/>
      <c r="AQ63" s="43"/>
      <c r="AR63" s="39"/>
      <c r="AS63" s="39"/>
      <c r="AT63" s="39"/>
      <c r="AU63" s="39"/>
      <c r="AV63" s="39"/>
      <c r="AW63" s="39"/>
      <c r="AX63" s="39"/>
      <c r="AY63" s="39"/>
      <c r="AZ63" s="39"/>
      <c r="BA63" s="43"/>
      <c r="BB63" s="39"/>
      <c r="BC63" s="39"/>
      <c r="BD63" s="39"/>
      <c r="BE63" s="39"/>
      <c r="BF63" s="39"/>
      <c r="BG63" s="39"/>
      <c r="BH63" s="39"/>
      <c r="BI63" s="39"/>
      <c r="BJ63" s="39"/>
      <c r="BK63" s="39"/>
      <c r="BL63" s="39"/>
      <c r="BM63" s="39"/>
      <c r="BN63" s="39"/>
      <c r="BO63" s="39"/>
      <c r="BP63" s="39"/>
      <c r="BQ63" s="39"/>
      <c r="BR63" s="39"/>
      <c r="BS63" s="39"/>
      <c r="BT63" s="39"/>
      <c r="BU63" s="39"/>
      <c r="BV63" s="39"/>
      <c r="BW63" s="39"/>
      <c r="BX63" s="39"/>
      <c r="BY63" s="43"/>
      <c r="BZ63" s="39"/>
      <c r="CA63" s="39"/>
      <c r="CB63" s="39"/>
      <c r="CC63" s="39"/>
      <c r="CD63" s="39"/>
      <c r="CE63" s="39"/>
      <c r="CF63" s="39"/>
      <c r="CG63" s="39"/>
      <c r="CH63" s="39"/>
      <c r="CI63" s="39"/>
      <c r="CJ63" s="39"/>
      <c r="CK63" s="39"/>
      <c r="CL63" s="39"/>
      <c r="CM63" s="43"/>
    </row>
    <row r="64" spans="1:91" ht="21.95" customHeight="1" x14ac:dyDescent="0.3">
      <c r="A64" s="39"/>
      <c r="B64" s="85" t="s">
        <v>127</v>
      </c>
      <c r="C64" s="85"/>
      <c r="D64" s="85"/>
      <c r="E64" s="85"/>
      <c r="F64" s="85"/>
      <c r="G64" s="85"/>
      <c r="H64" s="85"/>
      <c r="I64" s="85"/>
      <c r="J64" s="85"/>
      <c r="K64" s="85"/>
      <c r="L64" s="85"/>
      <c r="M64" s="85"/>
      <c r="N64" s="85"/>
      <c r="O64" s="85"/>
      <c r="P64" s="85"/>
      <c r="Q64" s="39"/>
      <c r="R64" s="39"/>
      <c r="S64" s="85" t="s">
        <v>127</v>
      </c>
      <c r="T64" s="85"/>
      <c r="U64" s="85"/>
      <c r="V64" s="85"/>
      <c r="W64" s="85"/>
      <c r="X64" s="85"/>
      <c r="Y64" s="85"/>
      <c r="Z64" s="85"/>
      <c r="AA64" s="85"/>
      <c r="AB64" s="85"/>
      <c r="AC64" s="85"/>
      <c r="AD64" s="85"/>
      <c r="AE64" s="85"/>
      <c r="AF64" s="85"/>
      <c r="AG64" s="85"/>
      <c r="AH64" s="85"/>
      <c r="AI64" s="85"/>
      <c r="AJ64" s="85"/>
      <c r="AK64" s="85"/>
      <c r="AL64" s="85"/>
      <c r="AM64" s="85"/>
      <c r="AN64" s="85"/>
      <c r="AO64" s="85"/>
      <c r="AP64" s="85"/>
      <c r="AQ64" s="43"/>
      <c r="AR64" s="39"/>
      <c r="AS64" s="85" t="s">
        <v>127</v>
      </c>
      <c r="AT64" s="85"/>
      <c r="AU64" s="85"/>
      <c r="AV64" s="85"/>
      <c r="AW64" s="85"/>
      <c r="AX64" s="85"/>
      <c r="AY64" s="85"/>
      <c r="AZ64" s="85"/>
      <c r="BA64" s="85"/>
      <c r="BB64" s="85"/>
      <c r="BC64" s="85"/>
      <c r="BD64" s="85"/>
      <c r="BE64" s="85"/>
      <c r="BF64" s="85"/>
      <c r="BG64" s="85"/>
      <c r="BH64" s="85"/>
      <c r="BI64" s="85"/>
      <c r="BJ64" s="85"/>
      <c r="BK64" s="85"/>
      <c r="BL64" s="85"/>
      <c r="BM64" s="85"/>
      <c r="BN64" s="85"/>
      <c r="BO64" s="39"/>
      <c r="BP64" s="39"/>
      <c r="BQ64" s="85" t="s">
        <v>127</v>
      </c>
      <c r="BR64" s="85"/>
      <c r="BS64" s="85"/>
      <c r="BT64" s="85"/>
      <c r="BU64" s="85"/>
      <c r="BV64" s="85"/>
      <c r="BW64" s="85"/>
      <c r="BX64" s="85"/>
      <c r="BY64" s="85"/>
      <c r="BZ64" s="85"/>
      <c r="CA64" s="85"/>
      <c r="CB64" s="85"/>
      <c r="CC64" s="85"/>
      <c r="CD64" s="85"/>
      <c r="CE64" s="85"/>
      <c r="CF64" s="85"/>
      <c r="CG64" s="85"/>
      <c r="CH64" s="85"/>
      <c r="CI64" s="85"/>
      <c r="CJ64" s="85"/>
      <c r="CK64" s="85"/>
      <c r="CL64" s="85"/>
      <c r="CM64" s="43"/>
    </row>
    <row r="65" spans="1:91" ht="18.600000000000001" customHeight="1" x14ac:dyDescent="0.3">
      <c r="A65" s="39"/>
      <c r="B65" s="26" t="s">
        <v>76</v>
      </c>
      <c r="C65" s="26">
        <f>+C2</f>
        <v>25</v>
      </c>
      <c r="D65" s="86" t="s">
        <v>693</v>
      </c>
      <c r="E65" s="86"/>
      <c r="F65" s="86"/>
      <c r="G65" s="86"/>
      <c r="H65" s="86"/>
      <c r="I65" s="86"/>
      <c r="J65" s="86"/>
      <c r="K65" s="86"/>
      <c r="L65" s="86"/>
      <c r="M65" s="86"/>
      <c r="N65" s="86"/>
      <c r="O65" s="25"/>
      <c r="P65" s="25"/>
      <c r="Q65" s="39"/>
      <c r="R65" s="39"/>
      <c r="S65" s="86" t="s">
        <v>695</v>
      </c>
      <c r="T65" s="86"/>
      <c r="U65" s="86"/>
      <c r="V65" s="86"/>
      <c r="W65" s="86"/>
      <c r="X65" s="86"/>
      <c r="Y65" s="86"/>
      <c r="Z65" s="86"/>
      <c r="AA65" s="86"/>
      <c r="AB65" s="86"/>
      <c r="AC65" s="86"/>
      <c r="AD65" s="86"/>
      <c r="AE65" s="86"/>
      <c r="AF65" s="86"/>
      <c r="AG65" s="86"/>
      <c r="AH65" s="86"/>
      <c r="AI65" s="86"/>
      <c r="AJ65" s="86"/>
      <c r="AK65" s="86"/>
      <c r="AL65" s="86"/>
      <c r="AM65" s="86"/>
      <c r="AN65" s="86"/>
      <c r="AO65" s="86"/>
      <c r="AP65" s="86"/>
      <c r="AQ65" s="39"/>
      <c r="AR65" s="39"/>
      <c r="AS65" s="86" t="s">
        <v>696</v>
      </c>
      <c r="AT65" s="86"/>
      <c r="AU65" s="86"/>
      <c r="AV65" s="86"/>
      <c r="AW65" s="86"/>
      <c r="AX65" s="86"/>
      <c r="AY65" s="86"/>
      <c r="AZ65" s="86"/>
      <c r="BA65" s="86"/>
      <c r="BB65" s="86"/>
      <c r="BC65" s="86"/>
      <c r="BD65" s="86"/>
      <c r="BE65" s="86"/>
      <c r="BF65" s="86"/>
      <c r="BG65" s="86"/>
      <c r="BH65" s="86"/>
      <c r="BI65" s="86"/>
      <c r="BJ65" s="86"/>
      <c r="BK65" s="86"/>
      <c r="BL65" s="86"/>
      <c r="BM65" s="86"/>
      <c r="BN65" s="86"/>
      <c r="BO65" s="39"/>
      <c r="BP65" s="39"/>
      <c r="BQ65" s="86" t="s">
        <v>699</v>
      </c>
      <c r="BR65" s="86"/>
      <c r="BS65" s="86"/>
      <c r="BT65" s="86"/>
      <c r="BU65" s="86"/>
      <c r="BV65" s="86"/>
      <c r="BW65" s="86"/>
      <c r="BX65" s="86"/>
      <c r="BY65" s="86"/>
      <c r="BZ65" s="86"/>
      <c r="CA65" s="86"/>
      <c r="CB65" s="86"/>
      <c r="CC65" s="86"/>
      <c r="CD65" s="86"/>
      <c r="CE65" s="86"/>
      <c r="CF65" s="86"/>
      <c r="CG65" s="86"/>
      <c r="CH65" s="86"/>
      <c r="CI65" s="86"/>
      <c r="CJ65" s="86"/>
      <c r="CK65" s="86"/>
      <c r="CL65" s="86"/>
      <c r="CM65" s="39"/>
    </row>
    <row r="66" spans="1:91" ht="18.600000000000001" customHeight="1" x14ac:dyDescent="0.3">
      <c r="A66" s="36"/>
      <c r="N66" s="25"/>
      <c r="O66" s="25"/>
      <c r="P66" s="25"/>
      <c r="Q66" s="36"/>
      <c r="R66" s="36"/>
      <c r="T66" s="16"/>
      <c r="U66" s="16"/>
      <c r="V66" s="16"/>
      <c r="W66" s="16"/>
      <c r="X66" s="16"/>
      <c r="Y66" s="16"/>
      <c r="Z66" s="16"/>
      <c r="AA66" s="29"/>
      <c r="AB66" s="29"/>
      <c r="AC66" s="29"/>
      <c r="AD66" s="29"/>
      <c r="AE66" s="30"/>
      <c r="AF66" s="29"/>
      <c r="AG66" s="29"/>
      <c r="AH66" s="29"/>
      <c r="AI66" s="29"/>
      <c r="AJ66" s="29"/>
      <c r="AK66" s="29"/>
      <c r="AL66" s="21"/>
      <c r="AM66" s="11"/>
      <c r="AN66" s="11"/>
      <c r="AO66" s="22"/>
      <c r="AP66" s="22"/>
      <c r="AQ66" s="36"/>
      <c r="AR66" s="36"/>
      <c r="BO66" s="36"/>
      <c r="BP66" s="36"/>
      <c r="BR66" s="16"/>
      <c r="BS66" s="16"/>
      <c r="BT66" s="16"/>
      <c r="BU66" s="16"/>
      <c r="BV66" s="16"/>
      <c r="BW66" s="16"/>
      <c r="BX66" s="16"/>
      <c r="BY66" s="29"/>
      <c r="BZ66" s="29"/>
      <c r="CA66" s="29"/>
      <c r="CB66" s="29"/>
      <c r="CC66" s="30"/>
      <c r="CD66" s="29"/>
      <c r="CE66" s="29"/>
      <c r="CF66" s="29"/>
      <c r="CG66" s="29"/>
      <c r="CH66" s="29"/>
      <c r="CI66" s="29"/>
      <c r="CJ66" s="29"/>
      <c r="CK66" s="21"/>
      <c r="CL66" s="11"/>
      <c r="CM66" s="36"/>
    </row>
    <row r="67" spans="1:91" ht="18.600000000000001" customHeight="1" x14ac:dyDescent="0.25">
      <c r="A67" s="36"/>
      <c r="Q67" s="39"/>
      <c r="R67" s="39"/>
      <c r="T67" s="16"/>
      <c r="U67" s="16"/>
      <c r="V67" s="16"/>
      <c r="W67" s="16"/>
      <c r="X67" s="16"/>
      <c r="Y67" s="16"/>
      <c r="Z67" s="16"/>
      <c r="AA67" s="29"/>
      <c r="AB67" s="29"/>
      <c r="AC67" s="29"/>
      <c r="AD67" s="29"/>
      <c r="AE67" s="30"/>
      <c r="AF67" s="29"/>
      <c r="AG67" s="29"/>
      <c r="AH67" s="29"/>
      <c r="AI67" s="29"/>
      <c r="AJ67" s="29"/>
      <c r="AK67" s="29"/>
      <c r="AL67" s="21"/>
      <c r="AM67" s="11"/>
      <c r="AN67" s="11"/>
      <c r="AO67" s="22"/>
      <c r="AP67" s="22"/>
      <c r="AQ67" s="39"/>
      <c r="AR67" s="39"/>
      <c r="AT67" s="16"/>
      <c r="AU67" s="16"/>
      <c r="AV67" s="16"/>
      <c r="AW67" s="16"/>
      <c r="AX67" s="16"/>
      <c r="AY67" s="16"/>
      <c r="AZ67" s="89" t="s">
        <v>692</v>
      </c>
      <c r="BA67" s="90"/>
      <c r="BB67" s="90"/>
      <c r="BC67" s="90"/>
      <c r="BD67" s="91"/>
      <c r="BE67" s="92" t="s">
        <v>697</v>
      </c>
      <c r="BF67" s="93"/>
      <c r="BG67" s="93"/>
      <c r="BH67" s="93"/>
      <c r="BI67" s="94"/>
      <c r="BJ67" s="89" t="s">
        <v>698</v>
      </c>
      <c r="BK67" s="90"/>
      <c r="BL67" s="90"/>
      <c r="BM67" s="90"/>
      <c r="BN67" s="91"/>
      <c r="BO67" s="39"/>
      <c r="BP67" s="39"/>
      <c r="BS67" s="27"/>
      <c r="BT67" s="21"/>
      <c r="BV67" s="21"/>
      <c r="BW67" s="21"/>
      <c r="BX67" s="89" t="s">
        <v>694</v>
      </c>
      <c r="BY67" s="90"/>
      <c r="BZ67" s="90"/>
      <c r="CA67" s="90"/>
      <c r="CB67" s="91"/>
      <c r="CC67" s="92" t="s">
        <v>697</v>
      </c>
      <c r="CD67" s="93"/>
      <c r="CE67" s="93"/>
      <c r="CF67" s="93"/>
      <c r="CG67" s="94"/>
      <c r="CH67" s="89" t="s">
        <v>698</v>
      </c>
      <c r="CI67" s="90"/>
      <c r="CJ67" s="90"/>
      <c r="CK67" s="90"/>
      <c r="CL67" s="91"/>
      <c r="CM67" s="39"/>
    </row>
    <row r="68" spans="1:91" ht="18.600000000000001" customHeight="1" thickBot="1" x14ac:dyDescent="0.3">
      <c r="A68" s="36"/>
      <c r="E68" s="2" t="s">
        <v>67</v>
      </c>
      <c r="F68" s="2"/>
      <c r="G68" s="2"/>
      <c r="H68" s="63" t="s">
        <v>1</v>
      </c>
      <c r="I68" s="4"/>
      <c r="J68" s="4" t="s">
        <v>3</v>
      </c>
      <c r="K68" s="4" t="s">
        <v>22</v>
      </c>
      <c r="L68" s="4" t="s">
        <v>23</v>
      </c>
      <c r="M68" s="50" t="s">
        <v>24</v>
      </c>
      <c r="Q68" s="39"/>
      <c r="R68" s="39"/>
      <c r="T68" s="16"/>
      <c r="U68" s="88" t="s">
        <v>693</v>
      </c>
      <c r="V68" s="88"/>
      <c r="W68" s="88"/>
      <c r="X68" s="88"/>
      <c r="Y68" s="88"/>
      <c r="Z68" s="88"/>
      <c r="AA68" s="88"/>
      <c r="AB68" s="88"/>
      <c r="AC68" s="88"/>
      <c r="AD68" s="88"/>
      <c r="AE68" s="88"/>
      <c r="AF68" s="88"/>
      <c r="AG68" s="88"/>
      <c r="AH68" s="88"/>
      <c r="AI68" s="88"/>
      <c r="AJ68" s="88"/>
      <c r="AK68" s="88"/>
      <c r="AL68" s="88"/>
      <c r="AM68" s="88"/>
      <c r="AN68" s="11"/>
      <c r="AO68" s="22"/>
      <c r="AP68" s="22"/>
      <c r="AQ68" s="39"/>
      <c r="AR68" s="39"/>
      <c r="AS68" s="23" t="s">
        <v>109</v>
      </c>
      <c r="AT68" s="51" t="s">
        <v>80</v>
      </c>
      <c r="AU68" s="51"/>
      <c r="AV68" s="51"/>
      <c r="AW68" s="51"/>
      <c r="AX68" s="51" t="s">
        <v>110</v>
      </c>
      <c r="AY68" s="17" t="s">
        <v>21</v>
      </c>
      <c r="AZ68" s="67" t="s">
        <v>3</v>
      </c>
      <c r="BA68" s="68" t="s">
        <v>22</v>
      </c>
      <c r="BB68" s="68" t="s">
        <v>23</v>
      </c>
      <c r="BC68" s="68" t="s">
        <v>24</v>
      </c>
      <c r="BD68" s="69" t="s">
        <v>2</v>
      </c>
      <c r="BE68" s="70" t="s">
        <v>3</v>
      </c>
      <c r="BF68" s="71" t="s">
        <v>22</v>
      </c>
      <c r="BG68" s="71" t="s">
        <v>23</v>
      </c>
      <c r="BH68" s="71" t="s">
        <v>24</v>
      </c>
      <c r="BI68" s="69" t="s">
        <v>2</v>
      </c>
      <c r="BJ68" s="70" t="s">
        <v>3</v>
      </c>
      <c r="BK68" s="68" t="s">
        <v>22</v>
      </c>
      <c r="BL68" s="68" t="s">
        <v>23</v>
      </c>
      <c r="BM68" s="68" t="s">
        <v>24</v>
      </c>
      <c r="BN68" s="69" t="s">
        <v>2</v>
      </c>
      <c r="BO68" s="39"/>
      <c r="BP68" s="39"/>
      <c r="BQ68" s="28" t="s">
        <v>109</v>
      </c>
      <c r="BR68" s="28" t="s">
        <v>111</v>
      </c>
      <c r="BS68" s="28"/>
      <c r="BT68" s="38"/>
      <c r="BU68" s="38"/>
      <c r="BV68" s="38"/>
      <c r="BW68" s="38"/>
      <c r="BX68" s="67" t="s">
        <v>3</v>
      </c>
      <c r="BY68" s="68" t="s">
        <v>22</v>
      </c>
      <c r="BZ68" s="68" t="s">
        <v>23</v>
      </c>
      <c r="CA68" s="68" t="s">
        <v>24</v>
      </c>
      <c r="CB68" s="69" t="s">
        <v>2</v>
      </c>
      <c r="CC68" s="70" t="s">
        <v>3</v>
      </c>
      <c r="CD68" s="71" t="s">
        <v>22</v>
      </c>
      <c r="CE68" s="71" t="s">
        <v>23</v>
      </c>
      <c r="CF68" s="71" t="s">
        <v>24</v>
      </c>
      <c r="CG68" s="69" t="s">
        <v>2</v>
      </c>
      <c r="CH68" s="70" t="s">
        <v>3</v>
      </c>
      <c r="CI68" s="68" t="s">
        <v>22</v>
      </c>
      <c r="CJ68" s="68" t="s">
        <v>23</v>
      </c>
      <c r="CK68" s="68" t="s">
        <v>24</v>
      </c>
      <c r="CL68" s="69" t="s">
        <v>2</v>
      </c>
      <c r="CM68" s="39"/>
    </row>
    <row r="69" spans="1:91" ht="18.600000000000001" customHeight="1" x14ac:dyDescent="0.25">
      <c r="A69" s="36"/>
      <c r="E69" s="21" t="s">
        <v>161</v>
      </c>
      <c r="F69" s="21"/>
      <c r="G69" s="21"/>
      <c r="H69" s="21" t="s">
        <v>17</v>
      </c>
      <c r="I69" s="22"/>
      <c r="J69" s="22">
        <v>25</v>
      </c>
      <c r="K69" s="22">
        <v>37</v>
      </c>
      <c r="L69" s="22">
        <v>28</v>
      </c>
      <c r="M69" s="49">
        <v>65</v>
      </c>
      <c r="Q69" s="36"/>
      <c r="R69" s="36"/>
      <c r="T69" s="16"/>
      <c r="U69" s="16"/>
      <c r="V69" s="16"/>
      <c r="W69" s="16"/>
      <c r="X69" s="16"/>
      <c r="Y69" s="16"/>
      <c r="Z69" s="16"/>
      <c r="AA69" s="29"/>
      <c r="AB69" s="29"/>
      <c r="AC69" s="29"/>
      <c r="AD69" s="29"/>
      <c r="AE69" s="30"/>
      <c r="AF69" s="29"/>
      <c r="AG69" s="29"/>
      <c r="AH69" s="29"/>
      <c r="AI69" s="29"/>
      <c r="AJ69" s="29"/>
      <c r="AK69" s="29"/>
      <c r="AL69" s="21"/>
      <c r="AM69" s="11"/>
      <c r="AN69" s="11"/>
      <c r="AO69" s="22"/>
      <c r="AP69" s="22"/>
      <c r="AQ69" s="36"/>
      <c r="AR69" s="36"/>
      <c r="AS69" s="18" t="s">
        <v>171</v>
      </c>
      <c r="AT69" s="18"/>
      <c r="AU69" s="18"/>
      <c r="AV69" s="18"/>
      <c r="AW69" s="18"/>
      <c r="AX69" s="16" t="s">
        <v>174</v>
      </c>
      <c r="AZ69" s="72">
        <v>3</v>
      </c>
      <c r="BA69" s="22">
        <v>0</v>
      </c>
      <c r="BB69" s="22">
        <v>0</v>
      </c>
      <c r="BC69" s="22">
        <f t="shared" ref="BC69:BC80" si="41">+BA69+BB69</f>
        <v>0</v>
      </c>
      <c r="BD69" s="73">
        <v>0</v>
      </c>
      <c r="BE69" s="72">
        <f>+AZ69+BJ69</f>
        <v>25</v>
      </c>
      <c r="BF69" s="22">
        <f>+BA69+BK69</f>
        <v>12</v>
      </c>
      <c r="BG69" s="22">
        <f t="shared" ref="BG69:BG80" si="42">+BB69+BL69</f>
        <v>11</v>
      </c>
      <c r="BH69" s="22">
        <f>+BF69+BG69</f>
        <v>23</v>
      </c>
      <c r="BI69" s="73">
        <f t="shared" ref="BI69:BI80" si="43">+BD69+BN69</f>
        <v>4</v>
      </c>
      <c r="BJ69" s="22">
        <v>22</v>
      </c>
      <c r="BK69" s="22">
        <v>12</v>
      </c>
      <c r="BL69" s="22">
        <v>11</v>
      </c>
      <c r="BM69" s="22">
        <f t="shared" ref="BM69:BM80" si="44">+BK69+BL69</f>
        <v>23</v>
      </c>
      <c r="BN69" s="22">
        <v>4</v>
      </c>
      <c r="BO69" s="36"/>
      <c r="BP69" s="36"/>
      <c r="BQ69" s="27">
        <v>8</v>
      </c>
      <c r="BR69" s="21" t="s">
        <v>153</v>
      </c>
      <c r="BX69" s="72">
        <v>0</v>
      </c>
      <c r="BY69" s="22">
        <v>0</v>
      </c>
      <c r="BZ69" s="22">
        <v>0</v>
      </c>
      <c r="CA69" s="22">
        <f>+BY69+BZ69</f>
        <v>0</v>
      </c>
      <c r="CB69" s="73">
        <v>0</v>
      </c>
      <c r="CC69" s="72">
        <f>+CH69+BX69</f>
        <v>1</v>
      </c>
      <c r="CD69" s="22">
        <f>+CI69+BY69</f>
        <v>1</v>
      </c>
      <c r="CE69" s="22">
        <f>+CJ69+BZ69</f>
        <v>0</v>
      </c>
      <c r="CF69" s="22">
        <f>+CK69+CA69</f>
        <v>1</v>
      </c>
      <c r="CG69" s="73">
        <f>+CL69+CB69</f>
        <v>0</v>
      </c>
      <c r="CH69" s="22">
        <v>1</v>
      </c>
      <c r="CI69" s="22">
        <v>1</v>
      </c>
      <c r="CJ69" s="22">
        <v>0</v>
      </c>
      <c r="CK69" s="22">
        <f t="shared" ref="CK69:CK72" si="45">+CI69+CJ69</f>
        <v>1</v>
      </c>
      <c r="CL69" s="22">
        <v>0</v>
      </c>
      <c r="CM69" s="36"/>
    </row>
    <row r="70" spans="1:91" ht="18.600000000000001" customHeight="1" thickBot="1" x14ac:dyDescent="0.3">
      <c r="A70" s="36"/>
      <c r="E70" s="21" t="s">
        <v>129</v>
      </c>
      <c r="F70" s="21"/>
      <c r="G70" s="21"/>
      <c r="H70" s="21" t="s">
        <v>17</v>
      </c>
      <c r="I70" s="22"/>
      <c r="J70" s="22">
        <v>25</v>
      </c>
      <c r="K70" s="22">
        <v>29</v>
      </c>
      <c r="L70" s="22">
        <v>33</v>
      </c>
      <c r="M70" s="49">
        <v>62</v>
      </c>
      <c r="Q70" s="36"/>
      <c r="R70" s="36"/>
      <c r="T70" s="16"/>
      <c r="U70" s="37" t="s">
        <v>109</v>
      </c>
      <c r="V70" s="10" t="s">
        <v>117</v>
      </c>
      <c r="W70" s="10"/>
      <c r="X70" s="10"/>
      <c r="Y70" s="10"/>
      <c r="Z70" s="10"/>
      <c r="AA70" s="10"/>
      <c r="AB70" s="10"/>
      <c r="AC70" s="37" t="s">
        <v>3</v>
      </c>
      <c r="AD70" s="37" t="s">
        <v>7</v>
      </c>
      <c r="AE70" s="37" t="s">
        <v>8</v>
      </c>
      <c r="AF70" s="37" t="s">
        <v>9</v>
      </c>
      <c r="AG70" s="37" t="s">
        <v>71</v>
      </c>
      <c r="AH70" s="37" t="s">
        <v>4</v>
      </c>
      <c r="AI70" s="37" t="s">
        <v>6</v>
      </c>
      <c r="AJ70" s="37" t="s">
        <v>5</v>
      </c>
      <c r="AK70" s="37" t="s">
        <v>72</v>
      </c>
      <c r="AL70" s="37" t="s">
        <v>23</v>
      </c>
      <c r="AM70" s="37" t="s">
        <v>2</v>
      </c>
      <c r="AN70" s="11"/>
      <c r="AO70" s="22"/>
      <c r="AP70" s="22"/>
      <c r="AQ70" s="36"/>
      <c r="AR70" s="36"/>
      <c r="AS70" s="27">
        <v>8</v>
      </c>
      <c r="AT70" s="21" t="s">
        <v>15</v>
      </c>
      <c r="AX70" s="22"/>
      <c r="AY70" s="21" t="s">
        <v>173</v>
      </c>
      <c r="AZ70" s="72">
        <v>3</v>
      </c>
      <c r="BA70" s="22">
        <v>0</v>
      </c>
      <c r="BB70" s="22">
        <v>0</v>
      </c>
      <c r="BC70" s="22">
        <f t="shared" si="41"/>
        <v>0</v>
      </c>
      <c r="BD70" s="73">
        <v>0</v>
      </c>
      <c r="BE70" s="72">
        <f t="shared" ref="BE70:BF80" si="46">+AZ70+BJ70</f>
        <v>25</v>
      </c>
      <c r="BF70" s="22">
        <f t="shared" si="46"/>
        <v>0</v>
      </c>
      <c r="BG70" s="22">
        <f t="shared" si="42"/>
        <v>2</v>
      </c>
      <c r="BH70" s="22">
        <f t="shared" ref="BH70:BH80" si="47">+BF70+BG70</f>
        <v>2</v>
      </c>
      <c r="BI70" s="73">
        <f t="shared" si="43"/>
        <v>0</v>
      </c>
      <c r="BJ70" s="22">
        <v>22</v>
      </c>
      <c r="BK70" s="22">
        <v>0</v>
      </c>
      <c r="BL70" s="22">
        <v>2</v>
      </c>
      <c r="BM70" s="22">
        <f t="shared" si="44"/>
        <v>2</v>
      </c>
      <c r="BN70" s="22">
        <v>0</v>
      </c>
      <c r="BO70" s="36"/>
      <c r="BP70" s="36"/>
      <c r="BQ70" s="27">
        <v>7</v>
      </c>
      <c r="BR70" s="21" t="s">
        <v>64</v>
      </c>
      <c r="BX70" s="72">
        <v>0</v>
      </c>
      <c r="BY70" s="22">
        <v>0</v>
      </c>
      <c r="BZ70" s="22">
        <v>0</v>
      </c>
      <c r="CA70" s="22">
        <f t="shared" ref="CA70:CA72" si="48">+BY70+BZ70</f>
        <v>0</v>
      </c>
      <c r="CB70" s="73">
        <v>0</v>
      </c>
      <c r="CC70" s="72">
        <f t="shared" ref="CC70:CG72" si="49">+CH70+BX70</f>
        <v>3</v>
      </c>
      <c r="CD70" s="22">
        <f t="shared" si="49"/>
        <v>0</v>
      </c>
      <c r="CE70" s="22">
        <f t="shared" si="49"/>
        <v>1</v>
      </c>
      <c r="CF70" s="22">
        <f t="shared" si="49"/>
        <v>1</v>
      </c>
      <c r="CG70" s="73">
        <f t="shared" si="49"/>
        <v>0</v>
      </c>
      <c r="CH70" s="22">
        <v>3</v>
      </c>
      <c r="CI70" s="22">
        <v>0</v>
      </c>
      <c r="CJ70" s="22">
        <v>1</v>
      </c>
      <c r="CK70" s="22">
        <f t="shared" si="45"/>
        <v>1</v>
      </c>
      <c r="CL70" s="22">
        <v>0</v>
      </c>
      <c r="CM70" s="36"/>
    </row>
    <row r="71" spans="1:91" ht="18.600000000000001" customHeight="1" x14ac:dyDescent="0.25">
      <c r="A71" s="36"/>
      <c r="E71" s="21" t="s">
        <v>85</v>
      </c>
      <c r="F71" s="21"/>
      <c r="G71" s="21"/>
      <c r="H71" s="21" t="s">
        <v>106</v>
      </c>
      <c r="I71" s="22"/>
      <c r="J71" s="22">
        <v>23</v>
      </c>
      <c r="K71" s="22">
        <v>25</v>
      </c>
      <c r="L71" s="22">
        <v>22</v>
      </c>
      <c r="M71" s="49">
        <v>47</v>
      </c>
      <c r="Q71" s="36"/>
      <c r="R71" s="36"/>
      <c r="T71" s="16"/>
      <c r="U71" s="58">
        <v>8</v>
      </c>
      <c r="V71" s="31" t="s">
        <v>15</v>
      </c>
      <c r="W71" s="8"/>
      <c r="X71" s="31"/>
      <c r="Y71" s="31"/>
      <c r="Z71" s="14"/>
      <c r="AA71" s="8"/>
      <c r="AB71" s="8"/>
      <c r="AC71" s="22">
        <f>+AD71+AE71+AF71</f>
        <v>1</v>
      </c>
      <c r="AD71" s="22">
        <f t="shared" ref="AD71:AF78" si="50">SUMIF($V$86:$V$87,$V71,AD$86:AD$87)+SUMIF($V$94:$V$103,$V71,AD$94:AD$103)</f>
        <v>0</v>
      </c>
      <c r="AE71" s="22">
        <f t="shared" si="50"/>
        <v>1</v>
      </c>
      <c r="AF71" s="22">
        <f t="shared" si="50"/>
        <v>0</v>
      </c>
      <c r="AG71" s="55">
        <f>+(AD71*2+AF71)/(2*AC71)</f>
        <v>0</v>
      </c>
      <c r="AH71" s="22">
        <f t="shared" ref="AH71:AJ78" si="51">SUMIF($V$86:$V$87,$V71,AH$86:AH$87)+SUMIF($V$94:$V$103,$V71,AH$94:AH$103)</f>
        <v>9</v>
      </c>
      <c r="AI71" s="22">
        <f t="shared" si="51"/>
        <v>0</v>
      </c>
      <c r="AJ71" s="22">
        <f t="shared" si="51"/>
        <v>0</v>
      </c>
      <c r="AK71" s="24">
        <f t="shared" ref="AK71:AK79" si="52">+AH71/AC71</f>
        <v>9</v>
      </c>
      <c r="AL71" s="22">
        <f t="shared" ref="AL71:AM78" si="53">SUMIF($V$86:$V$87,$V71,AL$86:AL$87)+SUMIF($V$94:$V$103,$V71,AL$94:AL$103)</f>
        <v>0</v>
      </c>
      <c r="AM71" s="22">
        <f t="shared" si="53"/>
        <v>0</v>
      </c>
      <c r="AN71" s="11"/>
      <c r="AO71" s="22"/>
      <c r="AP71" s="22"/>
      <c r="AQ71" s="36"/>
      <c r="AR71" s="36"/>
      <c r="AS71" s="27">
        <v>9.5</v>
      </c>
      <c r="AT71" s="21" t="s">
        <v>192</v>
      </c>
      <c r="AU71" s="21"/>
      <c r="AV71" s="21"/>
      <c r="AW71" s="21"/>
      <c r="AX71" s="22">
        <v>19</v>
      </c>
      <c r="AY71" s="21" t="s">
        <v>173</v>
      </c>
      <c r="AZ71" s="72">
        <v>3</v>
      </c>
      <c r="BA71" s="22">
        <v>1</v>
      </c>
      <c r="BB71" s="22">
        <v>3</v>
      </c>
      <c r="BC71" s="22">
        <f t="shared" si="41"/>
        <v>4</v>
      </c>
      <c r="BD71" s="73">
        <v>0</v>
      </c>
      <c r="BE71" s="72">
        <f t="shared" si="46"/>
        <v>24</v>
      </c>
      <c r="BF71" s="22">
        <f t="shared" si="46"/>
        <v>21</v>
      </c>
      <c r="BG71" s="22">
        <f t="shared" si="42"/>
        <v>25</v>
      </c>
      <c r="BH71" s="22">
        <f t="shared" si="47"/>
        <v>46</v>
      </c>
      <c r="BI71" s="73">
        <f t="shared" si="43"/>
        <v>10</v>
      </c>
      <c r="BJ71" s="22">
        <v>21</v>
      </c>
      <c r="BK71" s="22">
        <v>20</v>
      </c>
      <c r="BL71" s="22">
        <v>22</v>
      </c>
      <c r="BM71" s="22">
        <f t="shared" si="44"/>
        <v>42</v>
      </c>
      <c r="BN71" s="22">
        <v>10</v>
      </c>
      <c r="BO71" s="36"/>
      <c r="BP71" s="36"/>
      <c r="BQ71" s="27">
        <v>7</v>
      </c>
      <c r="BR71" s="21" t="s">
        <v>141</v>
      </c>
      <c r="BX71" s="72">
        <v>0</v>
      </c>
      <c r="BY71" s="22">
        <v>0</v>
      </c>
      <c r="BZ71" s="22">
        <v>0</v>
      </c>
      <c r="CA71" s="22">
        <f t="shared" si="48"/>
        <v>0</v>
      </c>
      <c r="CB71" s="73">
        <v>0</v>
      </c>
      <c r="CC71" s="72">
        <f t="shared" si="49"/>
        <v>1</v>
      </c>
      <c r="CD71" s="22">
        <f t="shared" si="49"/>
        <v>1</v>
      </c>
      <c r="CE71" s="22">
        <f t="shared" si="49"/>
        <v>0</v>
      </c>
      <c r="CF71" s="22">
        <f t="shared" si="49"/>
        <v>1</v>
      </c>
      <c r="CG71" s="73">
        <f t="shared" si="49"/>
        <v>0</v>
      </c>
      <c r="CH71" s="22">
        <v>1</v>
      </c>
      <c r="CI71" s="22">
        <v>1</v>
      </c>
      <c r="CJ71" s="22">
        <v>0</v>
      </c>
      <c r="CK71" s="22">
        <f t="shared" si="45"/>
        <v>1</v>
      </c>
      <c r="CL71" s="22">
        <v>0</v>
      </c>
      <c r="CM71" s="36"/>
    </row>
    <row r="72" spans="1:91" ht="18.600000000000001" customHeight="1" x14ac:dyDescent="0.25">
      <c r="A72" s="36"/>
      <c r="E72" s="21" t="s">
        <v>192</v>
      </c>
      <c r="F72" s="21"/>
      <c r="G72" s="21"/>
      <c r="H72" s="21" t="s">
        <v>173</v>
      </c>
      <c r="I72" s="22"/>
      <c r="J72" s="22">
        <v>24</v>
      </c>
      <c r="K72" s="22">
        <v>21</v>
      </c>
      <c r="L72" s="22">
        <v>25</v>
      </c>
      <c r="M72" s="49">
        <v>46</v>
      </c>
      <c r="Q72" s="36"/>
      <c r="R72" s="36"/>
      <c r="T72" s="16"/>
      <c r="U72" s="27">
        <v>7</v>
      </c>
      <c r="V72" s="21" t="s">
        <v>347</v>
      </c>
      <c r="X72" s="21"/>
      <c r="Y72" s="21"/>
      <c r="Z72" s="16"/>
      <c r="AC72" s="22">
        <f t="shared" ref="AC72:AC78" si="54">+AD72+AE72+AF72</f>
        <v>10</v>
      </c>
      <c r="AD72" s="22">
        <f t="shared" si="50"/>
        <v>2</v>
      </c>
      <c r="AE72" s="22">
        <f t="shared" si="50"/>
        <v>8</v>
      </c>
      <c r="AF72" s="22">
        <f t="shared" si="50"/>
        <v>0</v>
      </c>
      <c r="AG72" s="55">
        <f t="shared" ref="AG72:AG78" si="55">+(AD72*2+AF72)/(2*AC72)</f>
        <v>0.2</v>
      </c>
      <c r="AH72" s="22">
        <f t="shared" si="51"/>
        <v>47</v>
      </c>
      <c r="AI72" s="22">
        <f t="shared" si="51"/>
        <v>0</v>
      </c>
      <c r="AJ72" s="22">
        <f t="shared" si="51"/>
        <v>0</v>
      </c>
      <c r="AK72" s="24">
        <f t="shared" si="52"/>
        <v>4.7</v>
      </c>
      <c r="AL72" s="22">
        <f t="shared" si="53"/>
        <v>0</v>
      </c>
      <c r="AM72" s="22">
        <f t="shared" si="53"/>
        <v>0</v>
      </c>
      <c r="AN72" s="11"/>
      <c r="AO72" s="22"/>
      <c r="AP72" s="22"/>
      <c r="AQ72" s="36"/>
      <c r="AR72" s="36"/>
      <c r="AS72" s="27">
        <v>9</v>
      </c>
      <c r="AT72" s="21" t="s">
        <v>79</v>
      </c>
      <c r="AU72" s="21"/>
      <c r="AV72" s="21"/>
      <c r="AW72" s="21"/>
      <c r="AX72" s="22">
        <v>22</v>
      </c>
      <c r="AY72" s="21" t="s">
        <v>173</v>
      </c>
      <c r="AZ72" s="72">
        <v>3</v>
      </c>
      <c r="BA72" s="22">
        <v>1</v>
      </c>
      <c r="BB72" s="22">
        <v>0</v>
      </c>
      <c r="BC72" s="22">
        <f t="shared" si="41"/>
        <v>1</v>
      </c>
      <c r="BD72" s="73">
        <v>6</v>
      </c>
      <c r="BE72" s="72">
        <f t="shared" si="46"/>
        <v>23</v>
      </c>
      <c r="BF72" s="22">
        <f t="shared" si="46"/>
        <v>13</v>
      </c>
      <c r="BG72" s="22">
        <f t="shared" si="42"/>
        <v>27</v>
      </c>
      <c r="BH72" s="22">
        <f t="shared" si="47"/>
        <v>40</v>
      </c>
      <c r="BI72" s="73">
        <f t="shared" si="43"/>
        <v>16</v>
      </c>
      <c r="BJ72" s="22">
        <v>20</v>
      </c>
      <c r="BK72" s="22">
        <v>12</v>
      </c>
      <c r="BL72" s="22">
        <v>27</v>
      </c>
      <c r="BM72" s="22">
        <f t="shared" si="44"/>
        <v>39</v>
      </c>
      <c r="BN72" s="22">
        <v>10</v>
      </c>
      <c r="BO72" s="36"/>
      <c r="BP72" s="36"/>
      <c r="BQ72" s="27">
        <v>7</v>
      </c>
      <c r="BR72" s="21" t="s">
        <v>119</v>
      </c>
      <c r="BS72" s="21"/>
      <c r="BX72" s="72">
        <v>1</v>
      </c>
      <c r="BY72" s="22">
        <v>1</v>
      </c>
      <c r="BZ72" s="22">
        <v>1</v>
      </c>
      <c r="CA72" s="22">
        <f t="shared" si="48"/>
        <v>2</v>
      </c>
      <c r="CB72" s="73">
        <v>0</v>
      </c>
      <c r="CC72" s="72">
        <f t="shared" si="49"/>
        <v>1</v>
      </c>
      <c r="CD72" s="22">
        <f t="shared" si="49"/>
        <v>1</v>
      </c>
      <c r="CE72" s="22">
        <f t="shared" si="49"/>
        <v>1</v>
      </c>
      <c r="CF72" s="22">
        <f t="shared" si="49"/>
        <v>2</v>
      </c>
      <c r="CG72" s="73">
        <f t="shared" si="49"/>
        <v>0</v>
      </c>
      <c r="CH72" s="22">
        <v>0</v>
      </c>
      <c r="CI72" s="22">
        <v>0</v>
      </c>
      <c r="CJ72" s="22">
        <v>0</v>
      </c>
      <c r="CK72" s="22">
        <f t="shared" si="45"/>
        <v>0</v>
      </c>
      <c r="CL72" s="22">
        <v>0</v>
      </c>
      <c r="CM72" s="36"/>
    </row>
    <row r="73" spans="1:91" ht="18.600000000000001" customHeight="1" x14ac:dyDescent="0.25">
      <c r="A73" s="36"/>
      <c r="E73" s="21" t="s">
        <v>53</v>
      </c>
      <c r="F73" s="21"/>
      <c r="G73" s="21"/>
      <c r="H73" s="21" t="s">
        <v>108</v>
      </c>
      <c r="I73" s="22"/>
      <c r="J73" s="22">
        <v>23</v>
      </c>
      <c r="K73" s="22">
        <v>29</v>
      </c>
      <c r="L73" s="22">
        <v>15</v>
      </c>
      <c r="M73" s="49">
        <v>44</v>
      </c>
      <c r="Q73" s="36"/>
      <c r="R73" s="36"/>
      <c r="T73" s="16"/>
      <c r="U73" s="27">
        <v>7</v>
      </c>
      <c r="V73" s="21" t="s">
        <v>162</v>
      </c>
      <c r="X73" s="21"/>
      <c r="Y73" s="21"/>
      <c r="Z73" s="16"/>
      <c r="AC73" s="22">
        <f t="shared" si="54"/>
        <v>3</v>
      </c>
      <c r="AD73" s="22">
        <f t="shared" si="50"/>
        <v>3</v>
      </c>
      <c r="AE73" s="22">
        <f t="shared" si="50"/>
        <v>0</v>
      </c>
      <c r="AF73" s="22">
        <f t="shared" si="50"/>
        <v>0</v>
      </c>
      <c r="AG73" s="55">
        <f t="shared" si="55"/>
        <v>1</v>
      </c>
      <c r="AH73" s="22">
        <f t="shared" si="51"/>
        <v>5</v>
      </c>
      <c r="AI73" s="22">
        <f t="shared" si="51"/>
        <v>0</v>
      </c>
      <c r="AJ73" s="22">
        <f t="shared" si="51"/>
        <v>0</v>
      </c>
      <c r="AK73" s="24">
        <f t="shared" si="52"/>
        <v>1.6666666666666667</v>
      </c>
      <c r="AL73" s="22">
        <f t="shared" si="53"/>
        <v>0</v>
      </c>
      <c r="AM73" s="22">
        <f t="shared" si="53"/>
        <v>0</v>
      </c>
      <c r="AN73" s="11"/>
      <c r="AO73" s="22"/>
      <c r="AP73" s="22"/>
      <c r="AQ73" s="36"/>
      <c r="AR73" s="36"/>
      <c r="AS73" s="27">
        <v>8.5</v>
      </c>
      <c r="AT73" s="21" t="s">
        <v>138</v>
      </c>
      <c r="AU73" s="21"/>
      <c r="AV73" s="21"/>
      <c r="AW73" s="21"/>
      <c r="AX73" s="22">
        <v>77</v>
      </c>
      <c r="AY73" s="21" t="s">
        <v>173</v>
      </c>
      <c r="AZ73" s="72">
        <v>3</v>
      </c>
      <c r="BA73" s="22">
        <v>1</v>
      </c>
      <c r="BB73" s="22">
        <v>2</v>
      </c>
      <c r="BC73" s="22">
        <f t="shared" si="41"/>
        <v>3</v>
      </c>
      <c r="BD73" s="73">
        <v>2</v>
      </c>
      <c r="BE73" s="72">
        <f t="shared" si="46"/>
        <v>21</v>
      </c>
      <c r="BF73" s="22">
        <f t="shared" si="46"/>
        <v>15</v>
      </c>
      <c r="BG73" s="22">
        <f t="shared" si="42"/>
        <v>17</v>
      </c>
      <c r="BH73" s="22">
        <f t="shared" si="47"/>
        <v>32</v>
      </c>
      <c r="BI73" s="73">
        <f t="shared" si="43"/>
        <v>6</v>
      </c>
      <c r="BJ73" s="22">
        <v>18</v>
      </c>
      <c r="BK73" s="22">
        <v>14</v>
      </c>
      <c r="BL73" s="22">
        <v>15</v>
      </c>
      <c r="BM73" s="22">
        <f t="shared" si="44"/>
        <v>29</v>
      </c>
      <c r="BN73" s="22">
        <v>4</v>
      </c>
      <c r="BO73" s="36"/>
      <c r="BP73" s="36"/>
      <c r="BQ73" s="27">
        <v>7.5</v>
      </c>
      <c r="BR73" s="21" t="s">
        <v>31</v>
      </c>
      <c r="BX73" s="72">
        <v>0</v>
      </c>
      <c r="BY73" s="22">
        <v>0</v>
      </c>
      <c r="BZ73" s="22">
        <v>0</v>
      </c>
      <c r="CA73" s="22">
        <f>+BY73+BZ73</f>
        <v>0</v>
      </c>
      <c r="CB73" s="73">
        <v>0</v>
      </c>
      <c r="CC73" s="72">
        <f t="shared" ref="CC73:CG74" si="56">+CH73+BX73</f>
        <v>2</v>
      </c>
      <c r="CD73" s="22">
        <f t="shared" si="56"/>
        <v>0</v>
      </c>
      <c r="CE73" s="22">
        <f t="shared" si="56"/>
        <v>1</v>
      </c>
      <c r="CF73" s="22">
        <f t="shared" si="56"/>
        <v>1</v>
      </c>
      <c r="CG73" s="73">
        <f t="shared" si="56"/>
        <v>0</v>
      </c>
      <c r="CH73" s="22">
        <v>2</v>
      </c>
      <c r="CI73" s="22">
        <v>0</v>
      </c>
      <c r="CJ73" s="22">
        <v>1</v>
      </c>
      <c r="CK73" s="22">
        <f>+CI73+CJ73</f>
        <v>1</v>
      </c>
      <c r="CL73" s="22">
        <v>0</v>
      </c>
      <c r="CM73" s="36"/>
    </row>
    <row r="74" spans="1:91" ht="18.600000000000001" customHeight="1" x14ac:dyDescent="0.25">
      <c r="A74" s="36"/>
      <c r="E74" s="21" t="s">
        <v>185</v>
      </c>
      <c r="F74" s="21"/>
      <c r="G74" s="21"/>
      <c r="H74" s="21" t="s">
        <v>134</v>
      </c>
      <c r="I74" s="22"/>
      <c r="J74" s="22">
        <v>24</v>
      </c>
      <c r="K74" s="22">
        <v>30</v>
      </c>
      <c r="L74" s="22">
        <v>11</v>
      </c>
      <c r="M74" s="49">
        <v>41</v>
      </c>
      <c r="Q74" s="36"/>
      <c r="R74" s="36"/>
      <c r="T74" s="16"/>
      <c r="U74" s="27">
        <v>7</v>
      </c>
      <c r="V74" s="21" t="s">
        <v>183</v>
      </c>
      <c r="X74" s="21"/>
      <c r="Y74" s="21"/>
      <c r="Z74" s="16"/>
      <c r="AC74" s="22">
        <f t="shared" si="54"/>
        <v>2</v>
      </c>
      <c r="AD74" s="22">
        <f t="shared" si="50"/>
        <v>1</v>
      </c>
      <c r="AE74" s="22">
        <f t="shared" si="50"/>
        <v>0</v>
      </c>
      <c r="AF74" s="22">
        <f t="shared" si="50"/>
        <v>1</v>
      </c>
      <c r="AG74" s="55">
        <f t="shared" si="55"/>
        <v>0.75</v>
      </c>
      <c r="AH74" s="22">
        <f t="shared" si="51"/>
        <v>3</v>
      </c>
      <c r="AI74" s="22">
        <f t="shared" si="51"/>
        <v>0</v>
      </c>
      <c r="AJ74" s="22">
        <f t="shared" si="51"/>
        <v>0</v>
      </c>
      <c r="AK74" s="24">
        <f t="shared" si="52"/>
        <v>1.5</v>
      </c>
      <c r="AL74" s="22">
        <f t="shared" si="53"/>
        <v>0</v>
      </c>
      <c r="AM74" s="22">
        <f t="shared" si="53"/>
        <v>0</v>
      </c>
      <c r="AN74" s="11"/>
      <c r="AO74" s="22"/>
      <c r="AP74" s="22"/>
      <c r="AQ74" s="36"/>
      <c r="AR74" s="36"/>
      <c r="AS74" s="27">
        <v>8</v>
      </c>
      <c r="AT74" s="21" t="s">
        <v>153</v>
      </c>
      <c r="AU74" s="21"/>
      <c r="AV74" s="21"/>
      <c r="AW74" s="21"/>
      <c r="AX74" s="22">
        <v>14</v>
      </c>
      <c r="AY74" s="21" t="s">
        <v>173</v>
      </c>
      <c r="AZ74" s="72">
        <v>1</v>
      </c>
      <c r="BA74" s="22">
        <v>0</v>
      </c>
      <c r="BB74" s="22">
        <v>0</v>
      </c>
      <c r="BC74" s="22">
        <f t="shared" si="41"/>
        <v>0</v>
      </c>
      <c r="BD74" s="73">
        <v>2</v>
      </c>
      <c r="BE74" s="72">
        <f t="shared" si="46"/>
        <v>20</v>
      </c>
      <c r="BF74" s="22">
        <f t="shared" si="46"/>
        <v>10</v>
      </c>
      <c r="BG74" s="22">
        <f t="shared" si="42"/>
        <v>11</v>
      </c>
      <c r="BH74" s="22">
        <f t="shared" si="47"/>
        <v>21</v>
      </c>
      <c r="BI74" s="73">
        <f t="shared" si="43"/>
        <v>2</v>
      </c>
      <c r="BJ74" s="22">
        <v>19</v>
      </c>
      <c r="BK74" s="22">
        <v>10</v>
      </c>
      <c r="BL74" s="22">
        <v>11</v>
      </c>
      <c r="BM74" s="22">
        <f t="shared" si="44"/>
        <v>21</v>
      </c>
      <c r="BN74" s="22">
        <v>0</v>
      </c>
      <c r="BO74" s="36"/>
      <c r="BP74" s="36"/>
      <c r="BQ74" s="27">
        <v>7.5</v>
      </c>
      <c r="BR74" s="21" t="s">
        <v>139</v>
      </c>
      <c r="BX74" s="72">
        <v>0</v>
      </c>
      <c r="BY74" s="22">
        <v>0</v>
      </c>
      <c r="BZ74" s="22">
        <v>0</v>
      </c>
      <c r="CA74" s="22">
        <f>+BY74+BZ74</f>
        <v>0</v>
      </c>
      <c r="CB74" s="73">
        <v>0</v>
      </c>
      <c r="CC74" s="72">
        <f t="shared" si="56"/>
        <v>1</v>
      </c>
      <c r="CD74" s="22">
        <f t="shared" si="56"/>
        <v>0</v>
      </c>
      <c r="CE74" s="22">
        <f t="shared" si="56"/>
        <v>0</v>
      </c>
      <c r="CF74" s="22">
        <f t="shared" si="56"/>
        <v>0</v>
      </c>
      <c r="CG74" s="73">
        <f t="shared" si="56"/>
        <v>0</v>
      </c>
      <c r="CH74" s="22">
        <v>1</v>
      </c>
      <c r="CI74" s="22">
        <v>0</v>
      </c>
      <c r="CJ74" s="22">
        <v>0</v>
      </c>
      <c r="CK74" s="22">
        <f>+CI74+CJ74</f>
        <v>0</v>
      </c>
      <c r="CL74" s="22">
        <v>0</v>
      </c>
      <c r="CM74" s="36"/>
    </row>
    <row r="75" spans="1:91" ht="18.600000000000001" customHeight="1" x14ac:dyDescent="0.25">
      <c r="A75" s="36"/>
      <c r="E75" s="21" t="s">
        <v>79</v>
      </c>
      <c r="F75" s="21"/>
      <c r="G75" s="21"/>
      <c r="H75" s="21" t="s">
        <v>173</v>
      </c>
      <c r="I75" s="22"/>
      <c r="J75" s="22">
        <v>23</v>
      </c>
      <c r="K75" s="22">
        <v>13</v>
      </c>
      <c r="L75" s="22">
        <v>27</v>
      </c>
      <c r="M75" s="49">
        <v>40</v>
      </c>
      <c r="Q75" s="36"/>
      <c r="R75" s="36"/>
      <c r="T75" s="16"/>
      <c r="U75" s="27">
        <v>7</v>
      </c>
      <c r="V75" s="21" t="s">
        <v>315</v>
      </c>
      <c r="X75" s="21"/>
      <c r="Y75" s="21"/>
      <c r="Z75" s="16"/>
      <c r="AC75" s="22">
        <f t="shared" si="54"/>
        <v>1</v>
      </c>
      <c r="AD75" s="22">
        <f t="shared" si="50"/>
        <v>0</v>
      </c>
      <c r="AE75" s="22">
        <f t="shared" si="50"/>
        <v>0</v>
      </c>
      <c r="AF75" s="22">
        <f t="shared" si="50"/>
        <v>1</v>
      </c>
      <c r="AG75" s="55">
        <f t="shared" si="55"/>
        <v>0.5</v>
      </c>
      <c r="AH75" s="22">
        <f t="shared" si="51"/>
        <v>1</v>
      </c>
      <c r="AI75" s="22">
        <f t="shared" si="51"/>
        <v>0</v>
      </c>
      <c r="AJ75" s="22">
        <f t="shared" si="51"/>
        <v>0</v>
      </c>
      <c r="AK75" s="24">
        <f t="shared" si="52"/>
        <v>1</v>
      </c>
      <c r="AL75" s="22">
        <f t="shared" si="53"/>
        <v>0</v>
      </c>
      <c r="AM75" s="22">
        <f t="shared" si="53"/>
        <v>0</v>
      </c>
      <c r="AN75" s="11"/>
      <c r="AO75" s="22"/>
      <c r="AP75" s="22"/>
      <c r="AQ75" s="36"/>
      <c r="AR75" s="36"/>
      <c r="AS75" s="27">
        <v>7.5</v>
      </c>
      <c r="AT75" s="21" t="s">
        <v>125</v>
      </c>
      <c r="AU75" s="21"/>
      <c r="AV75" s="21"/>
      <c r="AW75" s="21"/>
      <c r="AX75" s="22">
        <v>44</v>
      </c>
      <c r="AY75" s="21" t="s">
        <v>173</v>
      </c>
      <c r="AZ75" s="72">
        <v>3</v>
      </c>
      <c r="BA75" s="22">
        <v>1</v>
      </c>
      <c r="BB75" s="22">
        <v>0</v>
      </c>
      <c r="BC75" s="22">
        <f t="shared" si="41"/>
        <v>1</v>
      </c>
      <c r="BD75" s="73">
        <v>0</v>
      </c>
      <c r="BE75" s="72">
        <f t="shared" si="46"/>
        <v>20</v>
      </c>
      <c r="BF75" s="22">
        <f t="shared" si="46"/>
        <v>2</v>
      </c>
      <c r="BG75" s="22">
        <f t="shared" si="42"/>
        <v>5</v>
      </c>
      <c r="BH75" s="22">
        <f t="shared" si="47"/>
        <v>7</v>
      </c>
      <c r="BI75" s="73">
        <f t="shared" si="43"/>
        <v>0</v>
      </c>
      <c r="BJ75" s="22">
        <v>17</v>
      </c>
      <c r="BK75" s="22">
        <v>1</v>
      </c>
      <c r="BL75" s="22">
        <v>5</v>
      </c>
      <c r="BM75" s="22">
        <f t="shared" si="44"/>
        <v>6</v>
      </c>
      <c r="BN75" s="22">
        <v>0</v>
      </c>
      <c r="BO75" s="36"/>
      <c r="BP75" s="36"/>
      <c r="BQ75" s="27">
        <v>7</v>
      </c>
      <c r="BR75" s="21" t="s">
        <v>81</v>
      </c>
      <c r="BX75" s="72">
        <v>1</v>
      </c>
      <c r="BY75" s="22">
        <v>0</v>
      </c>
      <c r="BZ75" s="22">
        <v>0</v>
      </c>
      <c r="CA75" s="22">
        <f t="shared" ref="CA75" si="57">+BY75+BZ75</f>
        <v>0</v>
      </c>
      <c r="CB75" s="73">
        <v>2</v>
      </c>
      <c r="CC75" s="72">
        <f t="shared" ref="CC75" si="58">+CH75+BX75</f>
        <v>1</v>
      </c>
      <c r="CD75" s="22">
        <f t="shared" ref="CD75" si="59">+CI75+BY75</f>
        <v>0</v>
      </c>
      <c r="CE75" s="22">
        <f t="shared" ref="CE75" si="60">+CJ75+BZ75</f>
        <v>0</v>
      </c>
      <c r="CF75" s="22">
        <f t="shared" ref="CF75" si="61">+CK75+CA75</f>
        <v>0</v>
      </c>
      <c r="CG75" s="73">
        <f t="shared" ref="CG75" si="62">+CL75+CB75</f>
        <v>2</v>
      </c>
      <c r="CH75" s="22">
        <v>0</v>
      </c>
      <c r="CI75" s="22">
        <v>0</v>
      </c>
      <c r="CJ75" s="22">
        <v>0</v>
      </c>
      <c r="CK75" s="22">
        <f t="shared" ref="CK75" si="63">+CI75+CJ75</f>
        <v>0</v>
      </c>
      <c r="CL75" s="22">
        <v>0</v>
      </c>
      <c r="CM75" s="36"/>
    </row>
    <row r="76" spans="1:91" ht="18.600000000000001" customHeight="1" x14ac:dyDescent="0.25">
      <c r="A76" s="36"/>
      <c r="E76" s="21" t="s">
        <v>150</v>
      </c>
      <c r="F76" s="21"/>
      <c r="G76" s="21"/>
      <c r="H76" s="21" t="s">
        <v>97</v>
      </c>
      <c r="I76" s="22"/>
      <c r="J76" s="22">
        <v>21</v>
      </c>
      <c r="K76" s="22">
        <v>19</v>
      </c>
      <c r="L76" s="22">
        <v>18</v>
      </c>
      <c r="M76" s="49">
        <v>37</v>
      </c>
      <c r="Q76" s="36"/>
      <c r="R76" s="36"/>
      <c r="T76" s="16"/>
      <c r="U76" s="27">
        <v>7.5</v>
      </c>
      <c r="V76" s="21" t="s">
        <v>168</v>
      </c>
      <c r="Z76" s="21" t="s">
        <v>136</v>
      </c>
      <c r="AB76" s="22"/>
      <c r="AC76" s="22">
        <f t="shared" si="54"/>
        <v>2</v>
      </c>
      <c r="AD76" s="22">
        <f t="shared" si="50"/>
        <v>1</v>
      </c>
      <c r="AE76" s="22">
        <f t="shared" si="50"/>
        <v>1</v>
      </c>
      <c r="AF76" s="22">
        <f t="shared" si="50"/>
        <v>0</v>
      </c>
      <c r="AG76" s="55">
        <f t="shared" si="55"/>
        <v>0.5</v>
      </c>
      <c r="AH76" s="22">
        <f t="shared" si="51"/>
        <v>2</v>
      </c>
      <c r="AI76" s="22">
        <f t="shared" si="51"/>
        <v>0</v>
      </c>
      <c r="AJ76" s="22">
        <f t="shared" si="51"/>
        <v>1</v>
      </c>
      <c r="AK76" s="24">
        <f t="shared" si="52"/>
        <v>1</v>
      </c>
      <c r="AL76" s="22">
        <f t="shared" si="53"/>
        <v>0</v>
      </c>
      <c r="AM76" s="22">
        <f t="shared" si="53"/>
        <v>0</v>
      </c>
      <c r="AN76" s="11"/>
      <c r="AO76" s="22"/>
      <c r="AP76" s="22"/>
      <c r="AQ76" s="40"/>
      <c r="AR76" s="36"/>
      <c r="AS76" s="27">
        <v>7</v>
      </c>
      <c r="AT76" s="21" t="s">
        <v>119</v>
      </c>
      <c r="AU76" s="21"/>
      <c r="AV76" s="21"/>
      <c r="AW76" s="21"/>
      <c r="AX76" s="22">
        <v>24</v>
      </c>
      <c r="AY76" s="21" t="s">
        <v>173</v>
      </c>
      <c r="AZ76" s="72">
        <v>3</v>
      </c>
      <c r="BA76" s="22">
        <v>0</v>
      </c>
      <c r="BB76" s="22">
        <v>1</v>
      </c>
      <c r="BC76" s="22">
        <f t="shared" si="41"/>
        <v>1</v>
      </c>
      <c r="BD76" s="73">
        <v>0</v>
      </c>
      <c r="BE76" s="72">
        <f t="shared" si="46"/>
        <v>23</v>
      </c>
      <c r="BF76" s="22">
        <f t="shared" si="46"/>
        <v>6</v>
      </c>
      <c r="BG76" s="22">
        <f t="shared" si="42"/>
        <v>14</v>
      </c>
      <c r="BH76" s="22">
        <f t="shared" si="47"/>
        <v>20</v>
      </c>
      <c r="BI76" s="73">
        <f t="shared" si="43"/>
        <v>2</v>
      </c>
      <c r="BJ76" s="22">
        <v>20</v>
      </c>
      <c r="BK76" s="22">
        <v>6</v>
      </c>
      <c r="BL76" s="22">
        <v>13</v>
      </c>
      <c r="BM76" s="22">
        <f t="shared" si="44"/>
        <v>19</v>
      </c>
      <c r="BN76" s="22">
        <v>2</v>
      </c>
      <c r="BO76" s="36"/>
      <c r="BP76" s="36"/>
      <c r="BQ76" s="27">
        <v>6.5</v>
      </c>
      <c r="BR76" s="21" t="s">
        <v>123</v>
      </c>
      <c r="BX76" s="72">
        <v>2</v>
      </c>
      <c r="BY76" s="22">
        <v>0</v>
      </c>
      <c r="BZ76" s="22">
        <v>0</v>
      </c>
      <c r="CA76" s="22">
        <f t="shared" ref="CA76:CA84" si="64">+BY76+BZ76</f>
        <v>0</v>
      </c>
      <c r="CB76" s="73">
        <v>0</v>
      </c>
      <c r="CC76" s="72">
        <f t="shared" ref="CC76:CC84" si="65">+CH76+BX76</f>
        <v>10</v>
      </c>
      <c r="CD76" s="22">
        <f t="shared" ref="CD76:CD84" si="66">+CI76+BY76</f>
        <v>2</v>
      </c>
      <c r="CE76" s="22">
        <f t="shared" ref="CE76:CE84" si="67">+CJ76+BZ76</f>
        <v>2</v>
      </c>
      <c r="CF76" s="22">
        <f t="shared" ref="CF76:CF84" si="68">+CK76+CA76</f>
        <v>4</v>
      </c>
      <c r="CG76" s="73">
        <f t="shared" ref="CG76:CG84" si="69">+CL76+CB76</f>
        <v>2</v>
      </c>
      <c r="CH76" s="22">
        <v>8</v>
      </c>
      <c r="CI76" s="22">
        <v>2</v>
      </c>
      <c r="CJ76" s="22">
        <v>2</v>
      </c>
      <c r="CK76" s="22">
        <f t="shared" ref="CK76:CK84" si="70">+CI76+CJ76</f>
        <v>4</v>
      </c>
      <c r="CL76" s="22">
        <v>2</v>
      </c>
      <c r="CM76" s="40"/>
    </row>
    <row r="77" spans="1:91" ht="18.600000000000001" customHeight="1" x14ac:dyDescent="0.25">
      <c r="A77" s="36"/>
      <c r="E77" s="21" t="s">
        <v>155</v>
      </c>
      <c r="H77" s="21" t="s">
        <v>134</v>
      </c>
      <c r="I77" s="22"/>
      <c r="J77" s="22">
        <v>23</v>
      </c>
      <c r="K77" s="22">
        <v>14</v>
      </c>
      <c r="L77" s="22">
        <v>20</v>
      </c>
      <c r="M77" s="49">
        <v>34</v>
      </c>
      <c r="Q77" s="40"/>
      <c r="R77" s="40"/>
      <c r="T77" s="16"/>
      <c r="U77" s="27">
        <v>7</v>
      </c>
      <c r="V77" s="21" t="s">
        <v>274</v>
      </c>
      <c r="X77" s="21"/>
      <c r="Y77" s="21"/>
      <c r="Z77" s="16"/>
      <c r="AC77" s="22">
        <f t="shared" si="54"/>
        <v>4</v>
      </c>
      <c r="AD77" s="22">
        <f t="shared" si="50"/>
        <v>0</v>
      </c>
      <c r="AE77" s="22">
        <f t="shared" si="50"/>
        <v>3</v>
      </c>
      <c r="AF77" s="22">
        <f t="shared" si="50"/>
        <v>1</v>
      </c>
      <c r="AG77" s="55">
        <f t="shared" si="55"/>
        <v>0.125</v>
      </c>
      <c r="AH77" s="22">
        <f t="shared" si="51"/>
        <v>13</v>
      </c>
      <c r="AI77" s="22">
        <f t="shared" si="51"/>
        <v>0</v>
      </c>
      <c r="AJ77" s="22">
        <f t="shared" si="51"/>
        <v>0</v>
      </c>
      <c r="AK77" s="24">
        <f t="shared" si="52"/>
        <v>3.25</v>
      </c>
      <c r="AL77" s="22">
        <f t="shared" si="53"/>
        <v>0</v>
      </c>
      <c r="AM77" s="22">
        <f t="shared" si="53"/>
        <v>0</v>
      </c>
      <c r="AN77" s="11"/>
      <c r="AO77" s="22"/>
      <c r="AP77" s="22"/>
      <c r="AQ77" s="40"/>
      <c r="AR77" s="40"/>
      <c r="AS77" s="27">
        <v>6.5</v>
      </c>
      <c r="AT77" s="21" t="s">
        <v>99</v>
      </c>
      <c r="AU77" s="21"/>
      <c r="AV77" s="21"/>
      <c r="AW77" s="21"/>
      <c r="AX77" s="22">
        <v>12</v>
      </c>
      <c r="AY77" s="21" t="s">
        <v>173</v>
      </c>
      <c r="AZ77" s="72">
        <v>3</v>
      </c>
      <c r="BA77" s="22">
        <v>1</v>
      </c>
      <c r="BB77" s="22">
        <v>0</v>
      </c>
      <c r="BC77" s="22">
        <f t="shared" si="41"/>
        <v>1</v>
      </c>
      <c r="BD77" s="73">
        <v>0</v>
      </c>
      <c r="BE77" s="72">
        <f t="shared" si="46"/>
        <v>24</v>
      </c>
      <c r="BF77" s="22">
        <f t="shared" si="46"/>
        <v>7</v>
      </c>
      <c r="BG77" s="22">
        <f t="shared" si="42"/>
        <v>8</v>
      </c>
      <c r="BH77" s="22">
        <f t="shared" si="47"/>
        <v>15</v>
      </c>
      <c r="BI77" s="73">
        <f t="shared" si="43"/>
        <v>2</v>
      </c>
      <c r="BJ77" s="22">
        <v>21</v>
      </c>
      <c r="BK77" s="22">
        <v>6</v>
      </c>
      <c r="BL77" s="22">
        <v>8</v>
      </c>
      <c r="BM77" s="22">
        <f t="shared" si="44"/>
        <v>14</v>
      </c>
      <c r="BN77" s="22">
        <v>2</v>
      </c>
      <c r="BO77" s="40"/>
      <c r="BP77" s="40"/>
      <c r="BQ77" s="27">
        <v>6</v>
      </c>
      <c r="BR77" s="21" t="s">
        <v>103</v>
      </c>
      <c r="BX77" s="72">
        <v>0</v>
      </c>
      <c r="BY77" s="22">
        <v>0</v>
      </c>
      <c r="BZ77" s="22">
        <v>0</v>
      </c>
      <c r="CA77" s="22">
        <f t="shared" si="64"/>
        <v>0</v>
      </c>
      <c r="CB77" s="73">
        <v>0</v>
      </c>
      <c r="CC77" s="72">
        <f t="shared" si="65"/>
        <v>4</v>
      </c>
      <c r="CD77" s="22">
        <f t="shared" si="66"/>
        <v>0</v>
      </c>
      <c r="CE77" s="22">
        <f t="shared" si="67"/>
        <v>0</v>
      </c>
      <c r="CF77" s="22">
        <f t="shared" si="68"/>
        <v>0</v>
      </c>
      <c r="CG77" s="73">
        <f t="shared" si="69"/>
        <v>0</v>
      </c>
      <c r="CH77" s="22">
        <v>4</v>
      </c>
      <c r="CI77" s="22">
        <v>0</v>
      </c>
      <c r="CJ77" s="22">
        <v>0</v>
      </c>
      <c r="CK77" s="22">
        <f t="shared" si="70"/>
        <v>0</v>
      </c>
      <c r="CL77" s="22">
        <v>0</v>
      </c>
      <c r="CM77" s="40"/>
    </row>
    <row r="78" spans="1:91" ht="18.600000000000001" customHeight="1" thickBot="1" x14ac:dyDescent="0.3">
      <c r="A78" s="36"/>
      <c r="E78" s="21" t="s">
        <v>140</v>
      </c>
      <c r="F78" s="21"/>
      <c r="G78" s="21"/>
      <c r="H78" s="21" t="s">
        <v>108</v>
      </c>
      <c r="I78" s="22"/>
      <c r="J78" s="22">
        <v>25</v>
      </c>
      <c r="K78" s="22">
        <v>15</v>
      </c>
      <c r="L78" s="22">
        <v>18</v>
      </c>
      <c r="M78" s="49">
        <v>33</v>
      </c>
      <c r="Q78" s="40"/>
      <c r="R78" s="40"/>
      <c r="T78" s="16"/>
      <c r="U78" s="56">
        <v>7</v>
      </c>
      <c r="V78" s="28" t="s">
        <v>222</v>
      </c>
      <c r="W78" s="3"/>
      <c r="X78" s="28"/>
      <c r="Y78" s="28"/>
      <c r="Z78" s="10"/>
      <c r="AA78" s="3"/>
      <c r="AB78" s="3"/>
      <c r="AC78" s="22">
        <f t="shared" si="54"/>
        <v>3</v>
      </c>
      <c r="AD78" s="22">
        <f t="shared" si="50"/>
        <v>0</v>
      </c>
      <c r="AE78" s="22">
        <f t="shared" si="50"/>
        <v>2</v>
      </c>
      <c r="AF78" s="22">
        <f t="shared" si="50"/>
        <v>1</v>
      </c>
      <c r="AG78" s="55">
        <f t="shared" si="55"/>
        <v>0.16666666666666666</v>
      </c>
      <c r="AH78" s="22">
        <f t="shared" si="51"/>
        <v>14</v>
      </c>
      <c r="AI78" s="22">
        <f t="shared" si="51"/>
        <v>0</v>
      </c>
      <c r="AJ78" s="22">
        <f t="shared" si="51"/>
        <v>0</v>
      </c>
      <c r="AK78" s="24">
        <f t="shared" si="52"/>
        <v>4.666666666666667</v>
      </c>
      <c r="AL78" s="22">
        <f t="shared" si="53"/>
        <v>0</v>
      </c>
      <c r="AM78" s="22">
        <f t="shared" si="53"/>
        <v>0</v>
      </c>
      <c r="AN78" s="11"/>
      <c r="AO78" s="22"/>
      <c r="AP78" s="22"/>
      <c r="AQ78" s="40"/>
      <c r="AR78" s="40"/>
      <c r="AS78" s="27">
        <v>6.5</v>
      </c>
      <c r="AT78" s="21" t="s">
        <v>123</v>
      </c>
      <c r="AU78" s="21"/>
      <c r="AV78" s="21"/>
      <c r="AW78" s="21"/>
      <c r="AX78" s="22">
        <v>8</v>
      </c>
      <c r="AY78" s="21" t="s">
        <v>173</v>
      </c>
      <c r="AZ78" s="72">
        <v>3</v>
      </c>
      <c r="BA78" s="22">
        <v>0</v>
      </c>
      <c r="BB78" s="22">
        <v>1</v>
      </c>
      <c r="BC78" s="22">
        <f t="shared" si="41"/>
        <v>1</v>
      </c>
      <c r="BD78" s="73">
        <v>0</v>
      </c>
      <c r="BE78" s="72">
        <f t="shared" si="46"/>
        <v>25</v>
      </c>
      <c r="BF78" s="22">
        <f t="shared" si="46"/>
        <v>2</v>
      </c>
      <c r="BG78" s="22">
        <f t="shared" si="42"/>
        <v>5</v>
      </c>
      <c r="BH78" s="22">
        <f t="shared" si="47"/>
        <v>7</v>
      </c>
      <c r="BI78" s="73">
        <f t="shared" si="43"/>
        <v>2</v>
      </c>
      <c r="BJ78" s="22">
        <v>22</v>
      </c>
      <c r="BK78" s="22">
        <v>2</v>
      </c>
      <c r="BL78" s="22">
        <v>4</v>
      </c>
      <c r="BM78" s="22">
        <f t="shared" si="44"/>
        <v>6</v>
      </c>
      <c r="BN78" s="22">
        <v>2</v>
      </c>
      <c r="BO78" s="40"/>
      <c r="BP78" s="40"/>
      <c r="BQ78" s="27">
        <v>8.5</v>
      </c>
      <c r="BR78" s="21" t="s">
        <v>161</v>
      </c>
      <c r="BX78" s="72">
        <v>0</v>
      </c>
      <c r="BY78" s="22">
        <v>0</v>
      </c>
      <c r="BZ78" s="22">
        <v>0</v>
      </c>
      <c r="CA78" s="22">
        <f t="shared" si="64"/>
        <v>0</v>
      </c>
      <c r="CB78" s="73">
        <v>0</v>
      </c>
      <c r="CC78" s="72">
        <f t="shared" si="65"/>
        <v>2</v>
      </c>
      <c r="CD78" s="22">
        <f t="shared" si="66"/>
        <v>1</v>
      </c>
      <c r="CE78" s="22">
        <f t="shared" si="67"/>
        <v>4</v>
      </c>
      <c r="CF78" s="22">
        <f t="shared" si="68"/>
        <v>5</v>
      </c>
      <c r="CG78" s="73">
        <f t="shared" si="69"/>
        <v>0</v>
      </c>
      <c r="CH78" s="22">
        <v>2</v>
      </c>
      <c r="CI78" s="22">
        <v>1</v>
      </c>
      <c r="CJ78" s="22">
        <v>4</v>
      </c>
      <c r="CK78" s="22">
        <f t="shared" si="70"/>
        <v>5</v>
      </c>
      <c r="CL78" s="22">
        <v>0</v>
      </c>
      <c r="CM78" s="40"/>
    </row>
    <row r="79" spans="1:91" ht="18.600000000000001" customHeight="1" x14ac:dyDescent="0.25">
      <c r="A79" s="36"/>
      <c r="E79" s="21" t="s">
        <v>282</v>
      </c>
      <c r="F79" s="21"/>
      <c r="G79" s="21"/>
      <c r="H79" s="21" t="s">
        <v>106</v>
      </c>
      <c r="I79" s="22"/>
      <c r="J79" s="22">
        <v>24</v>
      </c>
      <c r="K79" s="22">
        <v>13</v>
      </c>
      <c r="L79" s="22">
        <v>20</v>
      </c>
      <c r="M79" s="49">
        <v>33</v>
      </c>
      <c r="Q79" s="40"/>
      <c r="R79" s="40"/>
      <c r="T79" s="16"/>
      <c r="U79" s="8"/>
      <c r="V79" s="32"/>
      <c r="W79" s="31" t="s">
        <v>20</v>
      </c>
      <c r="X79" s="32"/>
      <c r="Y79" s="32"/>
      <c r="Z79" s="15"/>
      <c r="AA79" s="8"/>
      <c r="AB79" s="8"/>
      <c r="AC79" s="15">
        <f>SUM(AC71:AC78)</f>
        <v>26</v>
      </c>
      <c r="AD79" s="15">
        <f t="shared" ref="AD79:AF79" si="71">SUM(AD71:AD78)</f>
        <v>7</v>
      </c>
      <c r="AE79" s="15">
        <f t="shared" si="71"/>
        <v>15</v>
      </c>
      <c r="AF79" s="15">
        <f t="shared" si="71"/>
        <v>4</v>
      </c>
      <c r="AG79" s="83"/>
      <c r="AH79" s="15">
        <f t="shared" ref="AH79:AJ79" si="72">SUM(AH71:AH78)</f>
        <v>94</v>
      </c>
      <c r="AI79" s="15">
        <f t="shared" si="72"/>
        <v>0</v>
      </c>
      <c r="AJ79" s="15">
        <f t="shared" si="72"/>
        <v>1</v>
      </c>
      <c r="AK79" s="52">
        <f t="shared" si="52"/>
        <v>3.6153846153846154</v>
      </c>
      <c r="AL79" s="15">
        <f t="shared" ref="AL79:AM79" si="73">SUM(AL71:AL78)</f>
        <v>0</v>
      </c>
      <c r="AM79" s="15">
        <f t="shared" si="73"/>
        <v>0</v>
      </c>
      <c r="AN79" s="11"/>
      <c r="AO79" s="22"/>
      <c r="AP79" s="22"/>
      <c r="AQ79" s="41"/>
      <c r="AR79" s="40"/>
      <c r="AS79" s="27">
        <v>6</v>
      </c>
      <c r="AT79" s="21" t="s">
        <v>91</v>
      </c>
      <c r="AU79" s="21"/>
      <c r="AV79" s="21"/>
      <c r="AW79" s="21"/>
      <c r="AX79" s="22">
        <v>23</v>
      </c>
      <c r="AY79" s="21" t="s">
        <v>173</v>
      </c>
      <c r="AZ79" s="72">
        <v>2</v>
      </c>
      <c r="BA79" s="22">
        <v>0</v>
      </c>
      <c r="BB79" s="22">
        <v>0</v>
      </c>
      <c r="BC79" s="22">
        <f t="shared" si="41"/>
        <v>0</v>
      </c>
      <c r="BD79" s="73">
        <v>0</v>
      </c>
      <c r="BE79" s="72">
        <f t="shared" si="46"/>
        <v>20</v>
      </c>
      <c r="BF79" s="22">
        <f t="shared" si="46"/>
        <v>0</v>
      </c>
      <c r="BG79" s="22">
        <f t="shared" si="42"/>
        <v>1</v>
      </c>
      <c r="BH79" s="22">
        <f t="shared" si="47"/>
        <v>1</v>
      </c>
      <c r="BI79" s="73">
        <f t="shared" si="43"/>
        <v>2</v>
      </c>
      <c r="BJ79" s="22">
        <v>18</v>
      </c>
      <c r="BK79" s="22">
        <v>0</v>
      </c>
      <c r="BL79" s="22">
        <v>1</v>
      </c>
      <c r="BM79" s="22">
        <f t="shared" si="44"/>
        <v>1</v>
      </c>
      <c r="BN79" s="22">
        <v>2</v>
      </c>
      <c r="BO79" s="40"/>
      <c r="BP79" s="40"/>
      <c r="BQ79" s="27">
        <v>9.5</v>
      </c>
      <c r="BR79" s="21" t="s">
        <v>129</v>
      </c>
      <c r="BX79" s="72">
        <v>0</v>
      </c>
      <c r="BY79" s="22">
        <v>0</v>
      </c>
      <c r="BZ79" s="22">
        <v>0</v>
      </c>
      <c r="CA79" s="22">
        <f t="shared" si="64"/>
        <v>0</v>
      </c>
      <c r="CB79" s="73">
        <v>0</v>
      </c>
      <c r="CC79" s="72">
        <f t="shared" si="65"/>
        <v>2</v>
      </c>
      <c r="CD79" s="22">
        <f t="shared" si="66"/>
        <v>2</v>
      </c>
      <c r="CE79" s="22">
        <f t="shared" si="67"/>
        <v>5</v>
      </c>
      <c r="CF79" s="22">
        <f t="shared" si="68"/>
        <v>7</v>
      </c>
      <c r="CG79" s="73">
        <f t="shared" si="69"/>
        <v>2</v>
      </c>
      <c r="CH79" s="22">
        <v>2</v>
      </c>
      <c r="CI79" s="22">
        <v>2</v>
      </c>
      <c r="CJ79" s="22">
        <v>5</v>
      </c>
      <c r="CK79" s="22">
        <f t="shared" si="70"/>
        <v>7</v>
      </c>
      <c r="CL79" s="22">
        <v>2</v>
      </c>
      <c r="CM79" s="41"/>
    </row>
    <row r="80" spans="1:91" ht="18.600000000000001" customHeight="1" x14ac:dyDescent="0.25">
      <c r="A80" s="36"/>
      <c r="E80" s="21" t="s">
        <v>128</v>
      </c>
      <c r="F80" s="21"/>
      <c r="G80" s="21"/>
      <c r="H80" s="21" t="s">
        <v>106</v>
      </c>
      <c r="I80" s="22"/>
      <c r="J80" s="22">
        <v>23</v>
      </c>
      <c r="K80" s="22">
        <v>18</v>
      </c>
      <c r="L80" s="22">
        <v>14</v>
      </c>
      <c r="M80" s="49">
        <v>32</v>
      </c>
      <c r="Q80" s="41"/>
      <c r="R80" s="41"/>
      <c r="T80" s="16"/>
      <c r="U80" s="16"/>
      <c r="V80" s="16"/>
      <c r="W80" s="16"/>
      <c r="X80" s="16"/>
      <c r="Y80" s="16"/>
      <c r="Z80" s="16"/>
      <c r="AA80" s="29"/>
      <c r="AB80" s="29"/>
      <c r="AC80" s="29"/>
      <c r="AD80" s="29"/>
      <c r="AE80" s="30"/>
      <c r="AF80" s="29"/>
      <c r="AG80" s="29"/>
      <c r="AH80" s="29"/>
      <c r="AI80" s="29"/>
      <c r="AJ80" s="29"/>
      <c r="AK80" s="29"/>
      <c r="AL80" s="21"/>
      <c r="AM80" s="11"/>
      <c r="AN80" s="11"/>
      <c r="AO80" s="22"/>
      <c r="AP80" s="22"/>
      <c r="AQ80" s="41"/>
      <c r="AR80" s="41"/>
      <c r="AS80" s="27">
        <v>6</v>
      </c>
      <c r="AT80" s="21" t="s">
        <v>68</v>
      </c>
      <c r="AU80" s="21"/>
      <c r="AV80" s="21"/>
      <c r="AW80" s="21"/>
      <c r="AX80" s="22">
        <v>9</v>
      </c>
      <c r="AY80" s="21" t="s">
        <v>173</v>
      </c>
      <c r="AZ80" s="72">
        <v>3</v>
      </c>
      <c r="BA80" s="22">
        <v>0</v>
      </c>
      <c r="BB80" s="22">
        <v>0</v>
      </c>
      <c r="BC80" s="22">
        <f t="shared" si="41"/>
        <v>0</v>
      </c>
      <c r="BD80" s="73">
        <v>0</v>
      </c>
      <c r="BE80" s="72">
        <f t="shared" si="46"/>
        <v>25</v>
      </c>
      <c r="BF80" s="22">
        <f t="shared" si="46"/>
        <v>1</v>
      </c>
      <c r="BG80" s="22">
        <f t="shared" si="42"/>
        <v>4</v>
      </c>
      <c r="BH80" s="22">
        <f t="shared" si="47"/>
        <v>5</v>
      </c>
      <c r="BI80" s="73">
        <f t="shared" si="43"/>
        <v>2</v>
      </c>
      <c r="BJ80" s="22">
        <v>22</v>
      </c>
      <c r="BK80" s="22">
        <v>1</v>
      </c>
      <c r="BL80" s="22">
        <v>4</v>
      </c>
      <c r="BM80" s="22">
        <f t="shared" si="44"/>
        <v>5</v>
      </c>
      <c r="BN80" s="22">
        <v>2</v>
      </c>
      <c r="BO80" s="41"/>
      <c r="BP80" s="41"/>
      <c r="BQ80" s="27">
        <v>7.5</v>
      </c>
      <c r="BR80" s="21" t="s">
        <v>196</v>
      </c>
      <c r="BS80" s="21"/>
      <c r="BX80" s="72">
        <v>0</v>
      </c>
      <c r="BY80" s="22">
        <v>0</v>
      </c>
      <c r="BZ80" s="22">
        <v>0</v>
      </c>
      <c r="CA80" s="22">
        <f t="shared" si="64"/>
        <v>0</v>
      </c>
      <c r="CB80" s="73">
        <v>0</v>
      </c>
      <c r="CC80" s="72">
        <f t="shared" si="65"/>
        <v>1</v>
      </c>
      <c r="CD80" s="22">
        <f t="shared" si="66"/>
        <v>0</v>
      </c>
      <c r="CE80" s="22">
        <f t="shared" si="67"/>
        <v>0</v>
      </c>
      <c r="CF80" s="22">
        <f t="shared" si="68"/>
        <v>0</v>
      </c>
      <c r="CG80" s="73">
        <f t="shared" si="69"/>
        <v>0</v>
      </c>
      <c r="CH80" s="22">
        <v>1</v>
      </c>
      <c r="CI80" s="22">
        <v>0</v>
      </c>
      <c r="CJ80" s="22">
        <v>0</v>
      </c>
      <c r="CK80" s="22">
        <f t="shared" si="70"/>
        <v>0</v>
      </c>
      <c r="CL80" s="22">
        <v>0</v>
      </c>
      <c r="CM80" s="41"/>
    </row>
    <row r="81" spans="1:91" ht="18.600000000000001" customHeight="1" thickBot="1" x14ac:dyDescent="0.3">
      <c r="A81" s="36"/>
      <c r="E81" s="21" t="s">
        <v>138</v>
      </c>
      <c r="F81" s="21"/>
      <c r="G81" s="21"/>
      <c r="H81" s="21" t="s">
        <v>173</v>
      </c>
      <c r="I81" s="22"/>
      <c r="J81" s="22">
        <v>21</v>
      </c>
      <c r="K81" s="22">
        <v>15</v>
      </c>
      <c r="L81" s="22">
        <v>17</v>
      </c>
      <c r="M81" s="49">
        <v>32</v>
      </c>
      <c r="Q81" s="41"/>
      <c r="R81" s="41"/>
      <c r="T81" s="16"/>
      <c r="U81" s="16"/>
      <c r="V81" s="16"/>
      <c r="W81" s="16"/>
      <c r="X81" s="16"/>
      <c r="Y81" s="16"/>
      <c r="Z81" s="16"/>
      <c r="AA81" s="29"/>
      <c r="AB81" s="29"/>
      <c r="AC81" s="29"/>
      <c r="AD81" s="29"/>
      <c r="AE81" s="30"/>
      <c r="AF81" s="29"/>
      <c r="AG81" s="29"/>
      <c r="AH81" s="29"/>
      <c r="AI81" s="29"/>
      <c r="AJ81" s="29"/>
      <c r="AK81" s="29"/>
      <c r="AL81" s="21"/>
      <c r="AM81" s="11"/>
      <c r="AN81" s="11"/>
      <c r="AO81" s="22"/>
      <c r="AP81" s="22"/>
      <c r="AQ81" s="41"/>
      <c r="AR81" s="41"/>
      <c r="AS81" s="17" t="s">
        <v>172</v>
      </c>
      <c r="AT81" s="17"/>
      <c r="AU81" s="17"/>
      <c r="AV81" s="17"/>
      <c r="AW81" s="17"/>
      <c r="AX81" s="17"/>
      <c r="AY81" s="17"/>
      <c r="AZ81" s="75">
        <f>SUM(AZ69:AZ80)</f>
        <v>33</v>
      </c>
      <c r="BA81" s="23">
        <f>SUM(BA69:BA80)</f>
        <v>5</v>
      </c>
      <c r="BB81" s="23">
        <f>SUM(BB69:BB80)</f>
        <v>7</v>
      </c>
      <c r="BC81" s="23">
        <f>+BB81+BA81</f>
        <v>12</v>
      </c>
      <c r="BD81" s="76">
        <f>SUM(BD69:BD80)</f>
        <v>10</v>
      </c>
      <c r="BE81" s="75">
        <f>SUM(BE69:BE80)</f>
        <v>275</v>
      </c>
      <c r="BF81" s="23">
        <f>SUM(BF69:BF80)</f>
        <v>89</v>
      </c>
      <c r="BG81" s="23">
        <f>SUM(BG69:BG80)</f>
        <v>130</v>
      </c>
      <c r="BH81" s="23">
        <f>+BG81+BF81</f>
        <v>219</v>
      </c>
      <c r="BI81" s="76">
        <f>SUM(BI69:BI80)</f>
        <v>48</v>
      </c>
      <c r="BJ81" s="23">
        <f>SUM(BJ69:BJ80)</f>
        <v>242</v>
      </c>
      <c r="BK81" s="23">
        <f>SUM(BK69:BK80)</f>
        <v>84</v>
      </c>
      <c r="BL81" s="23">
        <f>SUM(BL69:BL80)</f>
        <v>123</v>
      </c>
      <c r="BM81" s="23">
        <f>+BL81+BK81</f>
        <v>207</v>
      </c>
      <c r="BN81" s="23">
        <f>SUM(BN69:BN80)</f>
        <v>38</v>
      </c>
      <c r="BO81" s="41"/>
      <c r="BP81" s="41"/>
      <c r="BQ81" s="27">
        <v>6.5</v>
      </c>
      <c r="BR81" s="21" t="s">
        <v>30</v>
      </c>
      <c r="BS81" s="21"/>
      <c r="BX81" s="72">
        <v>0</v>
      </c>
      <c r="BY81" s="22">
        <v>0</v>
      </c>
      <c r="BZ81" s="22">
        <v>0</v>
      </c>
      <c r="CA81" s="22">
        <f t="shared" si="64"/>
        <v>0</v>
      </c>
      <c r="CB81" s="73">
        <v>0</v>
      </c>
      <c r="CC81" s="72">
        <f t="shared" si="65"/>
        <v>1</v>
      </c>
      <c r="CD81" s="22">
        <f t="shared" si="66"/>
        <v>0</v>
      </c>
      <c r="CE81" s="22">
        <f t="shared" si="67"/>
        <v>1</v>
      </c>
      <c r="CF81" s="22">
        <f t="shared" si="68"/>
        <v>1</v>
      </c>
      <c r="CG81" s="73">
        <f t="shared" si="69"/>
        <v>0</v>
      </c>
      <c r="CH81" s="22">
        <v>1</v>
      </c>
      <c r="CI81" s="22">
        <v>0</v>
      </c>
      <c r="CJ81" s="22">
        <v>1</v>
      </c>
      <c r="CK81" s="22">
        <f t="shared" si="70"/>
        <v>1</v>
      </c>
      <c r="CL81" s="22">
        <v>0</v>
      </c>
      <c r="CM81" s="41"/>
    </row>
    <row r="82" spans="1:91" ht="18.600000000000001" customHeight="1" x14ac:dyDescent="0.25">
      <c r="A82" s="36"/>
      <c r="E82" s="21" t="s">
        <v>118</v>
      </c>
      <c r="G82" s="21"/>
      <c r="H82" s="21" t="s">
        <v>106</v>
      </c>
      <c r="I82" s="22"/>
      <c r="J82" s="22">
        <v>23</v>
      </c>
      <c r="K82" s="22">
        <v>13</v>
      </c>
      <c r="L82" s="22">
        <v>19</v>
      </c>
      <c r="M82" s="49">
        <v>32</v>
      </c>
      <c r="Q82" s="41"/>
      <c r="R82" s="41"/>
      <c r="T82" s="16"/>
      <c r="U82" s="16"/>
      <c r="V82" s="16"/>
      <c r="W82" s="16"/>
      <c r="X82" s="16"/>
      <c r="Y82" s="16"/>
      <c r="Z82" s="16"/>
      <c r="AA82" s="29"/>
      <c r="AB82" s="29"/>
      <c r="AC82" s="29"/>
      <c r="AD82" s="29"/>
      <c r="AE82" s="30"/>
      <c r="AF82" s="29"/>
      <c r="AG82" s="29"/>
      <c r="AH82" s="29"/>
      <c r="AI82" s="29"/>
      <c r="AJ82" s="29"/>
      <c r="AK82" s="29"/>
      <c r="AL82" s="21"/>
      <c r="AM82" s="11"/>
      <c r="AN82" s="11"/>
      <c r="AO82" s="22"/>
      <c r="AP82" s="22"/>
      <c r="AQ82" s="41"/>
      <c r="AR82" s="41"/>
      <c r="AS82" s="19" t="s">
        <v>17</v>
      </c>
      <c r="AT82" s="19"/>
      <c r="AU82" s="19"/>
      <c r="AV82" s="19"/>
      <c r="AW82" s="19"/>
      <c r="AX82" s="16" t="s">
        <v>51</v>
      </c>
      <c r="AZ82" s="72">
        <v>5</v>
      </c>
      <c r="BA82" s="22">
        <v>1</v>
      </c>
      <c r="BB82" s="22">
        <v>4</v>
      </c>
      <c r="BC82" s="22">
        <f t="shared" ref="BC82:BC93" si="74">+BA82+BB82</f>
        <v>5</v>
      </c>
      <c r="BD82" s="73">
        <v>0</v>
      </c>
      <c r="BE82" s="72">
        <f>+AZ82+BJ82</f>
        <v>23</v>
      </c>
      <c r="BF82" s="22">
        <f>+BA82+BK82</f>
        <v>8</v>
      </c>
      <c r="BG82" s="22">
        <f t="shared" ref="BG82:BG93" si="75">+BB82+BL82</f>
        <v>13</v>
      </c>
      <c r="BH82" s="22">
        <f>+BF82+BG82</f>
        <v>21</v>
      </c>
      <c r="BI82" s="73">
        <f t="shared" ref="BI82:BI93" si="76">+BD82+BN82</f>
        <v>0</v>
      </c>
      <c r="BJ82" s="22">
        <v>18</v>
      </c>
      <c r="BK82" s="22">
        <v>7</v>
      </c>
      <c r="BL82" s="22">
        <v>9</v>
      </c>
      <c r="BM82" s="22">
        <f t="shared" ref="BM82:BM93" si="77">+BK82+BL82</f>
        <v>16</v>
      </c>
      <c r="BN82" s="22">
        <v>0</v>
      </c>
      <c r="BO82" s="41"/>
      <c r="BP82" s="41"/>
      <c r="BQ82" s="27">
        <v>8.5</v>
      </c>
      <c r="BR82" s="21" t="s">
        <v>28</v>
      </c>
      <c r="BX82" s="72">
        <v>0</v>
      </c>
      <c r="BY82" s="22">
        <v>0</v>
      </c>
      <c r="BZ82" s="22">
        <v>0</v>
      </c>
      <c r="CA82" s="22">
        <f t="shared" si="64"/>
        <v>0</v>
      </c>
      <c r="CB82" s="73">
        <v>0</v>
      </c>
      <c r="CC82" s="72">
        <f t="shared" si="65"/>
        <v>1</v>
      </c>
      <c r="CD82" s="22">
        <f t="shared" si="66"/>
        <v>0</v>
      </c>
      <c r="CE82" s="22">
        <f t="shared" si="67"/>
        <v>1</v>
      </c>
      <c r="CF82" s="22">
        <f t="shared" si="68"/>
        <v>1</v>
      </c>
      <c r="CG82" s="73">
        <f t="shared" si="69"/>
        <v>0</v>
      </c>
      <c r="CH82" s="22">
        <v>1</v>
      </c>
      <c r="CI82" s="22">
        <v>0</v>
      </c>
      <c r="CJ82" s="22">
        <v>1</v>
      </c>
      <c r="CK82" s="22">
        <f t="shared" si="70"/>
        <v>1</v>
      </c>
      <c r="CL82" s="22">
        <v>0</v>
      </c>
      <c r="CM82" s="41"/>
    </row>
    <row r="83" spans="1:91" ht="18.600000000000001" customHeight="1" x14ac:dyDescent="0.25">
      <c r="A83" s="36"/>
      <c r="E83" s="21" t="s">
        <v>42</v>
      </c>
      <c r="F83" s="21"/>
      <c r="G83" s="21"/>
      <c r="H83" s="21" t="s">
        <v>107</v>
      </c>
      <c r="I83" s="22"/>
      <c r="J83" s="22">
        <v>22</v>
      </c>
      <c r="K83" s="22">
        <v>14</v>
      </c>
      <c r="L83" s="22">
        <v>12</v>
      </c>
      <c r="M83" s="49">
        <v>26</v>
      </c>
      <c r="Q83" s="41"/>
      <c r="R83" s="41"/>
      <c r="T83" s="16"/>
      <c r="U83" s="88" t="s">
        <v>694</v>
      </c>
      <c r="V83" s="88"/>
      <c r="W83" s="88"/>
      <c r="X83" s="88"/>
      <c r="Y83" s="88"/>
      <c r="Z83" s="88"/>
      <c r="AA83" s="88"/>
      <c r="AB83" s="88"/>
      <c r="AC83" s="88"/>
      <c r="AD83" s="88"/>
      <c r="AE83" s="88"/>
      <c r="AF83" s="88"/>
      <c r="AG83" s="88"/>
      <c r="AH83" s="88"/>
      <c r="AI83" s="88"/>
      <c r="AJ83" s="88"/>
      <c r="AK83" s="88"/>
      <c r="AL83" s="88"/>
      <c r="AM83" s="88"/>
      <c r="AN83" s="11"/>
      <c r="AO83" s="22"/>
      <c r="AP83" s="22"/>
      <c r="AQ83" s="41"/>
      <c r="AR83" s="41"/>
      <c r="AS83" s="27">
        <v>7</v>
      </c>
      <c r="AT83" s="21" t="s">
        <v>162</v>
      </c>
      <c r="AU83" s="21"/>
      <c r="AV83" s="21"/>
      <c r="AW83" s="21"/>
      <c r="AX83" s="22">
        <v>30</v>
      </c>
      <c r="AY83" s="21" t="s">
        <v>17</v>
      </c>
      <c r="AZ83" s="72">
        <v>1</v>
      </c>
      <c r="BA83" s="22">
        <v>0</v>
      </c>
      <c r="BB83" s="22">
        <v>0</v>
      </c>
      <c r="BC83" s="22">
        <f t="shared" si="74"/>
        <v>0</v>
      </c>
      <c r="BD83" s="73">
        <v>0</v>
      </c>
      <c r="BE83" s="72">
        <f t="shared" ref="BE83:BF93" si="78">+AZ83+BJ83</f>
        <v>21</v>
      </c>
      <c r="BF83" s="22">
        <f t="shared" si="78"/>
        <v>0</v>
      </c>
      <c r="BG83" s="22">
        <f t="shared" si="75"/>
        <v>0</v>
      </c>
      <c r="BH83" s="22">
        <f t="shared" ref="BH83:BH93" si="79">+BF83+BG83</f>
        <v>0</v>
      </c>
      <c r="BI83" s="73">
        <f t="shared" si="76"/>
        <v>0</v>
      </c>
      <c r="BJ83" s="22">
        <v>20</v>
      </c>
      <c r="BK83" s="22">
        <v>0</v>
      </c>
      <c r="BL83" s="22">
        <v>0</v>
      </c>
      <c r="BM83" s="22">
        <f t="shared" si="77"/>
        <v>0</v>
      </c>
      <c r="BN83" s="22">
        <v>0</v>
      </c>
      <c r="BO83" s="41"/>
      <c r="BP83" s="41"/>
      <c r="BQ83" s="27">
        <v>7.5</v>
      </c>
      <c r="BR83" s="21" t="s">
        <v>32</v>
      </c>
      <c r="BX83" s="72">
        <v>0</v>
      </c>
      <c r="BY83" s="22">
        <v>0</v>
      </c>
      <c r="BZ83" s="22">
        <v>0</v>
      </c>
      <c r="CA83" s="22">
        <f t="shared" si="64"/>
        <v>0</v>
      </c>
      <c r="CB83" s="73">
        <v>0</v>
      </c>
      <c r="CC83" s="72">
        <f t="shared" si="65"/>
        <v>1</v>
      </c>
      <c r="CD83" s="22">
        <f t="shared" si="66"/>
        <v>0</v>
      </c>
      <c r="CE83" s="22">
        <f t="shared" si="67"/>
        <v>0</v>
      </c>
      <c r="CF83" s="22">
        <f t="shared" si="68"/>
        <v>0</v>
      </c>
      <c r="CG83" s="73">
        <f t="shared" si="69"/>
        <v>0</v>
      </c>
      <c r="CH83" s="22">
        <v>1</v>
      </c>
      <c r="CI83" s="22">
        <v>0</v>
      </c>
      <c r="CJ83" s="22">
        <v>0</v>
      </c>
      <c r="CK83" s="22">
        <f t="shared" si="70"/>
        <v>0</v>
      </c>
      <c r="CL83" s="22">
        <v>0</v>
      </c>
      <c r="CM83" s="41"/>
    </row>
    <row r="84" spans="1:91" ht="18.600000000000001" customHeight="1" x14ac:dyDescent="0.25">
      <c r="A84" s="36"/>
      <c r="E84" s="21" t="s">
        <v>164</v>
      </c>
      <c r="F84" s="21"/>
      <c r="G84" s="21"/>
      <c r="H84" s="21" t="s">
        <v>134</v>
      </c>
      <c r="I84" s="22"/>
      <c r="J84" s="22">
        <v>24</v>
      </c>
      <c r="K84" s="22">
        <v>9</v>
      </c>
      <c r="L84" s="22">
        <v>14</v>
      </c>
      <c r="M84" s="49">
        <v>23</v>
      </c>
      <c r="Q84" s="41"/>
      <c r="R84" s="41"/>
      <c r="T84" s="16"/>
      <c r="U84" s="16"/>
      <c r="V84" s="16"/>
      <c r="W84" s="16"/>
      <c r="X84" s="16"/>
      <c r="Y84" s="16"/>
      <c r="Z84" s="16"/>
      <c r="AA84" s="29"/>
      <c r="AB84" s="29"/>
      <c r="AC84" s="29"/>
      <c r="AD84" s="29"/>
      <c r="AE84" s="30"/>
      <c r="AF84" s="29"/>
      <c r="AG84" s="29"/>
      <c r="AH84" s="29"/>
      <c r="AI84" s="29"/>
      <c r="AJ84" s="29"/>
      <c r="AK84" s="29"/>
      <c r="AL84" s="21"/>
      <c r="AM84" s="11"/>
      <c r="AN84" s="11"/>
      <c r="AO84" s="22"/>
      <c r="AP84" s="22"/>
      <c r="AQ84" s="41"/>
      <c r="AR84" s="41"/>
      <c r="AS84" s="27">
        <v>9.5</v>
      </c>
      <c r="AT84" s="21" t="s">
        <v>129</v>
      </c>
      <c r="AU84" s="21"/>
      <c r="AV84" s="21"/>
      <c r="AW84" s="21"/>
      <c r="AX84" s="22">
        <v>24</v>
      </c>
      <c r="AY84" s="21" t="s">
        <v>17</v>
      </c>
      <c r="AZ84" s="72">
        <v>3</v>
      </c>
      <c r="BA84" s="22">
        <v>6</v>
      </c>
      <c r="BB84" s="22">
        <v>6</v>
      </c>
      <c r="BC84" s="22">
        <f t="shared" si="74"/>
        <v>12</v>
      </c>
      <c r="BD84" s="73">
        <v>0</v>
      </c>
      <c r="BE84" s="72">
        <f t="shared" si="78"/>
        <v>25</v>
      </c>
      <c r="BF84" s="22">
        <f t="shared" si="78"/>
        <v>29</v>
      </c>
      <c r="BG84" s="22">
        <f t="shared" si="75"/>
        <v>33</v>
      </c>
      <c r="BH84" s="22">
        <f t="shared" si="79"/>
        <v>62</v>
      </c>
      <c r="BI84" s="73">
        <f t="shared" si="76"/>
        <v>8</v>
      </c>
      <c r="BJ84" s="22">
        <v>22</v>
      </c>
      <c r="BK84" s="22">
        <v>23</v>
      </c>
      <c r="BL84" s="22">
        <v>27</v>
      </c>
      <c r="BM84" s="22">
        <f t="shared" si="77"/>
        <v>50</v>
      </c>
      <c r="BN84" s="22">
        <v>8</v>
      </c>
      <c r="BO84" s="41"/>
      <c r="BP84" s="41"/>
      <c r="BQ84" s="27">
        <v>7.5</v>
      </c>
      <c r="BR84" s="21" t="s">
        <v>104</v>
      </c>
      <c r="BX84" s="72">
        <v>0</v>
      </c>
      <c r="BY84" s="22">
        <v>0</v>
      </c>
      <c r="BZ84" s="22">
        <v>0</v>
      </c>
      <c r="CA84" s="22">
        <f t="shared" si="64"/>
        <v>0</v>
      </c>
      <c r="CB84" s="73">
        <v>0</v>
      </c>
      <c r="CC84" s="72">
        <f t="shared" si="65"/>
        <v>1</v>
      </c>
      <c r="CD84" s="22">
        <f t="shared" si="66"/>
        <v>0</v>
      </c>
      <c r="CE84" s="22">
        <f t="shared" si="67"/>
        <v>1</v>
      </c>
      <c r="CF84" s="22">
        <f t="shared" si="68"/>
        <v>1</v>
      </c>
      <c r="CG84" s="73">
        <f t="shared" si="69"/>
        <v>0</v>
      </c>
      <c r="CH84" s="22">
        <v>1</v>
      </c>
      <c r="CI84" s="22">
        <v>0</v>
      </c>
      <c r="CJ84" s="22">
        <v>1</v>
      </c>
      <c r="CK84" s="22">
        <f t="shared" si="70"/>
        <v>1</v>
      </c>
      <c r="CL84" s="22">
        <v>0</v>
      </c>
      <c r="CM84" s="41"/>
    </row>
    <row r="85" spans="1:91" ht="18.600000000000001" customHeight="1" thickBot="1" x14ac:dyDescent="0.3">
      <c r="A85" s="36"/>
      <c r="E85" s="21" t="s">
        <v>37</v>
      </c>
      <c r="H85" s="21" t="s">
        <v>134</v>
      </c>
      <c r="I85" s="22"/>
      <c r="J85" s="22">
        <v>23</v>
      </c>
      <c r="K85" s="22">
        <v>11</v>
      </c>
      <c r="L85" s="22">
        <v>11</v>
      </c>
      <c r="M85" s="49">
        <v>22</v>
      </c>
      <c r="Q85" s="41"/>
      <c r="R85" s="41"/>
      <c r="T85" s="16"/>
      <c r="U85" s="37" t="s">
        <v>109</v>
      </c>
      <c r="V85" s="10" t="s">
        <v>117</v>
      </c>
      <c r="W85" s="10"/>
      <c r="X85" s="10"/>
      <c r="Y85" s="10"/>
      <c r="Z85" s="10"/>
      <c r="AA85" s="10"/>
      <c r="AB85" s="10"/>
      <c r="AC85" s="37" t="s">
        <v>3</v>
      </c>
      <c r="AD85" s="37" t="s">
        <v>7</v>
      </c>
      <c r="AE85" s="37" t="s">
        <v>8</v>
      </c>
      <c r="AF85" s="37" t="s">
        <v>9</v>
      </c>
      <c r="AG85" s="37" t="s">
        <v>71</v>
      </c>
      <c r="AH85" s="37" t="s">
        <v>4</v>
      </c>
      <c r="AI85" s="37" t="s">
        <v>6</v>
      </c>
      <c r="AJ85" s="37" t="s">
        <v>5</v>
      </c>
      <c r="AK85" s="37" t="s">
        <v>72</v>
      </c>
      <c r="AL85" s="37" t="s">
        <v>23</v>
      </c>
      <c r="AM85" s="37" t="s">
        <v>2</v>
      </c>
      <c r="AN85" s="11"/>
      <c r="AO85" s="22"/>
      <c r="AP85" s="22"/>
      <c r="AQ85" s="41"/>
      <c r="AR85" s="41"/>
      <c r="AS85" s="27">
        <v>8.5</v>
      </c>
      <c r="AT85" s="21" t="s">
        <v>161</v>
      </c>
      <c r="AU85" s="21"/>
      <c r="AV85" s="21"/>
      <c r="AW85" s="21"/>
      <c r="AX85" s="22">
        <v>7</v>
      </c>
      <c r="AY85" s="21" t="s">
        <v>17</v>
      </c>
      <c r="AZ85" s="72">
        <v>3</v>
      </c>
      <c r="BA85" s="22">
        <v>6</v>
      </c>
      <c r="BB85" s="22">
        <v>5</v>
      </c>
      <c r="BC85" s="22">
        <f t="shared" si="74"/>
        <v>11</v>
      </c>
      <c r="BD85" s="73">
        <v>0</v>
      </c>
      <c r="BE85" s="72">
        <f t="shared" si="78"/>
        <v>25</v>
      </c>
      <c r="BF85" s="22">
        <f t="shared" si="78"/>
        <v>37</v>
      </c>
      <c r="BG85" s="22">
        <f t="shared" si="75"/>
        <v>28</v>
      </c>
      <c r="BH85" s="22">
        <f t="shared" si="79"/>
        <v>65</v>
      </c>
      <c r="BI85" s="73">
        <f t="shared" si="76"/>
        <v>0</v>
      </c>
      <c r="BJ85" s="22">
        <v>22</v>
      </c>
      <c r="BK85" s="22">
        <v>31</v>
      </c>
      <c r="BL85" s="22">
        <v>23</v>
      </c>
      <c r="BM85" s="22">
        <f t="shared" si="77"/>
        <v>54</v>
      </c>
      <c r="BN85" s="22">
        <v>0</v>
      </c>
      <c r="BO85" s="41"/>
      <c r="BP85" s="41"/>
      <c r="BQ85" s="27">
        <v>7.5</v>
      </c>
      <c r="BR85" s="21" t="s">
        <v>125</v>
      </c>
      <c r="BS85" s="21"/>
      <c r="BT85" s="21"/>
      <c r="BX85" s="72">
        <v>1</v>
      </c>
      <c r="BY85" s="22">
        <v>0</v>
      </c>
      <c r="BZ85" s="22">
        <v>0</v>
      </c>
      <c r="CA85" s="22">
        <f t="shared" ref="CA85" si="80">+BY85+BZ85</f>
        <v>0</v>
      </c>
      <c r="CB85" s="73">
        <v>0</v>
      </c>
      <c r="CC85" s="72">
        <f t="shared" ref="CC85" si="81">+CH85+BX85</f>
        <v>1</v>
      </c>
      <c r="CD85" s="22">
        <f t="shared" ref="CD85" si="82">+CI85+BY85</f>
        <v>0</v>
      </c>
      <c r="CE85" s="22">
        <f t="shared" ref="CE85" si="83">+CJ85+BZ85</f>
        <v>0</v>
      </c>
      <c r="CF85" s="22">
        <f t="shared" ref="CF85" si="84">+CK85+CA85</f>
        <v>0</v>
      </c>
      <c r="CG85" s="73">
        <f t="shared" ref="CG85" si="85">+CL85+CB85</f>
        <v>0</v>
      </c>
      <c r="CH85" s="22">
        <v>0</v>
      </c>
      <c r="CI85" s="22">
        <v>0</v>
      </c>
      <c r="CJ85" s="22">
        <v>0</v>
      </c>
      <c r="CK85" s="22">
        <f t="shared" ref="CK85" si="86">+CI85+CJ85</f>
        <v>0</v>
      </c>
      <c r="CL85" s="22">
        <v>0</v>
      </c>
      <c r="CM85" s="41"/>
    </row>
    <row r="86" spans="1:91" ht="18.600000000000001" customHeight="1" thickBot="1" x14ac:dyDescent="0.3">
      <c r="A86" s="36"/>
      <c r="E86" s="21" t="s">
        <v>74</v>
      </c>
      <c r="F86" s="21"/>
      <c r="G86" s="21"/>
      <c r="H86" s="21" t="s">
        <v>107</v>
      </c>
      <c r="I86" s="22"/>
      <c r="J86" s="22">
        <v>24</v>
      </c>
      <c r="K86" s="22">
        <v>15</v>
      </c>
      <c r="L86" s="22">
        <v>6</v>
      </c>
      <c r="M86" s="49">
        <v>21</v>
      </c>
      <c r="Q86" s="41"/>
      <c r="R86" s="41"/>
      <c r="T86" s="16"/>
      <c r="U86" s="27">
        <v>7</v>
      </c>
      <c r="V86" s="21" t="s">
        <v>347</v>
      </c>
      <c r="X86" s="21"/>
      <c r="Y86" s="21"/>
      <c r="Z86" s="16"/>
      <c r="AC86" s="22">
        <f t="shared" ref="AC86" si="87">+AD86+AE86+AF86</f>
        <v>2</v>
      </c>
      <c r="AD86" s="15">
        <v>2</v>
      </c>
      <c r="AE86" s="15">
        <v>0</v>
      </c>
      <c r="AF86" s="15">
        <v>0</v>
      </c>
      <c r="AG86" s="55">
        <f t="shared" ref="AG86" si="88">+(AD86*2+AF86)/(2*AC86)</f>
        <v>1</v>
      </c>
      <c r="AH86" s="15">
        <v>7</v>
      </c>
      <c r="AI86" s="15">
        <v>0</v>
      </c>
      <c r="AJ86" s="15">
        <v>0</v>
      </c>
      <c r="AK86" s="24">
        <f>+AH86/AC86</f>
        <v>3.5</v>
      </c>
      <c r="AL86" s="15">
        <v>0</v>
      </c>
      <c r="AM86" s="15">
        <v>0</v>
      </c>
      <c r="AN86" s="11"/>
      <c r="AO86" s="22"/>
      <c r="AP86" s="22"/>
      <c r="AQ86" s="41"/>
      <c r="AR86" s="41"/>
      <c r="AS86" s="27">
        <v>8.5</v>
      </c>
      <c r="AT86" s="21" t="s">
        <v>120</v>
      </c>
      <c r="AU86" s="21"/>
      <c r="AV86" s="21"/>
      <c r="AW86" s="21"/>
      <c r="AX86" s="22">
        <v>22</v>
      </c>
      <c r="AY86" s="16" t="s">
        <v>17</v>
      </c>
      <c r="AZ86" s="72">
        <v>3</v>
      </c>
      <c r="BA86" s="22">
        <v>0</v>
      </c>
      <c r="BB86" s="22">
        <v>1</v>
      </c>
      <c r="BC86" s="22">
        <f t="shared" si="74"/>
        <v>1</v>
      </c>
      <c r="BD86" s="73">
        <v>2</v>
      </c>
      <c r="BE86" s="72">
        <f t="shared" si="78"/>
        <v>25</v>
      </c>
      <c r="BF86" s="22">
        <f t="shared" si="78"/>
        <v>8</v>
      </c>
      <c r="BG86" s="22">
        <f t="shared" si="75"/>
        <v>9</v>
      </c>
      <c r="BH86" s="22">
        <f t="shared" si="79"/>
        <v>17</v>
      </c>
      <c r="BI86" s="73">
        <f t="shared" si="76"/>
        <v>6</v>
      </c>
      <c r="BJ86" s="22">
        <v>22</v>
      </c>
      <c r="BK86" s="22">
        <v>8</v>
      </c>
      <c r="BL86" s="22">
        <v>8</v>
      </c>
      <c r="BM86" s="22">
        <f t="shared" si="77"/>
        <v>16</v>
      </c>
      <c r="BN86" s="22">
        <v>4</v>
      </c>
      <c r="BO86" s="41"/>
      <c r="BP86" s="41"/>
      <c r="BQ86" s="27">
        <v>6</v>
      </c>
      <c r="BR86" s="21" t="s">
        <v>105</v>
      </c>
      <c r="BX86" s="72">
        <v>1</v>
      </c>
      <c r="BY86" s="22">
        <v>0</v>
      </c>
      <c r="BZ86" s="22">
        <v>0</v>
      </c>
      <c r="CA86" s="22">
        <f t="shared" ref="CA86:CA91" si="89">+BY86+BZ86</f>
        <v>0</v>
      </c>
      <c r="CB86" s="73">
        <v>0</v>
      </c>
      <c r="CC86" s="72">
        <f t="shared" ref="CC86:CG88" si="90">+CH86+BX86</f>
        <v>1</v>
      </c>
      <c r="CD86" s="22">
        <f t="shared" si="90"/>
        <v>0</v>
      </c>
      <c r="CE86" s="22">
        <f t="shared" si="90"/>
        <v>0</v>
      </c>
      <c r="CF86" s="22">
        <f t="shared" si="90"/>
        <v>0</v>
      </c>
      <c r="CG86" s="73">
        <f t="shared" si="90"/>
        <v>0</v>
      </c>
      <c r="CH86" s="22">
        <v>0</v>
      </c>
      <c r="CI86" s="22">
        <v>0</v>
      </c>
      <c r="CJ86" s="22">
        <v>0</v>
      </c>
      <c r="CK86" s="22">
        <f t="shared" ref="CK86:CK91" si="91">+CI86+CJ86</f>
        <v>0</v>
      </c>
      <c r="CL86" s="22">
        <v>0</v>
      </c>
      <c r="CM86" s="41"/>
    </row>
    <row r="87" spans="1:91" ht="18.600000000000001" customHeight="1" x14ac:dyDescent="0.25">
      <c r="A87" s="36"/>
      <c r="E87" s="21" t="s">
        <v>153</v>
      </c>
      <c r="F87" s="21"/>
      <c r="G87" s="21"/>
      <c r="H87" s="21" t="s">
        <v>173</v>
      </c>
      <c r="I87" s="22"/>
      <c r="J87" s="22">
        <v>20</v>
      </c>
      <c r="K87" s="22">
        <v>10</v>
      </c>
      <c r="L87" s="22">
        <v>11</v>
      </c>
      <c r="M87" s="49">
        <v>21</v>
      </c>
      <c r="Q87" s="41"/>
      <c r="R87" s="41"/>
      <c r="T87" s="16"/>
      <c r="U87" s="8"/>
      <c r="V87" s="32"/>
      <c r="W87" s="31" t="s">
        <v>20</v>
      </c>
      <c r="X87" s="32"/>
      <c r="Y87" s="32"/>
      <c r="Z87" s="15"/>
      <c r="AA87" s="8"/>
      <c r="AB87" s="8"/>
      <c r="AC87" s="15">
        <f>SUM(AC86:AC86)</f>
        <v>2</v>
      </c>
      <c r="AD87" s="15">
        <f t="shared" ref="AD87:AF87" si="92">SUM(AD86:AD86)</f>
        <v>2</v>
      </c>
      <c r="AE87" s="15">
        <f t="shared" si="92"/>
        <v>0</v>
      </c>
      <c r="AF87" s="15">
        <f t="shared" si="92"/>
        <v>0</v>
      </c>
      <c r="AG87" s="83"/>
      <c r="AH87" s="15">
        <f t="shared" ref="AH87:AJ87" si="93">SUM(AH86:AH86)</f>
        <v>7</v>
      </c>
      <c r="AI87" s="15">
        <f t="shared" si="93"/>
        <v>0</v>
      </c>
      <c r="AJ87" s="15">
        <f t="shared" si="93"/>
        <v>0</v>
      </c>
      <c r="AK87" s="52">
        <f>+AH87/AC87</f>
        <v>3.5</v>
      </c>
      <c r="AL87" s="15">
        <f t="shared" ref="AL87:AM87" si="94">SUM(AL86:AL86)</f>
        <v>0</v>
      </c>
      <c r="AM87" s="15">
        <f t="shared" si="94"/>
        <v>0</v>
      </c>
      <c r="AN87" s="11"/>
      <c r="AO87" s="22"/>
      <c r="AP87" s="22"/>
      <c r="AQ87" s="41"/>
      <c r="AR87" s="41"/>
      <c r="AS87" s="27">
        <v>7.5</v>
      </c>
      <c r="AT87" s="21" t="s">
        <v>31</v>
      </c>
      <c r="AX87" s="22">
        <v>2</v>
      </c>
      <c r="AY87" s="21" t="s">
        <v>17</v>
      </c>
      <c r="AZ87" s="72">
        <v>1</v>
      </c>
      <c r="BA87" s="22">
        <v>0</v>
      </c>
      <c r="BB87" s="22">
        <v>1</v>
      </c>
      <c r="BC87" s="22">
        <f t="shared" si="74"/>
        <v>1</v>
      </c>
      <c r="BD87" s="73">
        <v>0</v>
      </c>
      <c r="BE87" s="72">
        <f t="shared" si="78"/>
        <v>20</v>
      </c>
      <c r="BF87" s="22">
        <f t="shared" si="78"/>
        <v>0</v>
      </c>
      <c r="BG87" s="22">
        <f t="shared" si="75"/>
        <v>8</v>
      </c>
      <c r="BH87" s="22">
        <f t="shared" si="79"/>
        <v>8</v>
      </c>
      <c r="BI87" s="73">
        <f t="shared" si="76"/>
        <v>0</v>
      </c>
      <c r="BJ87" s="22">
        <v>19</v>
      </c>
      <c r="BK87" s="22">
        <v>0</v>
      </c>
      <c r="BL87" s="22">
        <v>7</v>
      </c>
      <c r="BM87" s="22">
        <f t="shared" si="77"/>
        <v>7</v>
      </c>
      <c r="BN87" s="22">
        <v>0</v>
      </c>
      <c r="BO87" s="41"/>
      <c r="BP87" s="41"/>
      <c r="BQ87" s="27">
        <v>7.5</v>
      </c>
      <c r="BR87" s="21" t="s">
        <v>164</v>
      </c>
      <c r="BS87" s="21"/>
      <c r="BX87" s="72">
        <v>0</v>
      </c>
      <c r="BY87" s="22">
        <v>0</v>
      </c>
      <c r="BZ87" s="22">
        <v>0</v>
      </c>
      <c r="CA87" s="22">
        <f t="shared" si="89"/>
        <v>0</v>
      </c>
      <c r="CB87" s="73">
        <v>0</v>
      </c>
      <c r="CC87" s="72">
        <f t="shared" si="90"/>
        <v>4</v>
      </c>
      <c r="CD87" s="22">
        <f t="shared" si="90"/>
        <v>1</v>
      </c>
      <c r="CE87" s="22">
        <f t="shared" si="90"/>
        <v>2</v>
      </c>
      <c r="CF87" s="22">
        <f t="shared" si="90"/>
        <v>3</v>
      </c>
      <c r="CG87" s="73">
        <f t="shared" si="90"/>
        <v>0</v>
      </c>
      <c r="CH87" s="22">
        <v>4</v>
      </c>
      <c r="CI87" s="22">
        <v>1</v>
      </c>
      <c r="CJ87" s="22">
        <v>2</v>
      </c>
      <c r="CK87" s="22">
        <f t="shared" si="91"/>
        <v>3</v>
      </c>
      <c r="CL87" s="22">
        <v>0</v>
      </c>
      <c r="CM87" s="41"/>
    </row>
    <row r="88" spans="1:91" ht="18.600000000000001" customHeight="1" x14ac:dyDescent="0.25">
      <c r="A88" s="36"/>
      <c r="E88" s="21" t="s">
        <v>139</v>
      </c>
      <c r="F88" s="21"/>
      <c r="G88" s="21"/>
      <c r="H88" s="21" t="s">
        <v>106</v>
      </c>
      <c r="I88" s="22"/>
      <c r="J88" s="22">
        <v>24</v>
      </c>
      <c r="K88" s="22">
        <v>8</v>
      </c>
      <c r="L88" s="22">
        <v>13</v>
      </c>
      <c r="M88" s="49">
        <v>21</v>
      </c>
      <c r="Q88" s="41"/>
      <c r="R88" s="41"/>
      <c r="AN88" s="11"/>
      <c r="AO88" s="22"/>
      <c r="AP88" s="22"/>
      <c r="AQ88" s="41"/>
      <c r="AR88" s="41"/>
      <c r="AS88" s="27">
        <v>7.5</v>
      </c>
      <c r="AT88" s="21" t="s">
        <v>54</v>
      </c>
      <c r="AW88" s="21"/>
      <c r="AX88" s="22">
        <v>19</v>
      </c>
      <c r="AY88" s="21" t="s">
        <v>17</v>
      </c>
      <c r="AZ88" s="72">
        <v>2</v>
      </c>
      <c r="BA88" s="22">
        <v>0</v>
      </c>
      <c r="BB88" s="22">
        <v>1</v>
      </c>
      <c r="BC88" s="22">
        <f t="shared" si="74"/>
        <v>1</v>
      </c>
      <c r="BD88" s="73">
        <v>0</v>
      </c>
      <c r="BE88" s="72">
        <f t="shared" si="78"/>
        <v>22</v>
      </c>
      <c r="BF88" s="22">
        <f t="shared" si="78"/>
        <v>4</v>
      </c>
      <c r="BG88" s="22">
        <f t="shared" si="75"/>
        <v>5</v>
      </c>
      <c r="BH88" s="22">
        <f t="shared" si="79"/>
        <v>9</v>
      </c>
      <c r="BI88" s="73">
        <f t="shared" si="76"/>
        <v>2</v>
      </c>
      <c r="BJ88" s="22">
        <v>20</v>
      </c>
      <c r="BK88" s="22">
        <v>4</v>
      </c>
      <c r="BL88" s="22">
        <v>4</v>
      </c>
      <c r="BM88" s="22">
        <f t="shared" si="77"/>
        <v>8</v>
      </c>
      <c r="BN88" s="22">
        <v>2</v>
      </c>
      <c r="BO88" s="41"/>
      <c r="BP88" s="41"/>
      <c r="BQ88" s="27">
        <v>7.5</v>
      </c>
      <c r="BR88" s="21" t="s">
        <v>158</v>
      </c>
      <c r="BX88" s="72">
        <v>3</v>
      </c>
      <c r="BY88" s="22">
        <v>0</v>
      </c>
      <c r="BZ88" s="22">
        <v>2</v>
      </c>
      <c r="CA88" s="22">
        <f t="shared" si="89"/>
        <v>2</v>
      </c>
      <c r="CB88" s="73">
        <v>0</v>
      </c>
      <c r="CC88" s="72">
        <f t="shared" si="90"/>
        <v>4</v>
      </c>
      <c r="CD88" s="22">
        <f t="shared" si="90"/>
        <v>0</v>
      </c>
      <c r="CE88" s="22">
        <f t="shared" si="90"/>
        <v>2</v>
      </c>
      <c r="CF88" s="22">
        <f t="shared" si="90"/>
        <v>2</v>
      </c>
      <c r="CG88" s="73">
        <f t="shared" si="90"/>
        <v>0</v>
      </c>
      <c r="CH88" s="22">
        <v>1</v>
      </c>
      <c r="CI88" s="22">
        <v>0</v>
      </c>
      <c r="CJ88" s="22">
        <v>0</v>
      </c>
      <c r="CK88" s="22">
        <f t="shared" si="91"/>
        <v>0</v>
      </c>
      <c r="CL88" s="22">
        <v>0</v>
      </c>
      <c r="CM88" s="41"/>
    </row>
    <row r="89" spans="1:91" ht="18.600000000000001" customHeight="1" x14ac:dyDescent="0.25">
      <c r="A89" s="36"/>
      <c r="E89" s="21" t="s">
        <v>154</v>
      </c>
      <c r="F89" s="21"/>
      <c r="G89" s="21"/>
      <c r="H89" s="21" t="s">
        <v>97</v>
      </c>
      <c r="I89" s="22"/>
      <c r="J89" s="22">
        <v>18</v>
      </c>
      <c r="K89" s="22">
        <v>8</v>
      </c>
      <c r="L89" s="22">
        <v>12</v>
      </c>
      <c r="M89" s="49">
        <v>20</v>
      </c>
      <c r="Q89" s="41"/>
      <c r="R89" s="41"/>
      <c r="T89" s="16"/>
      <c r="U89" s="16"/>
      <c r="V89" s="16"/>
      <c r="W89" s="16"/>
      <c r="X89" s="16"/>
      <c r="Y89" s="16"/>
      <c r="Z89" s="16"/>
      <c r="AA89" s="29"/>
      <c r="AB89" s="29"/>
      <c r="AC89" s="29"/>
      <c r="AD89" s="29"/>
      <c r="AE89" s="30"/>
      <c r="AF89" s="29"/>
      <c r="AG89" s="29"/>
      <c r="AH89" s="29"/>
      <c r="AI89" s="29"/>
      <c r="AJ89" s="29"/>
      <c r="AK89" s="29"/>
      <c r="AL89" s="21"/>
      <c r="AM89" s="11"/>
      <c r="AN89" s="11"/>
      <c r="AO89" s="22"/>
      <c r="AP89" s="22"/>
      <c r="AQ89" s="41"/>
      <c r="AR89" s="41"/>
      <c r="AS89" s="27">
        <v>7.5</v>
      </c>
      <c r="AT89" s="21" t="s">
        <v>84</v>
      </c>
      <c r="AX89" s="22">
        <v>33</v>
      </c>
      <c r="AY89" s="21" t="s">
        <v>17</v>
      </c>
      <c r="AZ89" s="72">
        <v>3</v>
      </c>
      <c r="BA89" s="22">
        <v>0</v>
      </c>
      <c r="BB89" s="22">
        <v>0</v>
      </c>
      <c r="BC89" s="22">
        <f t="shared" si="74"/>
        <v>0</v>
      </c>
      <c r="BD89" s="73">
        <v>0</v>
      </c>
      <c r="BE89" s="72">
        <f t="shared" si="78"/>
        <v>21</v>
      </c>
      <c r="BF89" s="22">
        <f t="shared" si="78"/>
        <v>0</v>
      </c>
      <c r="BG89" s="22">
        <f t="shared" si="75"/>
        <v>2</v>
      </c>
      <c r="BH89" s="22">
        <f t="shared" si="79"/>
        <v>2</v>
      </c>
      <c r="BI89" s="73">
        <f t="shared" si="76"/>
        <v>4</v>
      </c>
      <c r="BJ89" s="22">
        <v>18</v>
      </c>
      <c r="BK89" s="22">
        <v>0</v>
      </c>
      <c r="BL89" s="22">
        <v>2</v>
      </c>
      <c r="BM89" s="22">
        <f t="shared" si="77"/>
        <v>2</v>
      </c>
      <c r="BN89" s="22">
        <v>4</v>
      </c>
      <c r="BO89" s="41"/>
      <c r="BP89" s="41"/>
      <c r="BQ89" s="27">
        <v>8.5</v>
      </c>
      <c r="BR89" s="21" t="s">
        <v>140</v>
      </c>
      <c r="BX89" s="72">
        <v>0</v>
      </c>
      <c r="BY89" s="22">
        <v>0</v>
      </c>
      <c r="BZ89" s="22">
        <v>0</v>
      </c>
      <c r="CA89" s="22">
        <f t="shared" si="89"/>
        <v>0</v>
      </c>
      <c r="CB89" s="73">
        <v>0</v>
      </c>
      <c r="CC89" s="72">
        <f t="shared" ref="CC89:CG91" si="95">+CH89+BX89</f>
        <v>2</v>
      </c>
      <c r="CD89" s="22">
        <f t="shared" si="95"/>
        <v>3</v>
      </c>
      <c r="CE89" s="22">
        <f t="shared" si="95"/>
        <v>1</v>
      </c>
      <c r="CF89" s="22">
        <f t="shared" si="95"/>
        <v>4</v>
      </c>
      <c r="CG89" s="73">
        <f t="shared" si="95"/>
        <v>2</v>
      </c>
      <c r="CH89" s="22">
        <v>2</v>
      </c>
      <c r="CI89" s="22">
        <v>3</v>
      </c>
      <c r="CJ89" s="22">
        <v>1</v>
      </c>
      <c r="CK89" s="22">
        <f t="shared" si="91"/>
        <v>4</v>
      </c>
      <c r="CL89" s="22">
        <v>2</v>
      </c>
      <c r="CM89" s="41"/>
    </row>
    <row r="90" spans="1:91" ht="18.600000000000001" customHeight="1" x14ac:dyDescent="0.25">
      <c r="A90" s="36"/>
      <c r="E90" s="21" t="s">
        <v>119</v>
      </c>
      <c r="F90" s="21"/>
      <c r="G90" s="21"/>
      <c r="H90" s="21" t="s">
        <v>173</v>
      </c>
      <c r="I90" s="22"/>
      <c r="J90" s="22">
        <v>23</v>
      </c>
      <c r="K90" s="22">
        <v>6</v>
      </c>
      <c r="L90" s="22">
        <v>14</v>
      </c>
      <c r="M90" s="49">
        <v>20</v>
      </c>
      <c r="Q90" s="41"/>
      <c r="R90" s="41"/>
      <c r="T90" s="16"/>
      <c r="U90" s="16"/>
      <c r="V90" s="16"/>
      <c r="W90" s="16"/>
      <c r="X90" s="16"/>
      <c r="Y90" s="16"/>
      <c r="Z90" s="16"/>
      <c r="AA90" s="29"/>
      <c r="AB90" s="29"/>
      <c r="AC90" s="29"/>
      <c r="AD90" s="29"/>
      <c r="AE90" s="30"/>
      <c r="AF90" s="29"/>
      <c r="AG90" s="29"/>
      <c r="AH90" s="29"/>
      <c r="AI90" s="29"/>
      <c r="AJ90" s="29"/>
      <c r="AK90" s="29"/>
      <c r="AL90" s="21"/>
      <c r="AM90" s="11"/>
      <c r="AN90" s="11"/>
      <c r="AO90" s="22"/>
      <c r="AP90" s="22"/>
      <c r="AQ90" s="41"/>
      <c r="AR90" s="41"/>
      <c r="AS90" s="27">
        <v>7</v>
      </c>
      <c r="AT90" s="21" t="s">
        <v>64</v>
      </c>
      <c r="AU90" s="21"/>
      <c r="AV90" s="21"/>
      <c r="AW90" s="21"/>
      <c r="AX90" s="22">
        <v>11</v>
      </c>
      <c r="AY90" s="21" t="s">
        <v>17</v>
      </c>
      <c r="AZ90" s="72">
        <v>3</v>
      </c>
      <c r="BA90" s="22">
        <v>0</v>
      </c>
      <c r="BB90" s="22">
        <v>4</v>
      </c>
      <c r="BC90" s="22">
        <f t="shared" si="74"/>
        <v>4</v>
      </c>
      <c r="BD90" s="73">
        <v>2</v>
      </c>
      <c r="BE90" s="72">
        <f t="shared" si="78"/>
        <v>24</v>
      </c>
      <c r="BF90" s="22">
        <f t="shared" si="78"/>
        <v>1</v>
      </c>
      <c r="BG90" s="22">
        <f t="shared" si="75"/>
        <v>11</v>
      </c>
      <c r="BH90" s="22">
        <f t="shared" si="79"/>
        <v>12</v>
      </c>
      <c r="BI90" s="73">
        <f t="shared" si="76"/>
        <v>2</v>
      </c>
      <c r="BJ90" s="22">
        <v>21</v>
      </c>
      <c r="BK90" s="22">
        <v>1</v>
      </c>
      <c r="BL90" s="22">
        <v>7</v>
      </c>
      <c r="BM90" s="22">
        <f t="shared" si="77"/>
        <v>8</v>
      </c>
      <c r="BN90" s="22">
        <v>0</v>
      </c>
      <c r="BO90" s="41"/>
      <c r="BP90" s="41"/>
      <c r="BQ90" s="27">
        <v>7.5</v>
      </c>
      <c r="BR90" s="21" t="s">
        <v>44</v>
      </c>
      <c r="BX90" s="72">
        <v>0</v>
      </c>
      <c r="BY90" s="22">
        <v>0</v>
      </c>
      <c r="BZ90" s="22">
        <v>0</v>
      </c>
      <c r="CA90" s="22">
        <f t="shared" si="89"/>
        <v>0</v>
      </c>
      <c r="CB90" s="73">
        <v>0</v>
      </c>
      <c r="CC90" s="72">
        <f t="shared" si="95"/>
        <v>3</v>
      </c>
      <c r="CD90" s="22">
        <f t="shared" si="95"/>
        <v>0</v>
      </c>
      <c r="CE90" s="22">
        <f t="shared" si="95"/>
        <v>3</v>
      </c>
      <c r="CF90" s="22">
        <f t="shared" si="95"/>
        <v>3</v>
      </c>
      <c r="CG90" s="73">
        <f t="shared" si="95"/>
        <v>0</v>
      </c>
      <c r="CH90" s="22">
        <v>3</v>
      </c>
      <c r="CI90" s="22">
        <v>0</v>
      </c>
      <c r="CJ90" s="22">
        <v>3</v>
      </c>
      <c r="CK90" s="22">
        <f t="shared" si="91"/>
        <v>3</v>
      </c>
      <c r="CL90" s="22">
        <v>0</v>
      </c>
      <c r="CM90" s="41"/>
    </row>
    <row r="91" spans="1:91" ht="18.600000000000001" customHeight="1" thickBot="1" x14ac:dyDescent="0.3">
      <c r="A91" s="36"/>
      <c r="E91" s="21" t="s">
        <v>239</v>
      </c>
      <c r="F91" s="21"/>
      <c r="G91" s="21"/>
      <c r="H91" s="16" t="s">
        <v>98</v>
      </c>
      <c r="I91" s="22"/>
      <c r="J91" s="22">
        <v>23</v>
      </c>
      <c r="K91" s="22">
        <v>9</v>
      </c>
      <c r="L91" s="22">
        <v>10</v>
      </c>
      <c r="M91" s="49">
        <v>19</v>
      </c>
      <c r="Q91" s="41"/>
      <c r="R91" s="41"/>
      <c r="T91" s="16"/>
      <c r="U91" s="88" t="s">
        <v>668</v>
      </c>
      <c r="V91" s="88"/>
      <c r="W91" s="88"/>
      <c r="X91" s="88"/>
      <c r="Y91" s="88"/>
      <c r="Z91" s="88"/>
      <c r="AA91" s="88"/>
      <c r="AB91" s="88"/>
      <c r="AC91" s="88"/>
      <c r="AD91" s="88"/>
      <c r="AE91" s="88"/>
      <c r="AF91" s="88"/>
      <c r="AG91" s="88"/>
      <c r="AH91" s="88"/>
      <c r="AI91" s="88"/>
      <c r="AJ91" s="88"/>
      <c r="AK91" s="88"/>
      <c r="AL91" s="88"/>
      <c r="AM91" s="88"/>
      <c r="AN91" s="11"/>
      <c r="AO91" s="22"/>
      <c r="AP91" s="22"/>
      <c r="AQ91" s="41"/>
      <c r="AR91" s="41"/>
      <c r="AS91" s="27">
        <v>7</v>
      </c>
      <c r="AT91" s="21" t="s">
        <v>55</v>
      </c>
      <c r="AU91" s="21"/>
      <c r="AV91" s="21"/>
      <c r="AW91" s="21"/>
      <c r="AX91" s="22">
        <v>13</v>
      </c>
      <c r="AY91" s="21" t="s">
        <v>17</v>
      </c>
      <c r="AZ91" s="72">
        <v>3</v>
      </c>
      <c r="BA91" s="22">
        <v>0</v>
      </c>
      <c r="BB91" s="22">
        <v>0</v>
      </c>
      <c r="BC91" s="22">
        <f t="shared" si="74"/>
        <v>0</v>
      </c>
      <c r="BD91" s="73">
        <v>0</v>
      </c>
      <c r="BE91" s="72">
        <f t="shared" si="78"/>
        <v>23</v>
      </c>
      <c r="BF91" s="22">
        <f t="shared" si="78"/>
        <v>0</v>
      </c>
      <c r="BG91" s="22">
        <f t="shared" si="75"/>
        <v>7</v>
      </c>
      <c r="BH91" s="22">
        <f t="shared" si="79"/>
        <v>7</v>
      </c>
      <c r="BI91" s="73">
        <f t="shared" si="76"/>
        <v>2</v>
      </c>
      <c r="BJ91" s="22">
        <v>20</v>
      </c>
      <c r="BK91" s="22">
        <v>0</v>
      </c>
      <c r="BL91" s="22">
        <v>7</v>
      </c>
      <c r="BM91" s="22">
        <f t="shared" si="77"/>
        <v>7</v>
      </c>
      <c r="BN91" s="22">
        <v>2</v>
      </c>
      <c r="BO91" s="41"/>
      <c r="BP91" s="41"/>
      <c r="BQ91" s="27">
        <v>9.5</v>
      </c>
      <c r="BR91" s="21" t="s">
        <v>53</v>
      </c>
      <c r="BX91" s="72">
        <v>0</v>
      </c>
      <c r="BY91" s="22">
        <v>0</v>
      </c>
      <c r="BZ91" s="22">
        <v>0</v>
      </c>
      <c r="CA91" s="22">
        <f t="shared" si="89"/>
        <v>0</v>
      </c>
      <c r="CB91" s="73">
        <v>0</v>
      </c>
      <c r="CC91" s="72">
        <f t="shared" si="95"/>
        <v>1</v>
      </c>
      <c r="CD91" s="22">
        <f t="shared" si="95"/>
        <v>1</v>
      </c>
      <c r="CE91" s="22">
        <f t="shared" si="95"/>
        <v>0</v>
      </c>
      <c r="CF91" s="22">
        <f t="shared" si="95"/>
        <v>1</v>
      </c>
      <c r="CG91" s="73">
        <f t="shared" si="95"/>
        <v>0</v>
      </c>
      <c r="CH91" s="22">
        <v>1</v>
      </c>
      <c r="CI91" s="22">
        <v>1</v>
      </c>
      <c r="CJ91" s="22">
        <v>0</v>
      </c>
      <c r="CK91" s="22">
        <f t="shared" si="91"/>
        <v>1</v>
      </c>
      <c r="CL91" s="22">
        <v>0</v>
      </c>
      <c r="CM91" s="41"/>
    </row>
    <row r="92" spans="1:91" ht="18.600000000000001" customHeight="1" x14ac:dyDescent="0.25">
      <c r="A92" s="36"/>
      <c r="E92" s="21" t="s">
        <v>32</v>
      </c>
      <c r="F92" s="21"/>
      <c r="G92" s="21"/>
      <c r="H92" s="21" t="s">
        <v>97</v>
      </c>
      <c r="I92" s="22"/>
      <c r="J92" s="22">
        <v>22</v>
      </c>
      <c r="K92" s="22">
        <v>9</v>
      </c>
      <c r="L92" s="22">
        <v>9</v>
      </c>
      <c r="M92" s="49">
        <v>18</v>
      </c>
      <c r="O92" s="22"/>
      <c r="Q92" s="41"/>
      <c r="R92" s="41"/>
      <c r="T92" s="16"/>
      <c r="U92" s="16"/>
      <c r="V92" s="16"/>
      <c r="W92" s="16"/>
      <c r="X92" s="16"/>
      <c r="Y92" s="16"/>
      <c r="Z92" s="16"/>
      <c r="AA92" s="29"/>
      <c r="AB92" s="29"/>
      <c r="AC92" s="29"/>
      <c r="AD92" s="29"/>
      <c r="AE92" s="30"/>
      <c r="AF92" s="29"/>
      <c r="AG92" s="29"/>
      <c r="AH92" s="29"/>
      <c r="AI92" s="29"/>
      <c r="AJ92" s="29"/>
      <c r="AK92" s="29"/>
      <c r="AL92" s="21"/>
      <c r="AM92" s="11"/>
      <c r="AN92" s="11"/>
      <c r="AO92" s="22"/>
      <c r="AP92" s="22"/>
      <c r="AQ92" s="41"/>
      <c r="AR92" s="41"/>
      <c r="AS92" s="27">
        <v>6.5</v>
      </c>
      <c r="AT92" s="21" t="s">
        <v>40</v>
      </c>
      <c r="AU92" s="21"/>
      <c r="AV92" s="21"/>
      <c r="AW92" s="21"/>
      <c r="AX92" s="22">
        <v>4</v>
      </c>
      <c r="AY92" s="21" t="s">
        <v>17</v>
      </c>
      <c r="AZ92" s="72">
        <v>3</v>
      </c>
      <c r="BA92" s="22">
        <v>1</v>
      </c>
      <c r="BB92" s="22">
        <v>1</v>
      </c>
      <c r="BC92" s="22">
        <f t="shared" si="74"/>
        <v>2</v>
      </c>
      <c r="BD92" s="73">
        <v>0</v>
      </c>
      <c r="BE92" s="72">
        <f t="shared" si="78"/>
        <v>23</v>
      </c>
      <c r="BF92" s="22">
        <f t="shared" si="78"/>
        <v>1</v>
      </c>
      <c r="BG92" s="22">
        <f t="shared" si="75"/>
        <v>11</v>
      </c>
      <c r="BH92" s="22">
        <f t="shared" si="79"/>
        <v>12</v>
      </c>
      <c r="BI92" s="73">
        <f t="shared" si="76"/>
        <v>0</v>
      </c>
      <c r="BJ92" s="22">
        <v>20</v>
      </c>
      <c r="BK92" s="22">
        <v>0</v>
      </c>
      <c r="BL92" s="22">
        <v>10</v>
      </c>
      <c r="BM92" s="22">
        <f t="shared" si="77"/>
        <v>10</v>
      </c>
      <c r="BN92" s="22">
        <v>0</v>
      </c>
      <c r="BO92" s="41"/>
      <c r="BP92" s="41"/>
      <c r="BQ92" s="8"/>
      <c r="BR92" s="31" t="s">
        <v>700</v>
      </c>
      <c r="BS92" s="8"/>
      <c r="BT92" s="8"/>
      <c r="BU92" s="8"/>
      <c r="BV92" s="8"/>
      <c r="BW92" s="8"/>
      <c r="BX92" s="77">
        <f t="shared" ref="BX92:CL92" si="96">SUM(BX69:BX91)</f>
        <v>9</v>
      </c>
      <c r="BY92" s="15">
        <f t="shared" si="96"/>
        <v>1</v>
      </c>
      <c r="BZ92" s="15">
        <f t="shared" si="96"/>
        <v>3</v>
      </c>
      <c r="CA92" s="15">
        <f t="shared" si="96"/>
        <v>4</v>
      </c>
      <c r="CB92" s="74">
        <f t="shared" si="96"/>
        <v>2</v>
      </c>
      <c r="CC92" s="77">
        <f t="shared" si="96"/>
        <v>49</v>
      </c>
      <c r="CD92" s="15">
        <f t="shared" si="96"/>
        <v>13</v>
      </c>
      <c r="CE92" s="15">
        <f t="shared" si="96"/>
        <v>25</v>
      </c>
      <c r="CF92" s="15">
        <f t="shared" si="96"/>
        <v>38</v>
      </c>
      <c r="CG92" s="74">
        <f t="shared" si="96"/>
        <v>8</v>
      </c>
      <c r="CH92" s="77">
        <f t="shared" si="96"/>
        <v>40</v>
      </c>
      <c r="CI92" s="15">
        <f t="shared" si="96"/>
        <v>12</v>
      </c>
      <c r="CJ92" s="15">
        <f t="shared" si="96"/>
        <v>22</v>
      </c>
      <c r="CK92" s="15">
        <f t="shared" si="96"/>
        <v>34</v>
      </c>
      <c r="CL92" s="74">
        <f t="shared" si="96"/>
        <v>6</v>
      </c>
      <c r="CM92" s="41"/>
    </row>
    <row r="93" spans="1:91" ht="18.600000000000001" customHeight="1" thickBot="1" x14ac:dyDescent="0.3">
      <c r="A93" s="36"/>
      <c r="E93" s="21" t="s">
        <v>133</v>
      </c>
      <c r="F93" s="21"/>
      <c r="G93" s="21"/>
      <c r="H93" s="21" t="s">
        <v>106</v>
      </c>
      <c r="I93" s="22"/>
      <c r="J93" s="22">
        <v>22</v>
      </c>
      <c r="K93" s="22">
        <v>6</v>
      </c>
      <c r="L93" s="22">
        <v>12</v>
      </c>
      <c r="M93" s="49">
        <v>18</v>
      </c>
      <c r="N93" s="21"/>
      <c r="O93" s="22"/>
      <c r="Q93" s="41"/>
      <c r="R93" s="41"/>
      <c r="T93" s="16"/>
      <c r="U93" s="37" t="s">
        <v>109</v>
      </c>
      <c r="V93" s="10" t="s">
        <v>117</v>
      </c>
      <c r="W93" s="10"/>
      <c r="X93" s="10"/>
      <c r="Y93" s="10"/>
      <c r="Z93" s="10"/>
      <c r="AA93" s="10"/>
      <c r="AB93" s="10"/>
      <c r="AC93" s="37" t="s">
        <v>3</v>
      </c>
      <c r="AD93" s="37" t="s">
        <v>7</v>
      </c>
      <c r="AE93" s="37" t="s">
        <v>8</v>
      </c>
      <c r="AF93" s="37" t="s">
        <v>9</v>
      </c>
      <c r="AG93" s="37" t="s">
        <v>71</v>
      </c>
      <c r="AH93" s="37" t="s">
        <v>4</v>
      </c>
      <c r="AI93" s="37" t="s">
        <v>6</v>
      </c>
      <c r="AJ93" s="37" t="s">
        <v>5</v>
      </c>
      <c r="AK93" s="37" t="s">
        <v>72</v>
      </c>
      <c r="AL93" s="37" t="s">
        <v>23</v>
      </c>
      <c r="AM93" s="37" t="s">
        <v>2</v>
      </c>
      <c r="AN93" s="11"/>
      <c r="AO93" s="22"/>
      <c r="AP93" s="22"/>
      <c r="AQ93" s="41"/>
      <c r="AR93" s="41"/>
      <c r="AS93" s="27">
        <v>6</v>
      </c>
      <c r="AT93" s="21" t="s">
        <v>103</v>
      </c>
      <c r="AX93" s="22">
        <v>44</v>
      </c>
      <c r="AY93" s="21" t="s">
        <v>17</v>
      </c>
      <c r="AZ93" s="72">
        <v>3</v>
      </c>
      <c r="BA93" s="22">
        <v>0</v>
      </c>
      <c r="BB93" s="22">
        <v>3</v>
      </c>
      <c r="BC93" s="22">
        <f t="shared" si="74"/>
        <v>3</v>
      </c>
      <c r="BD93" s="73">
        <v>0</v>
      </c>
      <c r="BE93" s="72">
        <f t="shared" si="78"/>
        <v>23</v>
      </c>
      <c r="BF93" s="22">
        <f t="shared" si="78"/>
        <v>4</v>
      </c>
      <c r="BG93" s="22">
        <f t="shared" si="75"/>
        <v>11</v>
      </c>
      <c r="BH93" s="22">
        <f t="shared" si="79"/>
        <v>15</v>
      </c>
      <c r="BI93" s="73">
        <f t="shared" si="76"/>
        <v>0</v>
      </c>
      <c r="BJ93" s="22">
        <v>20</v>
      </c>
      <c r="BK93" s="22">
        <v>4</v>
      </c>
      <c r="BL93" s="22">
        <v>8</v>
      </c>
      <c r="BM93" s="22">
        <f t="shared" si="77"/>
        <v>12</v>
      </c>
      <c r="BN93" s="22">
        <v>0</v>
      </c>
      <c r="BO93" s="41"/>
      <c r="BP93" s="41"/>
      <c r="BX93" s="72"/>
      <c r="CB93" s="73"/>
      <c r="CG93" s="73"/>
      <c r="CL93" s="73"/>
      <c r="CM93" s="41"/>
    </row>
    <row r="94" spans="1:91" ht="18.600000000000001" customHeight="1" thickBot="1" x14ac:dyDescent="0.3">
      <c r="A94" s="36"/>
      <c r="E94" s="21"/>
      <c r="F94" s="21"/>
      <c r="G94" s="21"/>
      <c r="H94" s="21"/>
      <c r="I94" s="22"/>
      <c r="J94" s="22"/>
      <c r="K94" s="22"/>
      <c r="L94" s="22"/>
      <c r="M94" s="22"/>
      <c r="N94" s="21"/>
      <c r="O94" s="22"/>
      <c r="Q94" s="41"/>
      <c r="R94" s="41"/>
      <c r="T94" s="16"/>
      <c r="U94" s="58">
        <v>8</v>
      </c>
      <c r="V94" s="31" t="s">
        <v>15</v>
      </c>
      <c r="W94" s="8"/>
      <c r="X94" s="31"/>
      <c r="Y94" s="31"/>
      <c r="Z94" s="14"/>
      <c r="AA94" s="8"/>
      <c r="AB94" s="8"/>
      <c r="AC94" s="15">
        <v>1</v>
      </c>
      <c r="AD94" s="15">
        <v>0</v>
      </c>
      <c r="AE94" s="15">
        <v>1</v>
      </c>
      <c r="AF94" s="15">
        <v>0</v>
      </c>
      <c r="AG94" s="83">
        <v>0</v>
      </c>
      <c r="AH94" s="15">
        <v>9</v>
      </c>
      <c r="AI94" s="15">
        <v>0</v>
      </c>
      <c r="AJ94" s="15">
        <v>0</v>
      </c>
      <c r="AK94" s="52">
        <v>9</v>
      </c>
      <c r="AL94" s="15">
        <v>0</v>
      </c>
      <c r="AM94" s="15">
        <v>0</v>
      </c>
      <c r="AN94" s="11"/>
      <c r="AO94" s="22"/>
      <c r="AP94" s="22"/>
      <c r="AQ94" s="41"/>
      <c r="AR94" s="41"/>
      <c r="AS94" s="17" t="s">
        <v>57</v>
      </c>
      <c r="AT94" s="17"/>
      <c r="AU94" s="17"/>
      <c r="AV94" s="17"/>
      <c r="AW94" s="17"/>
      <c r="AX94" s="17"/>
      <c r="AY94" s="17"/>
      <c r="AZ94" s="75">
        <f>SUM(AZ82:AZ93)</f>
        <v>33</v>
      </c>
      <c r="BA94" s="23">
        <f>SUM(BA82:BA93)</f>
        <v>14</v>
      </c>
      <c r="BB94" s="23">
        <f>SUM(BB82:BB93)</f>
        <v>26</v>
      </c>
      <c r="BC94" s="23">
        <f>+BB94+BA94</f>
        <v>40</v>
      </c>
      <c r="BD94" s="76">
        <f>SUM(BD82:BD93)</f>
        <v>4</v>
      </c>
      <c r="BE94" s="75">
        <f>SUM(BE82:BE93)</f>
        <v>275</v>
      </c>
      <c r="BF94" s="23">
        <f>SUM(BF82:BF93)</f>
        <v>92</v>
      </c>
      <c r="BG94" s="23">
        <f>SUM(BG82:BG93)</f>
        <v>138</v>
      </c>
      <c r="BH94" s="23">
        <f>+BG94+BF94</f>
        <v>230</v>
      </c>
      <c r="BI94" s="76">
        <f>SUM(BI82:BI93)</f>
        <v>24</v>
      </c>
      <c r="BJ94" s="23">
        <f>SUM(BJ82:BJ93)</f>
        <v>242</v>
      </c>
      <c r="BK94" s="23">
        <f>SUM(BK82:BK93)</f>
        <v>78</v>
      </c>
      <c r="BL94" s="23">
        <f>SUM(BL82:BL93)</f>
        <v>112</v>
      </c>
      <c r="BM94" s="23">
        <f>+BL94+BK94</f>
        <v>190</v>
      </c>
      <c r="BN94" s="23">
        <f>SUM(BN82:BN93)</f>
        <v>20</v>
      </c>
      <c r="BO94" s="41"/>
      <c r="BP94" s="41"/>
      <c r="BR94" s="21" t="s">
        <v>86</v>
      </c>
      <c r="BS94" s="21"/>
      <c r="BT94" s="21"/>
      <c r="BU94" s="27"/>
      <c r="BV94" s="22"/>
      <c r="BW94" s="21"/>
      <c r="BX94" s="72">
        <f>+BX92+BX43+AC87</f>
        <v>50</v>
      </c>
      <c r="BY94" s="22">
        <f>+BY92+BY43</f>
        <v>17</v>
      </c>
      <c r="BZ94" s="22">
        <f>+BZ92+BZ43+AL87</f>
        <v>18</v>
      </c>
      <c r="CA94" s="22">
        <f>+BZ94+BY94</f>
        <v>35</v>
      </c>
      <c r="CB94" s="73">
        <f>+CB92+CB43+AM87</f>
        <v>8</v>
      </c>
      <c r="CC94" s="82">
        <f>+CC92+CC43+AC79</f>
        <v>329.7</v>
      </c>
      <c r="CD94" s="22">
        <f>+CD92+CD43</f>
        <v>97</v>
      </c>
      <c r="CE94" s="22">
        <f>+CE92+CE43+AL79</f>
        <v>143</v>
      </c>
      <c r="CF94" s="22">
        <f>+CE94+CD94</f>
        <v>240</v>
      </c>
      <c r="CG94" s="73">
        <f>+CG92+CG43+AM79</f>
        <v>34</v>
      </c>
      <c r="CH94" s="82">
        <f>+CH92+CH43+AC102</f>
        <v>279.7</v>
      </c>
      <c r="CI94" s="22">
        <f>+CI92+CI43</f>
        <v>80</v>
      </c>
      <c r="CJ94" s="22">
        <f>+CJ92+CJ43+AL102</f>
        <v>125</v>
      </c>
      <c r="CK94" s="22">
        <f>+CJ94+CI94</f>
        <v>205</v>
      </c>
      <c r="CL94" s="73">
        <f>+CL92+CL43+AM102</f>
        <v>26</v>
      </c>
      <c r="CM94" s="41"/>
    </row>
    <row r="95" spans="1:91" ht="18.600000000000001" customHeight="1" x14ac:dyDescent="0.25">
      <c r="A95" s="36"/>
      <c r="M95" s="22"/>
      <c r="N95" s="21"/>
      <c r="O95" s="22"/>
      <c r="Q95" s="41"/>
      <c r="R95" s="41"/>
      <c r="T95" s="16"/>
      <c r="U95" s="27">
        <v>7</v>
      </c>
      <c r="V95" s="21" t="s">
        <v>347</v>
      </c>
      <c r="X95" s="21"/>
      <c r="Y95" s="21"/>
      <c r="Z95" s="16"/>
      <c r="AC95" s="22">
        <v>8</v>
      </c>
      <c r="AD95" s="22">
        <v>0</v>
      </c>
      <c r="AE95" s="22">
        <v>8</v>
      </c>
      <c r="AF95" s="22">
        <v>0</v>
      </c>
      <c r="AG95" s="55">
        <v>0</v>
      </c>
      <c r="AH95" s="22">
        <v>40</v>
      </c>
      <c r="AI95" s="22">
        <v>0</v>
      </c>
      <c r="AJ95" s="22">
        <v>0</v>
      </c>
      <c r="AK95" s="24">
        <v>5</v>
      </c>
      <c r="AL95" s="22">
        <v>0</v>
      </c>
      <c r="AM95" s="22">
        <v>0</v>
      </c>
      <c r="AN95" s="11"/>
      <c r="AO95" s="22"/>
      <c r="AP95" s="22"/>
      <c r="AQ95" s="41"/>
      <c r="AR95" s="41"/>
      <c r="AS95" s="12" t="s">
        <v>92</v>
      </c>
      <c r="AT95" s="12"/>
      <c r="AU95" s="12"/>
      <c r="AV95" s="12"/>
      <c r="AW95" s="13"/>
      <c r="AX95" s="14" t="s">
        <v>96</v>
      </c>
      <c r="AZ95" s="72">
        <v>7</v>
      </c>
      <c r="BA95" s="22">
        <v>4</v>
      </c>
      <c r="BB95" s="22">
        <v>0</v>
      </c>
      <c r="BC95" s="22">
        <f t="shared" ref="BC95:BC106" si="97">+BA95+BB95</f>
        <v>4</v>
      </c>
      <c r="BD95" s="73">
        <v>2</v>
      </c>
      <c r="BE95" s="72">
        <f>+AZ95+BJ95</f>
        <v>49</v>
      </c>
      <c r="BF95" s="22">
        <f>+BA95+BK95</f>
        <v>24</v>
      </c>
      <c r="BG95" s="22">
        <f t="shared" ref="BG95:BG106" si="98">+BB95+BL95</f>
        <v>10</v>
      </c>
      <c r="BH95" s="22">
        <f>+BF95+BG95</f>
        <v>34</v>
      </c>
      <c r="BI95" s="73">
        <f t="shared" ref="BI95:BI106" si="99">+BD95+BN95</f>
        <v>8</v>
      </c>
      <c r="BJ95" s="22">
        <v>42</v>
      </c>
      <c r="BK95" s="22">
        <v>20</v>
      </c>
      <c r="BL95" s="22">
        <v>10</v>
      </c>
      <c r="BM95" s="22">
        <f t="shared" ref="BM95:BM106" si="100">+BK95+BL95</f>
        <v>30</v>
      </c>
      <c r="BN95" s="22">
        <v>6</v>
      </c>
      <c r="BO95" s="41"/>
      <c r="BP95" s="41"/>
      <c r="BR95" s="21" t="s">
        <v>75</v>
      </c>
      <c r="BS95" s="21"/>
      <c r="BT95" s="21"/>
      <c r="BU95" s="27"/>
      <c r="BV95" s="22"/>
      <c r="BW95" s="21"/>
      <c r="BX95" s="72">
        <f>AZ108+AZ95+AZ82+AZ69+AZ45+AZ32+AZ19+AZ6</f>
        <v>50</v>
      </c>
      <c r="BY95" s="22">
        <f>BA108+BA95+BA82+BA69+BA45+BA32+BA19+BA6</f>
        <v>17</v>
      </c>
      <c r="BZ95" s="22">
        <f>BB108+BB95+BB82+BB69+BB45+BB32+BB19+BB6</f>
        <v>18</v>
      </c>
      <c r="CA95" s="22">
        <f>+BZ95+BY95</f>
        <v>35</v>
      </c>
      <c r="CB95" s="73">
        <f>BD108+BD95+BD82+BD69+BD45+BD32+BD19+BD6</f>
        <v>8</v>
      </c>
      <c r="CC95" s="82">
        <f>BE108+BE95+BE82+BE69+BE45+BE32+BE19+BE6</f>
        <v>329.7</v>
      </c>
      <c r="CD95" s="22">
        <f>BF108+BF95+BF82+BF69+BF45+BF32+BF19+BF6</f>
        <v>97</v>
      </c>
      <c r="CE95" s="22">
        <f>BG108+BG95+BG82+BG69+BG45+BG32+BG19+BG6</f>
        <v>143</v>
      </c>
      <c r="CF95" s="22">
        <f>+CE95+CD95</f>
        <v>240</v>
      </c>
      <c r="CG95" s="73">
        <f>BI108+BI95+BI82+BI69+BI45+BI32+BI19+BI6</f>
        <v>34</v>
      </c>
      <c r="CH95" s="82">
        <f>BJ108+BJ95+BJ82+BJ69+BJ45+BJ32+BJ19+BJ6</f>
        <v>279.7</v>
      </c>
      <c r="CI95" s="22">
        <f>BK108+BK95+BK82+BK69+BK45+BK32+BK19+BK6</f>
        <v>80</v>
      </c>
      <c r="CJ95" s="22">
        <f>BL108+BL95+BL82+BL69+BL45+BL32+BL19+BL6</f>
        <v>125</v>
      </c>
      <c r="CK95" s="22">
        <f>+CJ95+CI95</f>
        <v>205</v>
      </c>
      <c r="CL95" s="73">
        <f>BN108+BN95+BN82+BN69+BN45+BN32+BN19+BN6</f>
        <v>26</v>
      </c>
      <c r="CM95" s="41"/>
    </row>
    <row r="96" spans="1:91" ht="18.600000000000001" customHeight="1" thickBot="1" x14ac:dyDescent="0.3">
      <c r="A96" s="36"/>
      <c r="F96" s="2" t="s">
        <v>77</v>
      </c>
      <c r="G96" s="2"/>
      <c r="H96" s="2"/>
      <c r="I96" s="63" t="s">
        <v>1</v>
      </c>
      <c r="J96" s="4"/>
      <c r="K96" s="4" t="s">
        <v>3</v>
      </c>
      <c r="L96" s="50" t="s">
        <v>2</v>
      </c>
      <c r="M96" s="22"/>
      <c r="N96" s="22"/>
      <c r="Q96" s="41"/>
      <c r="R96" s="41"/>
      <c r="T96" s="16"/>
      <c r="U96" s="27">
        <v>7</v>
      </c>
      <c r="V96" s="21" t="s">
        <v>162</v>
      </c>
      <c r="X96" s="21"/>
      <c r="Y96" s="21"/>
      <c r="Z96" s="16"/>
      <c r="AC96" s="22">
        <v>3</v>
      </c>
      <c r="AD96" s="22">
        <v>3</v>
      </c>
      <c r="AE96" s="22">
        <v>0</v>
      </c>
      <c r="AF96" s="22">
        <v>0</v>
      </c>
      <c r="AG96" s="55">
        <v>1</v>
      </c>
      <c r="AH96" s="22">
        <v>5</v>
      </c>
      <c r="AI96" s="22">
        <v>0</v>
      </c>
      <c r="AJ96" s="22">
        <v>0</v>
      </c>
      <c r="AK96" s="24">
        <v>1.6666666666666667</v>
      </c>
      <c r="AL96" s="22">
        <v>0</v>
      </c>
      <c r="AM96" s="22">
        <v>0</v>
      </c>
      <c r="AN96" s="11"/>
      <c r="AO96" s="22"/>
      <c r="AP96" s="22"/>
      <c r="AQ96" s="41"/>
      <c r="AR96" s="41"/>
      <c r="AS96" s="27">
        <v>7</v>
      </c>
      <c r="AT96" s="21" t="s">
        <v>183</v>
      </c>
      <c r="AU96" s="21"/>
      <c r="AV96" s="21"/>
      <c r="AW96" s="27"/>
      <c r="AX96" s="22">
        <v>1</v>
      </c>
      <c r="AY96" s="21" t="s">
        <v>97</v>
      </c>
      <c r="AZ96" s="72">
        <v>3</v>
      </c>
      <c r="BA96" s="22">
        <v>0</v>
      </c>
      <c r="BB96" s="22">
        <v>0</v>
      </c>
      <c r="BC96" s="22">
        <f t="shared" si="97"/>
        <v>0</v>
      </c>
      <c r="BD96" s="73">
        <v>0</v>
      </c>
      <c r="BE96" s="72">
        <f t="shared" ref="BE96:BF106" si="101">+AZ96+BJ96</f>
        <v>22</v>
      </c>
      <c r="BF96" s="22">
        <f t="shared" si="101"/>
        <v>0</v>
      </c>
      <c r="BG96" s="22">
        <f t="shared" si="98"/>
        <v>1</v>
      </c>
      <c r="BH96" s="22">
        <f t="shared" ref="BH96:BH106" si="102">+BF96+BG96</f>
        <v>1</v>
      </c>
      <c r="BI96" s="73">
        <f t="shared" si="99"/>
        <v>0</v>
      </c>
      <c r="BJ96" s="22">
        <v>19</v>
      </c>
      <c r="BK96" s="22">
        <v>0</v>
      </c>
      <c r="BL96" s="22">
        <v>1</v>
      </c>
      <c r="BM96" s="22">
        <f t="shared" si="100"/>
        <v>1</v>
      </c>
      <c r="BN96" s="22">
        <v>0</v>
      </c>
      <c r="BO96" s="41"/>
      <c r="BP96" s="41"/>
      <c r="CM96" s="41"/>
    </row>
    <row r="97" spans="1:91" ht="18.600000000000001" customHeight="1" x14ac:dyDescent="0.25">
      <c r="A97" s="36"/>
      <c r="F97" s="21" t="s">
        <v>79</v>
      </c>
      <c r="G97" s="21"/>
      <c r="H97" s="21"/>
      <c r="I97" s="21" t="s">
        <v>173</v>
      </c>
      <c r="J97" s="22"/>
      <c r="K97" s="22">
        <v>23</v>
      </c>
      <c r="L97" s="49">
        <v>16</v>
      </c>
      <c r="M97" s="22"/>
      <c r="N97" s="22"/>
      <c r="Q97" s="41"/>
      <c r="R97" s="41"/>
      <c r="T97" s="16"/>
      <c r="U97" s="27">
        <v>7</v>
      </c>
      <c r="V97" s="21" t="s">
        <v>183</v>
      </c>
      <c r="X97" s="21"/>
      <c r="Y97" s="21"/>
      <c r="Z97" s="16"/>
      <c r="AC97" s="22">
        <v>2</v>
      </c>
      <c r="AD97" s="22">
        <v>1</v>
      </c>
      <c r="AE97" s="22">
        <v>0</v>
      </c>
      <c r="AF97" s="22">
        <v>1</v>
      </c>
      <c r="AG97" s="55">
        <v>0.75</v>
      </c>
      <c r="AH97" s="22">
        <v>3</v>
      </c>
      <c r="AI97" s="22">
        <v>0</v>
      </c>
      <c r="AJ97" s="22">
        <v>0</v>
      </c>
      <c r="AK97" s="24">
        <v>1.5</v>
      </c>
      <c r="AL97" s="22">
        <v>0</v>
      </c>
      <c r="AM97" s="22">
        <v>0</v>
      </c>
      <c r="AN97" s="11"/>
      <c r="AO97" s="22"/>
      <c r="AP97" s="22"/>
      <c r="AQ97" s="41"/>
      <c r="AR97" s="41"/>
      <c r="AS97" s="27">
        <v>9.5</v>
      </c>
      <c r="AT97" s="21" t="s">
        <v>150</v>
      </c>
      <c r="AU97" s="21"/>
      <c r="AV97" s="21"/>
      <c r="AW97" s="27"/>
      <c r="AX97" s="22">
        <v>5</v>
      </c>
      <c r="AY97" s="21" t="s">
        <v>97</v>
      </c>
      <c r="AZ97" s="72">
        <v>3</v>
      </c>
      <c r="BA97" s="22">
        <v>2</v>
      </c>
      <c r="BB97" s="22">
        <v>1</v>
      </c>
      <c r="BC97" s="22">
        <f t="shared" si="97"/>
        <v>3</v>
      </c>
      <c r="BD97" s="73">
        <v>0</v>
      </c>
      <c r="BE97" s="72">
        <f t="shared" si="101"/>
        <v>21</v>
      </c>
      <c r="BF97" s="22">
        <f t="shared" si="101"/>
        <v>19</v>
      </c>
      <c r="BG97" s="22">
        <f t="shared" si="98"/>
        <v>18</v>
      </c>
      <c r="BH97" s="22">
        <f t="shared" si="102"/>
        <v>37</v>
      </c>
      <c r="BI97" s="73">
        <f t="shared" si="99"/>
        <v>0</v>
      </c>
      <c r="BJ97" s="22">
        <v>18</v>
      </c>
      <c r="BK97" s="22">
        <v>17</v>
      </c>
      <c r="BL97" s="22">
        <v>17</v>
      </c>
      <c r="BM97" s="22">
        <f t="shared" si="100"/>
        <v>34</v>
      </c>
      <c r="BN97" s="22">
        <v>0</v>
      </c>
      <c r="BO97" s="41"/>
      <c r="BP97" s="41"/>
      <c r="CM97" s="41"/>
    </row>
    <row r="98" spans="1:91" ht="18.600000000000001" customHeight="1" x14ac:dyDescent="0.25">
      <c r="A98" s="36"/>
      <c r="F98" s="21" t="s">
        <v>53</v>
      </c>
      <c r="G98" s="21"/>
      <c r="H98" s="21"/>
      <c r="I98" s="21" t="s">
        <v>108</v>
      </c>
      <c r="J98" s="22"/>
      <c r="K98" s="22">
        <v>23</v>
      </c>
      <c r="L98" s="49">
        <v>12</v>
      </c>
      <c r="M98" s="22"/>
      <c r="N98" s="22"/>
      <c r="Q98" s="41"/>
      <c r="R98" s="41"/>
      <c r="T98" s="16"/>
      <c r="U98" s="27">
        <v>7</v>
      </c>
      <c r="V98" s="21" t="s">
        <v>315</v>
      </c>
      <c r="X98" s="21"/>
      <c r="Y98" s="21"/>
      <c r="Z98" s="16"/>
      <c r="AC98" s="22">
        <v>1</v>
      </c>
      <c r="AD98" s="22">
        <v>0</v>
      </c>
      <c r="AE98" s="22">
        <v>0</v>
      </c>
      <c r="AF98" s="22">
        <v>1</v>
      </c>
      <c r="AG98" s="55">
        <v>0.5</v>
      </c>
      <c r="AH98" s="22">
        <v>1</v>
      </c>
      <c r="AI98" s="22">
        <v>0</v>
      </c>
      <c r="AJ98" s="22">
        <v>0</v>
      </c>
      <c r="AK98" s="24">
        <v>1</v>
      </c>
      <c r="AL98" s="22">
        <v>0</v>
      </c>
      <c r="AM98" s="22">
        <v>0</v>
      </c>
      <c r="AN98" s="11"/>
      <c r="AO98" s="22"/>
      <c r="AP98" s="22"/>
      <c r="AQ98" s="41"/>
      <c r="AR98" s="41"/>
      <c r="AS98" s="27">
        <v>8.5</v>
      </c>
      <c r="AT98" s="21" t="s">
        <v>154</v>
      </c>
      <c r="AU98" s="21"/>
      <c r="AV98" s="21"/>
      <c r="AW98" s="27"/>
      <c r="AX98" s="22">
        <v>19</v>
      </c>
      <c r="AY98" s="21" t="s">
        <v>97</v>
      </c>
      <c r="AZ98" s="72">
        <v>3</v>
      </c>
      <c r="BA98" s="22">
        <v>0</v>
      </c>
      <c r="BB98" s="22">
        <v>1</v>
      </c>
      <c r="BC98" s="22">
        <f t="shared" si="97"/>
        <v>1</v>
      </c>
      <c r="BD98" s="73">
        <v>0</v>
      </c>
      <c r="BE98" s="72">
        <f t="shared" si="101"/>
        <v>18</v>
      </c>
      <c r="BF98" s="22">
        <f t="shared" si="101"/>
        <v>8</v>
      </c>
      <c r="BG98" s="22">
        <f t="shared" si="98"/>
        <v>12</v>
      </c>
      <c r="BH98" s="22">
        <f t="shared" si="102"/>
        <v>20</v>
      </c>
      <c r="BI98" s="73">
        <f t="shared" si="99"/>
        <v>0</v>
      </c>
      <c r="BJ98" s="22">
        <v>15</v>
      </c>
      <c r="BK98" s="22">
        <v>8</v>
      </c>
      <c r="BL98" s="22">
        <v>11</v>
      </c>
      <c r="BM98" s="22">
        <f t="shared" si="100"/>
        <v>19</v>
      </c>
      <c r="BN98" s="22">
        <v>0</v>
      </c>
      <c r="BO98" s="41"/>
      <c r="BP98" s="41"/>
      <c r="CM98" s="41"/>
    </row>
    <row r="99" spans="1:91" ht="18.600000000000001" customHeight="1" x14ac:dyDescent="0.25">
      <c r="A99" s="36"/>
      <c r="F99" s="21" t="s">
        <v>37</v>
      </c>
      <c r="I99" s="21" t="s">
        <v>134</v>
      </c>
      <c r="J99" s="22"/>
      <c r="K99" s="22">
        <v>23</v>
      </c>
      <c r="L99" s="49">
        <v>12</v>
      </c>
      <c r="M99" s="22"/>
      <c r="N99" s="22"/>
      <c r="Q99" s="41"/>
      <c r="R99" s="41"/>
      <c r="T99" s="16"/>
      <c r="U99" s="27">
        <v>7.5</v>
      </c>
      <c r="V99" s="21" t="s">
        <v>168</v>
      </c>
      <c r="Z99" s="21" t="s">
        <v>136</v>
      </c>
      <c r="AB99" s="22"/>
      <c r="AC99" s="22">
        <v>2</v>
      </c>
      <c r="AD99" s="22">
        <v>1</v>
      </c>
      <c r="AE99" s="22">
        <v>1</v>
      </c>
      <c r="AF99" s="22">
        <v>0</v>
      </c>
      <c r="AG99" s="55">
        <v>0.5</v>
      </c>
      <c r="AH99" s="22">
        <v>2</v>
      </c>
      <c r="AI99" s="22">
        <v>0</v>
      </c>
      <c r="AJ99" s="22">
        <v>1</v>
      </c>
      <c r="AK99" s="24">
        <v>1</v>
      </c>
      <c r="AL99" s="22">
        <v>0</v>
      </c>
      <c r="AM99" s="22">
        <v>0</v>
      </c>
      <c r="AN99" s="11"/>
      <c r="AO99" s="22"/>
      <c r="AP99" s="22"/>
      <c r="AQ99" s="41"/>
      <c r="AR99" s="41"/>
      <c r="AS99" s="27">
        <v>8</v>
      </c>
      <c r="AT99" s="21" t="s">
        <v>131</v>
      </c>
      <c r="AU99" s="21"/>
      <c r="AV99" s="21"/>
      <c r="AW99" s="27"/>
      <c r="AX99" s="22">
        <v>7</v>
      </c>
      <c r="AY99" s="21" t="s">
        <v>97</v>
      </c>
      <c r="AZ99" s="72">
        <v>3</v>
      </c>
      <c r="BA99" s="22">
        <v>0</v>
      </c>
      <c r="BB99" s="22">
        <v>2</v>
      </c>
      <c r="BC99" s="22">
        <f t="shared" si="97"/>
        <v>2</v>
      </c>
      <c r="BD99" s="73">
        <v>2</v>
      </c>
      <c r="BE99" s="72">
        <f t="shared" si="101"/>
        <v>24</v>
      </c>
      <c r="BF99" s="22">
        <f t="shared" si="101"/>
        <v>3</v>
      </c>
      <c r="BG99" s="22">
        <f t="shared" si="98"/>
        <v>6</v>
      </c>
      <c r="BH99" s="22">
        <f t="shared" si="102"/>
        <v>9</v>
      </c>
      <c r="BI99" s="73">
        <f t="shared" si="99"/>
        <v>4</v>
      </c>
      <c r="BJ99" s="22">
        <v>21</v>
      </c>
      <c r="BK99" s="22">
        <v>3</v>
      </c>
      <c r="BL99" s="22">
        <v>4</v>
      </c>
      <c r="BM99" s="22">
        <f t="shared" si="100"/>
        <v>7</v>
      </c>
      <c r="BN99" s="22">
        <v>2</v>
      </c>
      <c r="BO99" s="41"/>
      <c r="BP99" s="41"/>
      <c r="CM99" s="41"/>
    </row>
    <row r="100" spans="1:91" ht="18.600000000000001" customHeight="1" x14ac:dyDescent="0.25">
      <c r="A100" s="36"/>
      <c r="F100" s="21" t="s">
        <v>126</v>
      </c>
      <c r="G100" s="21"/>
      <c r="H100" s="21"/>
      <c r="I100" s="16" t="s">
        <v>98</v>
      </c>
      <c r="J100" s="22"/>
      <c r="K100" s="22">
        <v>23.3</v>
      </c>
      <c r="L100" s="49">
        <v>12</v>
      </c>
      <c r="M100" s="22"/>
      <c r="N100" s="22"/>
      <c r="Q100" s="41"/>
      <c r="R100" s="41"/>
      <c r="T100" s="16"/>
      <c r="U100" s="27">
        <v>7</v>
      </c>
      <c r="V100" s="21" t="s">
        <v>274</v>
      </c>
      <c r="X100" s="21"/>
      <c r="Y100" s="21"/>
      <c r="Z100" s="16"/>
      <c r="AC100" s="22">
        <v>4</v>
      </c>
      <c r="AD100" s="22">
        <v>0</v>
      </c>
      <c r="AE100" s="22">
        <v>3</v>
      </c>
      <c r="AF100" s="22">
        <v>1</v>
      </c>
      <c r="AG100" s="55">
        <v>0.125</v>
      </c>
      <c r="AH100" s="22">
        <v>13</v>
      </c>
      <c r="AI100" s="22">
        <v>0</v>
      </c>
      <c r="AJ100" s="22">
        <v>0</v>
      </c>
      <c r="AK100" s="24">
        <v>3.25</v>
      </c>
      <c r="AL100" s="22">
        <v>0</v>
      </c>
      <c r="AM100" s="22">
        <v>0</v>
      </c>
      <c r="AN100" s="11"/>
      <c r="AO100" s="22"/>
      <c r="AP100" s="22"/>
      <c r="AQ100" s="41"/>
      <c r="AR100" s="41"/>
      <c r="AS100" s="27">
        <v>8</v>
      </c>
      <c r="AT100" s="21" t="s">
        <v>193</v>
      </c>
      <c r="AU100" s="21"/>
      <c r="AV100" s="21"/>
      <c r="AW100" s="27"/>
      <c r="AX100" s="22">
        <v>9</v>
      </c>
      <c r="AY100" s="21" t="s">
        <v>97</v>
      </c>
      <c r="AZ100" s="72">
        <v>2</v>
      </c>
      <c r="BA100" s="22">
        <v>1</v>
      </c>
      <c r="BB100" s="22">
        <v>0</v>
      </c>
      <c r="BC100" s="22">
        <f t="shared" si="97"/>
        <v>1</v>
      </c>
      <c r="BD100" s="73">
        <v>0</v>
      </c>
      <c r="BE100" s="72">
        <f t="shared" si="101"/>
        <v>17</v>
      </c>
      <c r="BF100" s="22">
        <f t="shared" si="101"/>
        <v>2</v>
      </c>
      <c r="BG100" s="22">
        <f t="shared" si="98"/>
        <v>4</v>
      </c>
      <c r="BH100" s="22">
        <f t="shared" si="102"/>
        <v>6</v>
      </c>
      <c r="BI100" s="73">
        <f t="shared" si="99"/>
        <v>8</v>
      </c>
      <c r="BJ100" s="22">
        <v>15</v>
      </c>
      <c r="BK100" s="22">
        <v>1</v>
      </c>
      <c r="BL100" s="22">
        <v>4</v>
      </c>
      <c r="BM100" s="22">
        <f t="shared" si="100"/>
        <v>5</v>
      </c>
      <c r="BN100" s="22">
        <v>8</v>
      </c>
      <c r="BO100" s="41"/>
      <c r="BP100" s="41"/>
      <c r="CM100" s="41"/>
    </row>
    <row r="101" spans="1:91" ht="18.600000000000001" customHeight="1" thickBot="1" x14ac:dyDescent="0.3">
      <c r="A101" s="36"/>
      <c r="E101" s="21"/>
      <c r="F101" s="21" t="s">
        <v>85</v>
      </c>
      <c r="G101" s="21"/>
      <c r="H101" s="21"/>
      <c r="I101" s="21" t="s">
        <v>106</v>
      </c>
      <c r="J101" s="22"/>
      <c r="K101" s="22">
        <v>23</v>
      </c>
      <c r="L101" s="49">
        <v>10</v>
      </c>
      <c r="M101" s="22"/>
      <c r="N101" s="22"/>
      <c r="Q101" s="41"/>
      <c r="R101" s="41"/>
      <c r="T101" s="16"/>
      <c r="U101" s="56">
        <v>7</v>
      </c>
      <c r="V101" s="28" t="s">
        <v>222</v>
      </c>
      <c r="W101" s="3"/>
      <c r="X101" s="28"/>
      <c r="Y101" s="28"/>
      <c r="Z101" s="10"/>
      <c r="AA101" s="3"/>
      <c r="AB101" s="3"/>
      <c r="AC101" s="38">
        <v>3</v>
      </c>
      <c r="AD101" s="38">
        <v>0</v>
      </c>
      <c r="AE101" s="38">
        <v>2</v>
      </c>
      <c r="AF101" s="38">
        <v>1</v>
      </c>
      <c r="AG101" s="55">
        <v>0.16666666666666666</v>
      </c>
      <c r="AH101" s="38">
        <v>14</v>
      </c>
      <c r="AI101" s="38">
        <v>0</v>
      </c>
      <c r="AJ101" s="38">
        <v>0</v>
      </c>
      <c r="AK101" s="57">
        <v>4.666666666666667</v>
      </c>
      <c r="AL101" s="38">
        <v>0</v>
      </c>
      <c r="AM101" s="38">
        <v>0</v>
      </c>
      <c r="AN101" s="11"/>
      <c r="AO101" s="22"/>
      <c r="AP101" s="22"/>
      <c r="AQ101" s="41"/>
      <c r="AR101" s="41"/>
      <c r="AS101" s="27">
        <v>7.5</v>
      </c>
      <c r="AT101" s="21" t="s">
        <v>32</v>
      </c>
      <c r="AU101" s="21"/>
      <c r="AV101" s="21"/>
      <c r="AW101" s="27"/>
      <c r="AX101" s="22">
        <v>10</v>
      </c>
      <c r="AY101" s="21" t="s">
        <v>97</v>
      </c>
      <c r="AZ101" s="72">
        <v>2</v>
      </c>
      <c r="BA101" s="22">
        <v>1</v>
      </c>
      <c r="BB101" s="22">
        <v>0</v>
      </c>
      <c r="BC101" s="22">
        <f t="shared" si="97"/>
        <v>1</v>
      </c>
      <c r="BD101" s="73">
        <v>4</v>
      </c>
      <c r="BE101" s="72">
        <f t="shared" si="101"/>
        <v>22</v>
      </c>
      <c r="BF101" s="22">
        <f t="shared" si="101"/>
        <v>9</v>
      </c>
      <c r="BG101" s="22">
        <f t="shared" si="98"/>
        <v>9</v>
      </c>
      <c r="BH101" s="22">
        <f t="shared" si="102"/>
        <v>18</v>
      </c>
      <c r="BI101" s="73">
        <f t="shared" si="99"/>
        <v>4</v>
      </c>
      <c r="BJ101" s="22">
        <v>20</v>
      </c>
      <c r="BK101" s="22">
        <v>8</v>
      </c>
      <c r="BL101" s="22">
        <v>9</v>
      </c>
      <c r="BM101" s="22">
        <f t="shared" si="100"/>
        <v>17</v>
      </c>
      <c r="BN101" s="22">
        <v>0</v>
      </c>
      <c r="BO101" s="41"/>
      <c r="BP101" s="41"/>
      <c r="CM101" s="41"/>
    </row>
    <row r="102" spans="1:91" ht="18.600000000000001" customHeight="1" x14ac:dyDescent="0.25">
      <c r="A102" s="36"/>
      <c r="E102" s="21"/>
      <c r="F102" s="21" t="s">
        <v>192</v>
      </c>
      <c r="G102" s="21"/>
      <c r="H102" s="21"/>
      <c r="I102" s="21" t="s">
        <v>173</v>
      </c>
      <c r="J102" s="22"/>
      <c r="K102" s="22">
        <v>24</v>
      </c>
      <c r="L102" s="49">
        <v>10</v>
      </c>
      <c r="M102" s="22"/>
      <c r="N102" s="22"/>
      <c r="Q102" s="41"/>
      <c r="R102" s="41"/>
      <c r="T102" s="16"/>
      <c r="U102" s="8"/>
      <c r="V102" s="32"/>
      <c r="W102" s="31" t="s">
        <v>20</v>
      </c>
      <c r="X102" s="32"/>
      <c r="Y102" s="32"/>
      <c r="Z102" s="15"/>
      <c r="AA102" s="8"/>
      <c r="AB102" s="8"/>
      <c r="AC102" s="15">
        <v>24</v>
      </c>
      <c r="AD102" s="15">
        <v>5</v>
      </c>
      <c r="AE102" s="15">
        <v>15</v>
      </c>
      <c r="AF102" s="15">
        <v>4</v>
      </c>
      <c r="AG102" s="83"/>
      <c r="AH102" s="15">
        <v>87</v>
      </c>
      <c r="AI102" s="15">
        <v>0</v>
      </c>
      <c r="AJ102" s="15">
        <v>1</v>
      </c>
      <c r="AK102" s="52">
        <v>3.625</v>
      </c>
      <c r="AL102" s="15">
        <v>0</v>
      </c>
      <c r="AM102" s="15">
        <v>0</v>
      </c>
      <c r="AN102" s="11"/>
      <c r="AO102" s="22"/>
      <c r="AP102" s="22"/>
      <c r="AQ102" s="41"/>
      <c r="AR102" s="41"/>
      <c r="AS102" s="27">
        <v>7.5</v>
      </c>
      <c r="AT102" s="21" t="s">
        <v>143</v>
      </c>
      <c r="AU102" s="21"/>
      <c r="AV102" s="21"/>
      <c r="AW102" s="27"/>
      <c r="AX102" s="22">
        <v>2</v>
      </c>
      <c r="AY102" s="21" t="s">
        <v>97</v>
      </c>
      <c r="AZ102" s="72">
        <v>2</v>
      </c>
      <c r="BA102" s="22">
        <v>0</v>
      </c>
      <c r="BB102" s="22">
        <v>0</v>
      </c>
      <c r="BC102" s="22">
        <f t="shared" si="97"/>
        <v>0</v>
      </c>
      <c r="BD102" s="73">
        <v>0</v>
      </c>
      <c r="BE102" s="72">
        <f t="shared" si="101"/>
        <v>18</v>
      </c>
      <c r="BF102" s="22">
        <f t="shared" si="101"/>
        <v>0</v>
      </c>
      <c r="BG102" s="22">
        <f t="shared" si="98"/>
        <v>7</v>
      </c>
      <c r="BH102" s="22">
        <f t="shared" si="102"/>
        <v>7</v>
      </c>
      <c r="BI102" s="73">
        <f t="shared" si="99"/>
        <v>4</v>
      </c>
      <c r="BJ102" s="22">
        <v>16</v>
      </c>
      <c r="BK102" s="22">
        <v>0</v>
      </c>
      <c r="BL102" s="22">
        <v>7</v>
      </c>
      <c r="BM102" s="22">
        <f t="shared" si="100"/>
        <v>7</v>
      </c>
      <c r="BN102" s="22">
        <v>4</v>
      </c>
      <c r="BO102" s="41"/>
      <c r="BP102" s="41"/>
      <c r="CM102" s="41"/>
    </row>
    <row r="103" spans="1:91" ht="18.600000000000001" customHeight="1" x14ac:dyDescent="0.25">
      <c r="A103" s="36"/>
      <c r="E103" s="21"/>
      <c r="F103" s="21" t="s">
        <v>193</v>
      </c>
      <c r="G103" s="21"/>
      <c r="H103" s="21"/>
      <c r="I103" s="21" t="s">
        <v>97</v>
      </c>
      <c r="J103" s="22"/>
      <c r="K103" s="22">
        <v>17</v>
      </c>
      <c r="L103" s="49">
        <v>8</v>
      </c>
      <c r="M103" s="22"/>
      <c r="N103" s="22"/>
      <c r="Q103" s="41"/>
      <c r="R103" s="41"/>
      <c r="T103" s="16"/>
      <c r="U103" s="16"/>
      <c r="V103" s="16"/>
      <c r="W103" s="16"/>
      <c r="X103" s="16"/>
      <c r="Y103" s="16"/>
      <c r="Z103" s="16"/>
      <c r="AA103" s="29"/>
      <c r="AB103" s="29"/>
      <c r="AC103" s="29"/>
      <c r="AD103" s="29"/>
      <c r="AE103" s="30"/>
      <c r="AF103" s="29"/>
      <c r="AG103" s="29"/>
      <c r="AH103" s="29"/>
      <c r="AI103" s="29"/>
      <c r="AJ103" s="29"/>
      <c r="AK103" s="29"/>
      <c r="AL103" s="21"/>
      <c r="AM103" s="11"/>
      <c r="AN103" s="11"/>
      <c r="AO103" s="22"/>
      <c r="AP103" s="22"/>
      <c r="AQ103" s="41"/>
      <c r="AR103" s="41"/>
      <c r="AS103" s="27">
        <v>7</v>
      </c>
      <c r="AT103" s="21" t="s">
        <v>141</v>
      </c>
      <c r="AU103" s="21"/>
      <c r="AV103" s="21"/>
      <c r="AW103" s="27"/>
      <c r="AX103" s="22">
        <v>13</v>
      </c>
      <c r="AY103" s="21" t="s">
        <v>97</v>
      </c>
      <c r="AZ103" s="72">
        <v>3</v>
      </c>
      <c r="BA103" s="22">
        <v>0</v>
      </c>
      <c r="BB103" s="22">
        <v>0</v>
      </c>
      <c r="BC103" s="22">
        <f t="shared" si="97"/>
        <v>0</v>
      </c>
      <c r="BD103" s="73">
        <v>0</v>
      </c>
      <c r="BE103" s="72">
        <f t="shared" si="101"/>
        <v>25</v>
      </c>
      <c r="BF103" s="22">
        <f t="shared" si="101"/>
        <v>0</v>
      </c>
      <c r="BG103" s="22">
        <f t="shared" si="98"/>
        <v>9</v>
      </c>
      <c r="BH103" s="22">
        <f t="shared" si="102"/>
        <v>9</v>
      </c>
      <c r="BI103" s="73">
        <f t="shared" si="99"/>
        <v>6</v>
      </c>
      <c r="BJ103" s="22">
        <v>22</v>
      </c>
      <c r="BK103" s="22">
        <v>0</v>
      </c>
      <c r="BL103" s="22">
        <v>9</v>
      </c>
      <c r="BM103" s="22">
        <f t="shared" si="100"/>
        <v>9</v>
      </c>
      <c r="BN103" s="22">
        <v>6</v>
      </c>
      <c r="BO103" s="41"/>
      <c r="BP103" s="41"/>
      <c r="CM103" s="41"/>
    </row>
    <row r="104" spans="1:91" ht="18.600000000000001" customHeight="1" x14ac:dyDescent="0.25">
      <c r="A104" s="36"/>
      <c r="E104" s="21"/>
      <c r="F104" s="21" t="s">
        <v>118</v>
      </c>
      <c r="H104" s="21"/>
      <c r="I104" s="21" t="s">
        <v>106</v>
      </c>
      <c r="J104" s="22"/>
      <c r="K104" s="22">
        <v>23</v>
      </c>
      <c r="L104" s="49">
        <v>8</v>
      </c>
      <c r="M104" s="22"/>
      <c r="N104" s="22"/>
      <c r="Q104" s="41"/>
      <c r="R104" s="41"/>
      <c r="T104" s="16"/>
      <c r="U104" s="16"/>
      <c r="V104" s="16"/>
      <c r="W104" s="16"/>
      <c r="X104" s="16"/>
      <c r="Y104" s="16"/>
      <c r="Z104" s="16"/>
      <c r="AA104" s="29"/>
      <c r="AB104" s="29"/>
      <c r="AC104" s="29"/>
      <c r="AD104" s="29"/>
      <c r="AE104" s="30"/>
      <c r="AF104" s="29"/>
      <c r="AG104" s="29"/>
      <c r="AH104" s="29"/>
      <c r="AI104" s="29"/>
      <c r="AJ104" s="29"/>
      <c r="AK104" s="29"/>
      <c r="AL104" s="21"/>
      <c r="AM104" s="11"/>
      <c r="AN104" s="11"/>
      <c r="AO104" s="22"/>
      <c r="AP104" s="22"/>
      <c r="AQ104" s="41"/>
      <c r="AR104" s="41"/>
      <c r="AS104" s="27">
        <v>7</v>
      </c>
      <c r="AT104" s="21" t="s">
        <v>39</v>
      </c>
      <c r="AU104" s="21"/>
      <c r="AV104" s="21"/>
      <c r="AW104" s="27"/>
      <c r="AX104" s="22">
        <v>27</v>
      </c>
      <c r="AY104" s="21" t="s">
        <v>97</v>
      </c>
      <c r="AZ104" s="72">
        <v>3</v>
      </c>
      <c r="BA104" s="22">
        <v>1</v>
      </c>
      <c r="BB104" s="22">
        <v>0</v>
      </c>
      <c r="BC104" s="22">
        <f t="shared" si="97"/>
        <v>1</v>
      </c>
      <c r="BD104" s="73">
        <v>0</v>
      </c>
      <c r="BE104" s="72">
        <f t="shared" si="101"/>
        <v>25</v>
      </c>
      <c r="BF104" s="22">
        <f t="shared" si="101"/>
        <v>4</v>
      </c>
      <c r="BG104" s="22">
        <f t="shared" si="98"/>
        <v>8</v>
      </c>
      <c r="BH104" s="22">
        <f t="shared" si="102"/>
        <v>12</v>
      </c>
      <c r="BI104" s="73">
        <f t="shared" si="99"/>
        <v>0</v>
      </c>
      <c r="BJ104" s="22">
        <v>22</v>
      </c>
      <c r="BK104" s="22">
        <v>3</v>
      </c>
      <c r="BL104" s="22">
        <v>8</v>
      </c>
      <c r="BM104" s="22">
        <f t="shared" si="100"/>
        <v>11</v>
      </c>
      <c r="BN104" s="22">
        <v>0</v>
      </c>
      <c r="BO104" s="41"/>
      <c r="BP104" s="41"/>
      <c r="CM104" s="41"/>
    </row>
    <row r="105" spans="1:91" ht="18.600000000000001" customHeight="1" x14ac:dyDescent="0.25">
      <c r="A105" s="36"/>
      <c r="E105" s="21"/>
      <c r="F105" s="21" t="s">
        <v>185</v>
      </c>
      <c r="G105" s="21"/>
      <c r="H105" s="21"/>
      <c r="I105" s="21" t="s">
        <v>134</v>
      </c>
      <c r="J105" s="22"/>
      <c r="K105" s="22">
        <v>24</v>
      </c>
      <c r="L105" s="49">
        <v>8</v>
      </c>
      <c r="M105" s="22"/>
      <c r="N105" s="22"/>
      <c r="Q105" s="41"/>
      <c r="R105" s="41"/>
      <c r="T105" s="16"/>
      <c r="U105" s="16"/>
      <c r="V105" s="16"/>
      <c r="W105" s="16"/>
      <c r="X105" s="16"/>
      <c r="Y105" s="16"/>
      <c r="Z105" s="16"/>
      <c r="AA105" s="29"/>
      <c r="AB105" s="29"/>
      <c r="AC105" s="29"/>
      <c r="AD105" s="29"/>
      <c r="AE105" s="30"/>
      <c r="AF105" s="29"/>
      <c r="AG105" s="29"/>
      <c r="AH105" s="29"/>
      <c r="AI105" s="29"/>
      <c r="AJ105" s="29"/>
      <c r="AK105" s="29"/>
      <c r="AL105" s="21"/>
      <c r="AM105" s="11"/>
      <c r="AN105" s="11"/>
      <c r="AO105" s="22"/>
      <c r="AP105" s="22"/>
      <c r="AQ105" s="41"/>
      <c r="AR105" s="41"/>
      <c r="AS105" s="27">
        <v>6.5</v>
      </c>
      <c r="AT105" s="21" t="s">
        <v>48</v>
      </c>
      <c r="AX105" s="22">
        <v>3</v>
      </c>
      <c r="AY105" s="21" t="s">
        <v>97</v>
      </c>
      <c r="AZ105" s="72">
        <v>2</v>
      </c>
      <c r="BA105" s="22">
        <v>0</v>
      </c>
      <c r="BB105" s="22">
        <v>0</v>
      </c>
      <c r="BC105" s="22">
        <f t="shared" si="97"/>
        <v>0</v>
      </c>
      <c r="BD105" s="73">
        <v>0</v>
      </c>
      <c r="BE105" s="72">
        <f t="shared" si="101"/>
        <v>23</v>
      </c>
      <c r="BF105" s="22">
        <f t="shared" si="101"/>
        <v>0</v>
      </c>
      <c r="BG105" s="22">
        <f t="shared" si="98"/>
        <v>4</v>
      </c>
      <c r="BH105" s="22">
        <f t="shared" si="102"/>
        <v>4</v>
      </c>
      <c r="BI105" s="73">
        <f t="shared" si="99"/>
        <v>6</v>
      </c>
      <c r="BJ105" s="22">
        <v>21</v>
      </c>
      <c r="BK105" s="22">
        <v>0</v>
      </c>
      <c r="BL105" s="22">
        <v>4</v>
      </c>
      <c r="BM105" s="22">
        <f t="shared" si="100"/>
        <v>4</v>
      </c>
      <c r="BN105" s="22">
        <v>6</v>
      </c>
      <c r="BO105" s="41"/>
      <c r="BP105" s="41"/>
      <c r="CM105" s="41"/>
    </row>
    <row r="106" spans="1:91" ht="18.600000000000001" customHeight="1" x14ac:dyDescent="0.25">
      <c r="A106" s="36"/>
      <c r="E106" s="21"/>
      <c r="F106" s="21" t="s">
        <v>129</v>
      </c>
      <c r="G106" s="21"/>
      <c r="H106" s="21"/>
      <c r="I106" s="21" t="s">
        <v>17</v>
      </c>
      <c r="J106" s="22"/>
      <c r="K106" s="22">
        <v>25</v>
      </c>
      <c r="L106" s="49">
        <v>8</v>
      </c>
      <c r="M106" s="22"/>
      <c r="N106" s="22"/>
      <c r="Q106" s="41"/>
      <c r="R106" s="41"/>
      <c r="T106" s="16"/>
      <c r="U106" s="16"/>
      <c r="V106" s="16"/>
      <c r="W106" s="16"/>
      <c r="X106" s="16"/>
      <c r="Y106" s="16"/>
      <c r="Z106" s="16"/>
      <c r="AA106" s="29"/>
      <c r="AB106" s="29"/>
      <c r="AC106" s="29"/>
      <c r="AD106" s="29"/>
      <c r="AE106" s="30"/>
      <c r="AF106" s="29"/>
      <c r="AG106" s="29"/>
      <c r="AH106" s="29"/>
      <c r="AI106" s="29"/>
      <c r="AJ106" s="29"/>
      <c r="AK106" s="29"/>
      <c r="AL106" s="21"/>
      <c r="AM106" s="11"/>
      <c r="AN106" s="11"/>
      <c r="AO106" s="22"/>
      <c r="AP106" s="22"/>
      <c r="AQ106" s="41"/>
      <c r="AR106" s="41"/>
      <c r="AS106" s="27">
        <v>6</v>
      </c>
      <c r="AT106" s="21" t="s">
        <v>113</v>
      </c>
      <c r="AU106" s="21"/>
      <c r="AV106" s="21"/>
      <c r="AW106" s="27"/>
      <c r="AX106" s="22">
        <v>6</v>
      </c>
      <c r="AY106" s="21" t="s">
        <v>97</v>
      </c>
      <c r="AZ106" s="72">
        <v>0</v>
      </c>
      <c r="BA106" s="22">
        <v>0</v>
      </c>
      <c r="BB106" s="22">
        <v>0</v>
      </c>
      <c r="BC106" s="22">
        <f t="shared" si="97"/>
        <v>0</v>
      </c>
      <c r="BD106" s="73">
        <v>0</v>
      </c>
      <c r="BE106" s="72">
        <f t="shared" si="101"/>
        <v>11</v>
      </c>
      <c r="BF106" s="22">
        <f t="shared" si="101"/>
        <v>1</v>
      </c>
      <c r="BG106" s="22">
        <f t="shared" si="98"/>
        <v>0</v>
      </c>
      <c r="BH106" s="22">
        <f t="shared" si="102"/>
        <v>1</v>
      </c>
      <c r="BI106" s="73">
        <f t="shared" si="99"/>
        <v>4</v>
      </c>
      <c r="BJ106" s="22">
        <v>11</v>
      </c>
      <c r="BK106" s="22">
        <v>1</v>
      </c>
      <c r="BL106" s="22">
        <v>0</v>
      </c>
      <c r="BM106" s="22">
        <f t="shared" si="100"/>
        <v>1</v>
      </c>
      <c r="BN106" s="22">
        <v>4</v>
      </c>
      <c r="BO106" s="41"/>
      <c r="BP106" s="41"/>
      <c r="CM106" s="41"/>
    </row>
    <row r="107" spans="1:91" ht="18.600000000000001" customHeight="1" thickBot="1" x14ac:dyDescent="0.3">
      <c r="A107" s="36"/>
      <c r="E107" s="21"/>
      <c r="F107" s="21" t="s">
        <v>30</v>
      </c>
      <c r="G107" s="21"/>
      <c r="H107" s="21"/>
      <c r="I107" s="21" t="s">
        <v>106</v>
      </c>
      <c r="J107" s="22"/>
      <c r="K107" s="22">
        <v>25</v>
      </c>
      <c r="L107" s="49">
        <v>8</v>
      </c>
      <c r="M107" s="22"/>
      <c r="N107" s="22"/>
      <c r="Q107" s="41"/>
      <c r="R107" s="41"/>
      <c r="T107" s="16"/>
      <c r="U107" s="16"/>
      <c r="V107" s="16"/>
      <c r="W107" s="16"/>
      <c r="X107" s="16"/>
      <c r="Y107" s="16"/>
      <c r="Z107" s="16"/>
      <c r="AA107" s="29"/>
      <c r="AB107" s="29"/>
      <c r="AC107" s="29"/>
      <c r="AD107" s="29"/>
      <c r="AE107" s="30"/>
      <c r="AF107" s="29"/>
      <c r="AG107" s="29"/>
      <c r="AH107" s="29"/>
      <c r="AI107" s="29"/>
      <c r="AJ107" s="29"/>
      <c r="AK107" s="29"/>
      <c r="AL107" s="21"/>
      <c r="AM107" s="11"/>
      <c r="AN107" s="11"/>
      <c r="AO107" s="22"/>
      <c r="AP107" s="22"/>
      <c r="AQ107" s="41"/>
      <c r="AR107" s="41"/>
      <c r="AS107" s="17" t="s">
        <v>94</v>
      </c>
      <c r="AT107" s="17"/>
      <c r="AU107" s="17"/>
      <c r="AV107" s="17"/>
      <c r="AW107" s="17"/>
      <c r="AX107" s="17"/>
      <c r="AY107" s="17"/>
      <c r="AZ107" s="75">
        <f>SUM(AZ95:AZ106)</f>
        <v>33</v>
      </c>
      <c r="BA107" s="23">
        <f>SUM(BA95:BA106)</f>
        <v>9</v>
      </c>
      <c r="BB107" s="23">
        <f>SUM(BB95:BB106)</f>
        <v>4</v>
      </c>
      <c r="BC107" s="23">
        <f>+BB107+BA107</f>
        <v>13</v>
      </c>
      <c r="BD107" s="76">
        <f>SUM(BD95:BD106)</f>
        <v>8</v>
      </c>
      <c r="BE107" s="75">
        <f>SUM(BE95:BE106)</f>
        <v>275</v>
      </c>
      <c r="BF107" s="23">
        <f>SUM(BF95:BF106)</f>
        <v>70</v>
      </c>
      <c r="BG107" s="23">
        <f>SUM(BG95:BG106)</f>
        <v>88</v>
      </c>
      <c r="BH107" s="23">
        <f>+BG107+BF107</f>
        <v>158</v>
      </c>
      <c r="BI107" s="76">
        <f>SUM(BI95:BI106)</f>
        <v>44</v>
      </c>
      <c r="BJ107" s="23">
        <f>SUM(BJ95:BJ106)</f>
        <v>242</v>
      </c>
      <c r="BK107" s="23">
        <f>SUM(BK95:BK106)</f>
        <v>61</v>
      </c>
      <c r="BL107" s="23">
        <f>SUM(BL95:BL106)</f>
        <v>84</v>
      </c>
      <c r="BM107" s="23">
        <f>+BL107+BK107</f>
        <v>145</v>
      </c>
      <c r="BN107" s="23">
        <f>SUM(BN95:BN106)</f>
        <v>36</v>
      </c>
      <c r="BO107" s="41"/>
      <c r="BP107" s="41"/>
      <c r="CM107" s="41"/>
    </row>
    <row r="108" spans="1:91" ht="18.600000000000001" customHeight="1" x14ac:dyDescent="0.25">
      <c r="A108" s="36"/>
      <c r="E108" s="21"/>
      <c r="F108" s="21" t="s">
        <v>197</v>
      </c>
      <c r="G108" s="21"/>
      <c r="H108" s="21"/>
      <c r="I108" s="21" t="s">
        <v>107</v>
      </c>
      <c r="J108" s="22"/>
      <c r="K108" s="22">
        <v>19</v>
      </c>
      <c r="L108" s="49">
        <v>6</v>
      </c>
      <c r="M108" s="22"/>
      <c r="N108" s="22"/>
      <c r="Q108" s="41"/>
      <c r="R108" s="41"/>
      <c r="T108" s="16"/>
      <c r="U108" s="16"/>
      <c r="V108" s="16"/>
      <c r="W108" s="16"/>
      <c r="X108" s="16"/>
      <c r="Y108" s="16"/>
      <c r="Z108" s="16"/>
      <c r="AA108" s="29"/>
      <c r="AB108" s="29"/>
      <c r="AC108" s="29"/>
      <c r="AD108" s="29"/>
      <c r="AE108" s="30"/>
      <c r="AF108" s="29"/>
      <c r="AG108" s="29"/>
      <c r="AH108" s="29"/>
      <c r="AI108" s="29"/>
      <c r="AJ108" s="29"/>
      <c r="AK108" s="29"/>
      <c r="AL108" s="21"/>
      <c r="AM108" s="11"/>
      <c r="AN108" s="11"/>
      <c r="AO108" s="22"/>
      <c r="AP108" s="22"/>
      <c r="AQ108" s="41"/>
      <c r="AR108" s="41"/>
      <c r="AS108" s="19" t="s">
        <v>14</v>
      </c>
      <c r="AT108" s="19"/>
      <c r="AU108" s="19"/>
      <c r="AV108" s="19"/>
      <c r="AW108" s="19"/>
      <c r="AX108" s="16" t="s">
        <v>26</v>
      </c>
      <c r="AZ108" s="72">
        <v>13</v>
      </c>
      <c r="BA108" s="22">
        <v>8</v>
      </c>
      <c r="BB108" s="22">
        <v>10</v>
      </c>
      <c r="BC108" s="22">
        <f t="shared" ref="BC108:BC119" si="103">+BA108+BB108</f>
        <v>18</v>
      </c>
      <c r="BD108" s="73">
        <v>4</v>
      </c>
      <c r="BE108" s="72">
        <f>+AZ108+BJ108</f>
        <v>68</v>
      </c>
      <c r="BF108" s="22">
        <f>+BA108+BK108</f>
        <v>20</v>
      </c>
      <c r="BG108" s="22">
        <f t="shared" ref="BG108:BG119" si="104">+BB108+BL108</f>
        <v>42</v>
      </c>
      <c r="BH108" s="22">
        <f>+BF108+BG108</f>
        <v>62</v>
      </c>
      <c r="BI108" s="73">
        <f t="shared" ref="BI108:BI119" si="105">+BD108+BN108</f>
        <v>12</v>
      </c>
      <c r="BJ108" s="22">
        <v>55</v>
      </c>
      <c r="BK108" s="22">
        <v>12</v>
      </c>
      <c r="BL108" s="22">
        <v>32</v>
      </c>
      <c r="BM108" s="22">
        <f t="shared" ref="BM108:BM119" si="106">+BK108+BL108</f>
        <v>44</v>
      </c>
      <c r="BN108" s="22">
        <v>8</v>
      </c>
      <c r="BO108" s="41"/>
      <c r="BP108" s="41"/>
      <c r="CM108" s="41"/>
    </row>
    <row r="109" spans="1:91" ht="18.600000000000001" customHeight="1" x14ac:dyDescent="0.25">
      <c r="A109" s="36"/>
      <c r="E109" s="21"/>
      <c r="F109" s="21" t="s">
        <v>169</v>
      </c>
      <c r="G109" s="21"/>
      <c r="H109" s="21"/>
      <c r="I109" s="21" t="s">
        <v>134</v>
      </c>
      <c r="J109" s="22"/>
      <c r="K109" s="22">
        <v>20</v>
      </c>
      <c r="L109" s="49">
        <v>6</v>
      </c>
      <c r="M109" s="22"/>
      <c r="N109" s="22"/>
      <c r="Q109" s="41"/>
      <c r="R109" s="41"/>
      <c r="T109" s="16"/>
      <c r="U109" s="16"/>
      <c r="V109" s="16"/>
      <c r="W109" s="16"/>
      <c r="X109" s="16"/>
      <c r="Y109" s="16"/>
      <c r="Z109" s="16"/>
      <c r="AA109" s="29"/>
      <c r="AB109" s="29"/>
      <c r="AC109" s="29"/>
      <c r="AD109" s="29"/>
      <c r="AE109" s="30"/>
      <c r="AF109" s="29"/>
      <c r="AG109" s="29"/>
      <c r="AH109" s="29"/>
      <c r="AI109" s="29"/>
      <c r="AJ109" s="29"/>
      <c r="AK109" s="29"/>
      <c r="AL109" s="21"/>
      <c r="AM109" s="11"/>
      <c r="AN109" s="11"/>
      <c r="AO109" s="22"/>
      <c r="AP109" s="22"/>
      <c r="AQ109" s="41"/>
      <c r="AR109" s="41"/>
      <c r="AS109" s="27">
        <v>8</v>
      </c>
      <c r="AT109" s="21" t="s">
        <v>142</v>
      </c>
      <c r="AX109" s="22">
        <v>1</v>
      </c>
      <c r="AY109" s="21" t="s">
        <v>107</v>
      </c>
      <c r="AZ109" s="72">
        <v>3</v>
      </c>
      <c r="BA109" s="22">
        <v>0</v>
      </c>
      <c r="BB109" s="22">
        <v>1</v>
      </c>
      <c r="BC109" s="22">
        <f t="shared" si="103"/>
        <v>1</v>
      </c>
      <c r="BD109" s="73">
        <v>0</v>
      </c>
      <c r="BE109" s="72">
        <f t="shared" ref="BE109:BF119" si="107">+AZ109+BJ109</f>
        <v>24</v>
      </c>
      <c r="BF109" s="22">
        <f t="shared" si="107"/>
        <v>0</v>
      </c>
      <c r="BG109" s="22">
        <f t="shared" si="104"/>
        <v>2</v>
      </c>
      <c r="BH109" s="22">
        <f t="shared" ref="BH109:BH119" si="108">+BF109+BG109</f>
        <v>2</v>
      </c>
      <c r="BI109" s="73">
        <f t="shared" si="105"/>
        <v>0</v>
      </c>
      <c r="BJ109" s="22">
        <v>21</v>
      </c>
      <c r="BK109" s="22">
        <v>0</v>
      </c>
      <c r="BL109" s="22">
        <v>1</v>
      </c>
      <c r="BM109" s="22">
        <f t="shared" si="106"/>
        <v>1</v>
      </c>
      <c r="BN109" s="22">
        <v>0</v>
      </c>
      <c r="BO109" s="41"/>
      <c r="BP109" s="41"/>
      <c r="CM109" s="41"/>
    </row>
    <row r="110" spans="1:91" ht="18.600000000000001" customHeight="1" x14ac:dyDescent="0.25">
      <c r="A110" s="36"/>
      <c r="E110" s="21"/>
      <c r="F110" s="21" t="s">
        <v>138</v>
      </c>
      <c r="G110" s="21"/>
      <c r="H110" s="21"/>
      <c r="I110" s="21" t="s">
        <v>173</v>
      </c>
      <c r="J110" s="22"/>
      <c r="K110" s="22">
        <v>21</v>
      </c>
      <c r="L110" s="49">
        <v>6</v>
      </c>
      <c r="M110" s="22"/>
      <c r="N110" s="22"/>
      <c r="Q110" s="41"/>
      <c r="R110" s="41"/>
      <c r="T110" s="16"/>
      <c r="U110" s="16"/>
      <c r="V110" s="16"/>
      <c r="W110" s="16"/>
      <c r="X110" s="16"/>
      <c r="Y110" s="16"/>
      <c r="Z110" s="16"/>
      <c r="AA110" s="29"/>
      <c r="AB110" s="29"/>
      <c r="AC110" s="29"/>
      <c r="AD110" s="29"/>
      <c r="AE110" s="30"/>
      <c r="AF110" s="29"/>
      <c r="AG110" s="29"/>
      <c r="AH110" s="29"/>
      <c r="AI110" s="29"/>
      <c r="AJ110" s="29"/>
      <c r="AK110" s="29"/>
      <c r="AL110" s="21"/>
      <c r="AM110" s="11"/>
      <c r="AN110" s="11"/>
      <c r="AO110" s="22"/>
      <c r="AP110" s="22"/>
      <c r="AQ110" s="41"/>
      <c r="AR110" s="41"/>
      <c r="AS110" s="27">
        <v>9</v>
      </c>
      <c r="AT110" s="21" t="s">
        <v>167</v>
      </c>
      <c r="AU110" s="21"/>
      <c r="AV110" s="21"/>
      <c r="AW110" s="21"/>
      <c r="AX110" s="22">
        <v>71</v>
      </c>
      <c r="AY110" s="21" t="s">
        <v>107</v>
      </c>
      <c r="AZ110" s="72">
        <v>1</v>
      </c>
      <c r="BA110" s="22">
        <v>1</v>
      </c>
      <c r="BB110" s="22">
        <v>0</v>
      </c>
      <c r="BC110" s="22">
        <f t="shared" si="103"/>
        <v>1</v>
      </c>
      <c r="BD110" s="73">
        <v>0</v>
      </c>
      <c r="BE110" s="72">
        <f t="shared" si="107"/>
        <v>20</v>
      </c>
      <c r="BF110" s="22">
        <f t="shared" si="107"/>
        <v>11</v>
      </c>
      <c r="BG110" s="22">
        <f t="shared" si="104"/>
        <v>6</v>
      </c>
      <c r="BH110" s="22">
        <f t="shared" si="108"/>
        <v>17</v>
      </c>
      <c r="BI110" s="73">
        <f t="shared" si="105"/>
        <v>2</v>
      </c>
      <c r="BJ110" s="22">
        <v>19</v>
      </c>
      <c r="BK110" s="22">
        <v>10</v>
      </c>
      <c r="BL110" s="22">
        <v>6</v>
      </c>
      <c r="BM110" s="22">
        <f t="shared" si="106"/>
        <v>16</v>
      </c>
      <c r="BN110" s="22">
        <v>2</v>
      </c>
      <c r="BO110" s="41"/>
      <c r="BP110" s="41"/>
      <c r="CM110" s="41"/>
    </row>
    <row r="111" spans="1:91" ht="18.600000000000001" customHeight="1" x14ac:dyDescent="0.25">
      <c r="A111" s="36"/>
      <c r="E111" s="21"/>
      <c r="F111" s="21" t="s">
        <v>155</v>
      </c>
      <c r="I111" s="21" t="s">
        <v>134</v>
      </c>
      <c r="J111" s="22"/>
      <c r="K111" s="22">
        <v>23</v>
      </c>
      <c r="L111" s="49">
        <v>6</v>
      </c>
      <c r="M111" s="22"/>
      <c r="N111" s="22"/>
      <c r="Q111" s="41"/>
      <c r="R111" s="41"/>
      <c r="T111" s="16"/>
      <c r="U111" s="16"/>
      <c r="V111" s="16"/>
      <c r="W111" s="16"/>
      <c r="X111" s="16"/>
      <c r="Y111" s="16"/>
      <c r="Z111" s="16"/>
      <c r="AA111" s="29"/>
      <c r="AB111" s="29"/>
      <c r="AC111" s="29"/>
      <c r="AD111" s="29"/>
      <c r="AE111" s="30"/>
      <c r="AF111" s="29"/>
      <c r="AG111" s="29"/>
      <c r="AH111" s="29"/>
      <c r="AI111" s="29"/>
      <c r="AJ111" s="29"/>
      <c r="AK111" s="29"/>
      <c r="AL111" s="21"/>
      <c r="AM111" s="11"/>
      <c r="AN111" s="11"/>
      <c r="AO111" s="22"/>
      <c r="AP111" s="22"/>
      <c r="AQ111" s="41"/>
      <c r="AR111" s="41"/>
      <c r="AS111" s="27">
        <v>8.5</v>
      </c>
      <c r="AT111" s="21" t="s">
        <v>42</v>
      </c>
      <c r="AU111" s="21"/>
      <c r="AV111" s="21"/>
      <c r="AW111" s="21"/>
      <c r="AX111" s="22">
        <v>2</v>
      </c>
      <c r="AY111" s="21" t="s">
        <v>107</v>
      </c>
      <c r="AZ111" s="72">
        <v>3</v>
      </c>
      <c r="BA111" s="22">
        <v>3</v>
      </c>
      <c r="BB111" s="22">
        <v>0</v>
      </c>
      <c r="BC111" s="22">
        <f t="shared" si="103"/>
        <v>3</v>
      </c>
      <c r="BD111" s="73">
        <v>0</v>
      </c>
      <c r="BE111" s="72">
        <f t="shared" si="107"/>
        <v>22</v>
      </c>
      <c r="BF111" s="22">
        <f t="shared" si="107"/>
        <v>14</v>
      </c>
      <c r="BG111" s="22">
        <f t="shared" si="104"/>
        <v>12</v>
      </c>
      <c r="BH111" s="22">
        <f t="shared" si="108"/>
        <v>26</v>
      </c>
      <c r="BI111" s="73">
        <f t="shared" si="105"/>
        <v>4</v>
      </c>
      <c r="BJ111" s="22">
        <v>19</v>
      </c>
      <c r="BK111" s="22">
        <v>11</v>
      </c>
      <c r="BL111" s="22">
        <v>12</v>
      </c>
      <c r="BM111" s="22">
        <f t="shared" si="106"/>
        <v>23</v>
      </c>
      <c r="BN111" s="22">
        <v>4</v>
      </c>
      <c r="BO111" s="41"/>
      <c r="BP111" s="41"/>
      <c r="CM111" s="41"/>
    </row>
    <row r="112" spans="1:91" ht="18.600000000000001" customHeight="1" x14ac:dyDescent="0.25">
      <c r="A112" s="36"/>
      <c r="E112" s="21"/>
      <c r="F112" s="21" t="s">
        <v>48</v>
      </c>
      <c r="I112" s="21" t="s">
        <v>97</v>
      </c>
      <c r="J112" s="22"/>
      <c r="K112" s="22">
        <v>23</v>
      </c>
      <c r="L112" s="49">
        <v>6</v>
      </c>
      <c r="M112" s="22"/>
      <c r="N112" s="22"/>
      <c r="Q112" s="41"/>
      <c r="R112" s="41"/>
      <c r="T112" s="16"/>
      <c r="U112" s="16"/>
      <c r="V112" s="16"/>
      <c r="W112" s="16"/>
      <c r="X112" s="16"/>
      <c r="Y112" s="16"/>
      <c r="Z112" s="16"/>
      <c r="AA112" s="29"/>
      <c r="AB112" s="29"/>
      <c r="AC112" s="29"/>
      <c r="AD112" s="29"/>
      <c r="AE112" s="30"/>
      <c r="AF112" s="29"/>
      <c r="AG112" s="29"/>
      <c r="AH112" s="29"/>
      <c r="AI112" s="29"/>
      <c r="AJ112" s="29"/>
      <c r="AK112" s="29"/>
      <c r="AL112" s="21"/>
      <c r="AM112" s="11"/>
      <c r="AN112" s="11"/>
      <c r="AO112" s="22"/>
      <c r="AP112" s="22"/>
      <c r="AQ112" s="41"/>
      <c r="AR112" s="41"/>
      <c r="AS112" s="27">
        <v>8</v>
      </c>
      <c r="AT112" s="21" t="s">
        <v>74</v>
      </c>
      <c r="AU112" s="21"/>
      <c r="AV112" s="21"/>
      <c r="AW112" s="21"/>
      <c r="AX112" s="22">
        <v>91</v>
      </c>
      <c r="AY112" s="21" t="s">
        <v>107</v>
      </c>
      <c r="AZ112" s="72">
        <v>3</v>
      </c>
      <c r="BA112" s="22">
        <v>2</v>
      </c>
      <c r="BB112" s="22">
        <v>3</v>
      </c>
      <c r="BC112" s="22">
        <f t="shared" si="103"/>
        <v>5</v>
      </c>
      <c r="BD112" s="73">
        <v>2</v>
      </c>
      <c r="BE112" s="72">
        <f t="shared" si="107"/>
        <v>24</v>
      </c>
      <c r="BF112" s="22">
        <f t="shared" si="107"/>
        <v>15</v>
      </c>
      <c r="BG112" s="22">
        <f t="shared" si="104"/>
        <v>6</v>
      </c>
      <c r="BH112" s="22">
        <f t="shared" si="108"/>
        <v>21</v>
      </c>
      <c r="BI112" s="73">
        <f t="shared" si="105"/>
        <v>4</v>
      </c>
      <c r="BJ112" s="22">
        <v>21</v>
      </c>
      <c r="BK112" s="22">
        <v>13</v>
      </c>
      <c r="BL112" s="22">
        <v>3</v>
      </c>
      <c r="BM112" s="22">
        <f t="shared" si="106"/>
        <v>16</v>
      </c>
      <c r="BN112" s="22">
        <v>2</v>
      </c>
      <c r="BO112" s="41"/>
      <c r="BP112" s="41"/>
      <c r="CM112" s="41"/>
    </row>
    <row r="113" spans="1:91" ht="18.600000000000001" customHeight="1" x14ac:dyDescent="0.25">
      <c r="A113" s="36"/>
      <c r="F113" s="21" t="s">
        <v>282</v>
      </c>
      <c r="G113" s="21"/>
      <c r="H113" s="21"/>
      <c r="I113" s="21" t="s">
        <v>106</v>
      </c>
      <c r="J113" s="22"/>
      <c r="K113" s="22">
        <v>24</v>
      </c>
      <c r="L113" s="49">
        <v>6</v>
      </c>
      <c r="M113" s="22"/>
      <c r="N113" s="22"/>
      <c r="Q113" s="41"/>
      <c r="R113" s="41"/>
      <c r="T113" s="16"/>
      <c r="U113" s="16"/>
      <c r="V113" s="16"/>
      <c r="W113" s="16"/>
      <c r="X113" s="16"/>
      <c r="Y113" s="16"/>
      <c r="Z113" s="16"/>
      <c r="AA113" s="29"/>
      <c r="AB113" s="29"/>
      <c r="AC113" s="29"/>
      <c r="AD113" s="29"/>
      <c r="AE113" s="30"/>
      <c r="AF113" s="29"/>
      <c r="AG113" s="29"/>
      <c r="AH113" s="29"/>
      <c r="AI113" s="29"/>
      <c r="AJ113" s="29"/>
      <c r="AK113" s="29"/>
      <c r="AL113" s="21"/>
      <c r="AM113" s="11"/>
      <c r="AN113" s="11"/>
      <c r="AO113" s="22"/>
      <c r="AP113" s="22"/>
      <c r="AQ113" s="41"/>
      <c r="AR113" s="41"/>
      <c r="AS113" s="27">
        <v>8</v>
      </c>
      <c r="AT113" s="21" t="s">
        <v>195</v>
      </c>
      <c r="AU113" s="21"/>
      <c r="AV113" s="21"/>
      <c r="AW113" s="21"/>
      <c r="AX113" s="22">
        <v>5</v>
      </c>
      <c r="AY113" s="21" t="s">
        <v>107</v>
      </c>
      <c r="AZ113" s="72">
        <v>0</v>
      </c>
      <c r="BA113" s="22">
        <v>0</v>
      </c>
      <c r="BB113" s="22">
        <v>0</v>
      </c>
      <c r="BC113" s="22">
        <f t="shared" si="103"/>
        <v>0</v>
      </c>
      <c r="BD113" s="73">
        <v>0</v>
      </c>
      <c r="BE113" s="72">
        <f t="shared" si="107"/>
        <v>13</v>
      </c>
      <c r="BF113" s="22">
        <f t="shared" si="107"/>
        <v>4</v>
      </c>
      <c r="BG113" s="22">
        <f t="shared" si="104"/>
        <v>3</v>
      </c>
      <c r="BH113" s="22">
        <f t="shared" si="108"/>
        <v>7</v>
      </c>
      <c r="BI113" s="73">
        <f t="shared" si="105"/>
        <v>2</v>
      </c>
      <c r="BJ113" s="22">
        <v>13</v>
      </c>
      <c r="BK113" s="22">
        <v>4</v>
      </c>
      <c r="BL113" s="22">
        <v>3</v>
      </c>
      <c r="BM113" s="22">
        <f t="shared" si="106"/>
        <v>7</v>
      </c>
      <c r="BN113" s="22">
        <v>2</v>
      </c>
      <c r="BO113" s="41"/>
      <c r="BP113" s="41"/>
      <c r="CM113" s="41"/>
    </row>
    <row r="114" spans="1:91" ht="18.600000000000001" customHeight="1" x14ac:dyDescent="0.25">
      <c r="A114" s="36"/>
      <c r="D114" s="21"/>
      <c r="F114" s="21" t="s">
        <v>120</v>
      </c>
      <c r="G114" s="21"/>
      <c r="H114" s="21"/>
      <c r="I114" s="16" t="s">
        <v>17</v>
      </c>
      <c r="J114" s="22"/>
      <c r="K114" s="22">
        <v>25</v>
      </c>
      <c r="L114" s="49">
        <v>6</v>
      </c>
      <c r="M114" s="22"/>
      <c r="N114" s="22"/>
      <c r="Q114" s="41"/>
      <c r="R114" s="41"/>
      <c r="T114" s="16"/>
      <c r="U114" s="16"/>
      <c r="V114" s="16"/>
      <c r="W114" s="16"/>
      <c r="X114" s="16"/>
      <c r="Y114" s="16"/>
      <c r="Z114" s="16"/>
      <c r="AA114" s="29"/>
      <c r="AB114" s="29"/>
      <c r="AC114" s="29"/>
      <c r="AD114" s="29"/>
      <c r="AE114" s="30"/>
      <c r="AF114" s="29"/>
      <c r="AG114" s="29"/>
      <c r="AH114" s="29"/>
      <c r="AI114" s="29"/>
      <c r="AJ114" s="29"/>
      <c r="AK114" s="29"/>
      <c r="AL114" s="21"/>
      <c r="AM114" s="11"/>
      <c r="AN114" s="11"/>
      <c r="AO114" s="22"/>
      <c r="AP114" s="22"/>
      <c r="AQ114" s="41"/>
      <c r="AR114" s="41"/>
      <c r="AS114" s="27">
        <v>7.5</v>
      </c>
      <c r="AT114" s="21" t="s">
        <v>450</v>
      </c>
      <c r="AU114" s="21"/>
      <c r="AV114" s="21"/>
      <c r="AW114" s="21"/>
      <c r="AX114" s="22">
        <v>97</v>
      </c>
      <c r="AY114" s="21" t="s">
        <v>107</v>
      </c>
      <c r="AZ114" s="72">
        <v>0</v>
      </c>
      <c r="BA114" s="22">
        <v>0</v>
      </c>
      <c r="BB114" s="22">
        <v>0</v>
      </c>
      <c r="BC114" s="22">
        <f t="shared" si="103"/>
        <v>0</v>
      </c>
      <c r="BD114" s="73">
        <v>0</v>
      </c>
      <c r="BE114" s="72">
        <f t="shared" si="107"/>
        <v>16</v>
      </c>
      <c r="BF114" s="22">
        <f t="shared" si="107"/>
        <v>2</v>
      </c>
      <c r="BG114" s="22">
        <f t="shared" si="104"/>
        <v>2</v>
      </c>
      <c r="BH114" s="22">
        <f t="shared" si="108"/>
        <v>4</v>
      </c>
      <c r="BI114" s="73">
        <f t="shared" si="105"/>
        <v>2</v>
      </c>
      <c r="BJ114" s="22">
        <v>16</v>
      </c>
      <c r="BK114" s="22">
        <v>2</v>
      </c>
      <c r="BL114" s="22">
        <v>2</v>
      </c>
      <c r="BM114" s="22">
        <f t="shared" si="106"/>
        <v>4</v>
      </c>
      <c r="BN114" s="22">
        <v>2</v>
      </c>
      <c r="BO114" s="41"/>
      <c r="BP114" s="41"/>
      <c r="CM114" s="41"/>
    </row>
    <row r="115" spans="1:91" ht="18.600000000000001" customHeight="1" x14ac:dyDescent="0.25">
      <c r="A115" s="36"/>
      <c r="D115" s="21"/>
      <c r="F115" s="21" t="s">
        <v>141</v>
      </c>
      <c r="G115" s="21"/>
      <c r="H115" s="21"/>
      <c r="I115" s="21" t="s">
        <v>97</v>
      </c>
      <c r="J115" s="22"/>
      <c r="K115" s="22">
        <v>25</v>
      </c>
      <c r="L115" s="49">
        <v>6</v>
      </c>
      <c r="M115" s="22"/>
      <c r="N115" s="22"/>
      <c r="Q115" s="41"/>
      <c r="R115" s="41"/>
      <c r="T115" s="16"/>
      <c r="U115" s="16"/>
      <c r="V115" s="16"/>
      <c r="W115" s="16"/>
      <c r="X115" s="16"/>
      <c r="Y115" s="16"/>
      <c r="Z115" s="16"/>
      <c r="AA115" s="29"/>
      <c r="AB115" s="29"/>
      <c r="AC115" s="29"/>
      <c r="AD115" s="29"/>
      <c r="AE115" s="30"/>
      <c r="AF115" s="29"/>
      <c r="AG115" s="29"/>
      <c r="AH115" s="29"/>
      <c r="AI115" s="29"/>
      <c r="AJ115" s="29"/>
      <c r="AK115" s="29"/>
      <c r="AL115" s="21"/>
      <c r="AM115" s="11"/>
      <c r="AN115" s="11"/>
      <c r="AO115" s="22"/>
      <c r="AP115" s="22"/>
      <c r="AQ115" s="41"/>
      <c r="AR115" s="41"/>
      <c r="AS115" s="27">
        <v>7.5</v>
      </c>
      <c r="AT115" s="21" t="s">
        <v>60</v>
      </c>
      <c r="AU115" s="21"/>
      <c r="AV115" s="21"/>
      <c r="AW115" s="21"/>
      <c r="AX115" s="22">
        <v>23</v>
      </c>
      <c r="AY115" s="21" t="s">
        <v>107</v>
      </c>
      <c r="AZ115" s="72">
        <v>0</v>
      </c>
      <c r="BA115" s="22">
        <v>0</v>
      </c>
      <c r="BB115" s="22">
        <v>0</v>
      </c>
      <c r="BC115" s="22">
        <f t="shared" si="103"/>
        <v>0</v>
      </c>
      <c r="BD115" s="73">
        <v>0</v>
      </c>
      <c r="BE115" s="72">
        <f t="shared" si="107"/>
        <v>11</v>
      </c>
      <c r="BF115" s="22">
        <f t="shared" si="107"/>
        <v>2</v>
      </c>
      <c r="BG115" s="22">
        <f t="shared" si="104"/>
        <v>9</v>
      </c>
      <c r="BH115" s="22">
        <f t="shared" si="108"/>
        <v>11</v>
      </c>
      <c r="BI115" s="73">
        <f t="shared" si="105"/>
        <v>0</v>
      </c>
      <c r="BJ115" s="22">
        <v>11</v>
      </c>
      <c r="BK115" s="22">
        <v>2</v>
      </c>
      <c r="BL115" s="22">
        <v>9</v>
      </c>
      <c r="BM115" s="22">
        <f t="shared" si="106"/>
        <v>11</v>
      </c>
      <c r="BN115" s="22">
        <v>0</v>
      </c>
      <c r="BO115" s="41"/>
      <c r="BP115" s="41"/>
      <c r="CM115" s="41"/>
    </row>
    <row r="116" spans="1:91" ht="18.600000000000001" customHeight="1" x14ac:dyDescent="0.25">
      <c r="A116" s="36"/>
      <c r="M116" s="22"/>
      <c r="N116" s="22"/>
      <c r="Q116" s="41"/>
      <c r="R116" s="41"/>
      <c r="T116" s="16"/>
      <c r="U116" s="16"/>
      <c r="V116" s="16"/>
      <c r="W116" s="16"/>
      <c r="X116" s="16"/>
      <c r="Y116" s="16"/>
      <c r="Z116" s="16"/>
      <c r="AA116" s="29"/>
      <c r="AB116" s="29"/>
      <c r="AC116" s="29"/>
      <c r="AD116" s="29"/>
      <c r="AE116" s="30"/>
      <c r="AF116" s="29"/>
      <c r="AG116" s="29"/>
      <c r="AH116" s="29"/>
      <c r="AI116" s="29"/>
      <c r="AJ116" s="29"/>
      <c r="AK116" s="29"/>
      <c r="AL116" s="21"/>
      <c r="AM116" s="11"/>
      <c r="AN116" s="11"/>
      <c r="AO116" s="22"/>
      <c r="AP116" s="22"/>
      <c r="AQ116" s="41"/>
      <c r="AR116" s="41"/>
      <c r="AS116" s="27">
        <v>7</v>
      </c>
      <c r="AT116" s="21" t="s">
        <v>61</v>
      </c>
      <c r="AU116" s="21"/>
      <c r="AV116" s="21"/>
      <c r="AW116" s="21"/>
      <c r="AX116" s="22">
        <v>7</v>
      </c>
      <c r="AY116" s="21" t="s">
        <v>107</v>
      </c>
      <c r="AZ116" s="72">
        <v>2</v>
      </c>
      <c r="BA116" s="22">
        <v>0</v>
      </c>
      <c r="BB116" s="22">
        <v>1</v>
      </c>
      <c r="BC116" s="22">
        <f t="shared" si="103"/>
        <v>1</v>
      </c>
      <c r="BD116" s="73">
        <v>0</v>
      </c>
      <c r="BE116" s="72">
        <f t="shared" si="107"/>
        <v>22</v>
      </c>
      <c r="BF116" s="22">
        <f t="shared" si="107"/>
        <v>1</v>
      </c>
      <c r="BG116" s="22">
        <f t="shared" si="104"/>
        <v>3</v>
      </c>
      <c r="BH116" s="22">
        <f t="shared" si="108"/>
        <v>4</v>
      </c>
      <c r="BI116" s="73">
        <f t="shared" si="105"/>
        <v>0</v>
      </c>
      <c r="BJ116" s="22">
        <v>20</v>
      </c>
      <c r="BK116" s="22">
        <v>1</v>
      </c>
      <c r="BL116" s="22">
        <v>2</v>
      </c>
      <c r="BM116" s="22">
        <f t="shared" si="106"/>
        <v>3</v>
      </c>
      <c r="BN116" s="22">
        <v>0</v>
      </c>
      <c r="BO116" s="41"/>
      <c r="BP116" s="41"/>
      <c r="CM116" s="41"/>
    </row>
    <row r="117" spans="1:91" ht="18.600000000000001" customHeight="1" x14ac:dyDescent="0.25">
      <c r="A117" s="36"/>
      <c r="M117" s="22"/>
      <c r="N117" s="22"/>
      <c r="Q117" s="41"/>
      <c r="R117" s="41"/>
      <c r="T117" s="16"/>
      <c r="U117" s="16"/>
      <c r="V117" s="16"/>
      <c r="W117" s="16"/>
      <c r="X117" s="16"/>
      <c r="Y117" s="16"/>
      <c r="Z117" s="16"/>
      <c r="AA117" s="29"/>
      <c r="AB117" s="29"/>
      <c r="AC117" s="29"/>
      <c r="AD117" s="29"/>
      <c r="AE117" s="30"/>
      <c r="AF117" s="29"/>
      <c r="AG117" s="29"/>
      <c r="AH117" s="29"/>
      <c r="AI117" s="29"/>
      <c r="AJ117" s="29"/>
      <c r="AK117" s="29"/>
      <c r="AL117" s="21"/>
      <c r="AM117" s="11"/>
      <c r="AN117" s="11"/>
      <c r="AO117" s="22"/>
      <c r="AP117" s="22"/>
      <c r="AQ117" s="41"/>
      <c r="AR117" s="41"/>
      <c r="AS117" s="27">
        <v>7</v>
      </c>
      <c r="AT117" s="21" t="s">
        <v>197</v>
      </c>
      <c r="AU117" s="21"/>
      <c r="AV117" s="21"/>
      <c r="AW117" s="21"/>
      <c r="AX117" s="22">
        <v>10</v>
      </c>
      <c r="AY117" s="21" t="s">
        <v>107</v>
      </c>
      <c r="AZ117" s="72">
        <v>3</v>
      </c>
      <c r="BA117" s="22">
        <v>0</v>
      </c>
      <c r="BB117" s="22">
        <v>4</v>
      </c>
      <c r="BC117" s="22">
        <f t="shared" si="103"/>
        <v>4</v>
      </c>
      <c r="BD117" s="73">
        <v>2</v>
      </c>
      <c r="BE117" s="72">
        <f t="shared" si="107"/>
        <v>19</v>
      </c>
      <c r="BF117" s="22">
        <f t="shared" si="107"/>
        <v>1</v>
      </c>
      <c r="BG117" s="22">
        <f t="shared" si="104"/>
        <v>7</v>
      </c>
      <c r="BH117" s="22">
        <f t="shared" si="108"/>
        <v>8</v>
      </c>
      <c r="BI117" s="73">
        <f t="shared" si="105"/>
        <v>6</v>
      </c>
      <c r="BJ117" s="22">
        <v>16</v>
      </c>
      <c r="BK117" s="22">
        <v>1</v>
      </c>
      <c r="BL117" s="22">
        <v>3</v>
      </c>
      <c r="BM117" s="22">
        <f t="shared" si="106"/>
        <v>4</v>
      </c>
      <c r="BN117" s="22">
        <v>4</v>
      </c>
      <c r="BO117" s="41"/>
      <c r="BP117" s="41"/>
      <c r="CM117" s="41"/>
    </row>
    <row r="118" spans="1:91" ht="18.600000000000001" customHeight="1" x14ac:dyDescent="0.25">
      <c r="A118" s="36"/>
      <c r="M118" s="22"/>
      <c r="N118" s="22"/>
      <c r="O118" s="22"/>
      <c r="Q118" s="41"/>
      <c r="R118" s="41"/>
      <c r="T118" s="16"/>
      <c r="U118" s="16"/>
      <c r="V118" s="16"/>
      <c r="W118" s="16"/>
      <c r="X118" s="16"/>
      <c r="Y118" s="16"/>
      <c r="Z118" s="16"/>
      <c r="AA118" s="29"/>
      <c r="AB118" s="29"/>
      <c r="AC118" s="29"/>
      <c r="AD118" s="29"/>
      <c r="AE118" s="30"/>
      <c r="AF118" s="29"/>
      <c r="AG118" s="29"/>
      <c r="AH118" s="29"/>
      <c r="AI118" s="29"/>
      <c r="AJ118" s="29"/>
      <c r="AK118" s="29"/>
      <c r="AL118" s="21"/>
      <c r="AM118" s="11"/>
      <c r="AN118" s="11"/>
      <c r="AO118" s="22"/>
      <c r="AP118" s="22"/>
      <c r="AQ118" s="41"/>
      <c r="AR118" s="41"/>
      <c r="AS118" s="27">
        <v>6.5</v>
      </c>
      <c r="AT118" s="21" t="s">
        <v>33</v>
      </c>
      <c r="AU118" s="21"/>
      <c r="AV118" s="21"/>
      <c r="AW118" s="21"/>
      <c r="AX118" s="22">
        <v>66</v>
      </c>
      <c r="AY118" s="21" t="s">
        <v>107</v>
      </c>
      <c r="AZ118" s="72">
        <v>2</v>
      </c>
      <c r="BA118" s="22">
        <v>0</v>
      </c>
      <c r="BB118" s="22">
        <v>0</v>
      </c>
      <c r="BC118" s="22">
        <f t="shared" si="103"/>
        <v>0</v>
      </c>
      <c r="BD118" s="73">
        <v>0</v>
      </c>
      <c r="BE118" s="72">
        <f t="shared" si="107"/>
        <v>16</v>
      </c>
      <c r="BF118" s="22">
        <f t="shared" si="107"/>
        <v>0</v>
      </c>
      <c r="BG118" s="22">
        <f t="shared" si="104"/>
        <v>2</v>
      </c>
      <c r="BH118" s="22">
        <f t="shared" si="108"/>
        <v>2</v>
      </c>
      <c r="BI118" s="73">
        <f t="shared" si="105"/>
        <v>0</v>
      </c>
      <c r="BJ118" s="22">
        <v>14</v>
      </c>
      <c r="BK118" s="22">
        <v>0</v>
      </c>
      <c r="BL118" s="22">
        <v>2</v>
      </c>
      <c r="BM118" s="22">
        <f t="shared" si="106"/>
        <v>2</v>
      </c>
      <c r="BN118" s="22">
        <v>0</v>
      </c>
      <c r="BO118" s="41"/>
      <c r="BP118" s="41"/>
      <c r="CM118" s="41"/>
    </row>
    <row r="119" spans="1:91" ht="18.600000000000001" customHeight="1" x14ac:dyDescent="0.25">
      <c r="A119" s="36"/>
      <c r="M119" s="22"/>
      <c r="N119" s="22"/>
      <c r="O119" s="22"/>
      <c r="Q119" s="41"/>
      <c r="R119" s="41"/>
      <c r="T119" s="16"/>
      <c r="U119" s="16"/>
      <c r="V119" s="16"/>
      <c r="W119" s="16"/>
      <c r="X119" s="16"/>
      <c r="Y119" s="16"/>
      <c r="Z119" s="16"/>
      <c r="AA119" s="29"/>
      <c r="AB119" s="29"/>
      <c r="AC119" s="29"/>
      <c r="AD119" s="29"/>
      <c r="AE119" s="30"/>
      <c r="AF119" s="29"/>
      <c r="AG119" s="29"/>
      <c r="AH119" s="29"/>
      <c r="AI119" s="29"/>
      <c r="AJ119" s="29"/>
      <c r="AK119" s="29"/>
      <c r="AL119" s="21"/>
      <c r="AM119" s="11"/>
      <c r="AN119" s="11"/>
      <c r="AO119" s="22"/>
      <c r="AP119" s="22"/>
      <c r="AQ119" s="41"/>
      <c r="AR119" s="41"/>
      <c r="AS119" s="27">
        <v>6</v>
      </c>
      <c r="AT119" s="21" t="s">
        <v>59</v>
      </c>
      <c r="AU119" s="21"/>
      <c r="AV119" s="21"/>
      <c r="AW119" s="21"/>
      <c r="AX119" s="22">
        <v>75</v>
      </c>
      <c r="AY119" s="21" t="s">
        <v>107</v>
      </c>
      <c r="AZ119" s="72">
        <v>3</v>
      </c>
      <c r="BA119" s="22">
        <v>0</v>
      </c>
      <c r="BB119" s="22">
        <v>0</v>
      </c>
      <c r="BC119" s="22">
        <f t="shared" si="103"/>
        <v>0</v>
      </c>
      <c r="BD119" s="73">
        <v>0</v>
      </c>
      <c r="BE119" s="72">
        <f t="shared" si="107"/>
        <v>20</v>
      </c>
      <c r="BF119" s="22">
        <f t="shared" si="107"/>
        <v>0</v>
      </c>
      <c r="BG119" s="22">
        <f t="shared" si="104"/>
        <v>1</v>
      </c>
      <c r="BH119" s="22">
        <f t="shared" si="108"/>
        <v>1</v>
      </c>
      <c r="BI119" s="73">
        <f t="shared" si="105"/>
        <v>0</v>
      </c>
      <c r="BJ119" s="22">
        <v>17</v>
      </c>
      <c r="BK119" s="22">
        <v>0</v>
      </c>
      <c r="BL119" s="22">
        <v>1</v>
      </c>
      <c r="BM119" s="22">
        <f t="shared" si="106"/>
        <v>1</v>
      </c>
      <c r="BN119" s="22">
        <v>0</v>
      </c>
      <c r="BO119" s="41"/>
      <c r="BP119" s="41"/>
      <c r="CM119" s="41"/>
    </row>
    <row r="120" spans="1:91" ht="18.600000000000001" customHeight="1" thickBot="1" x14ac:dyDescent="0.3">
      <c r="A120" s="36"/>
      <c r="M120" s="22"/>
      <c r="N120" s="22"/>
      <c r="O120" s="22"/>
      <c r="Q120" s="41"/>
      <c r="R120" s="41"/>
      <c r="T120" s="16"/>
      <c r="U120" s="16"/>
      <c r="V120" s="16"/>
      <c r="W120" s="16"/>
      <c r="X120" s="16"/>
      <c r="Y120" s="16"/>
      <c r="Z120" s="16"/>
      <c r="AA120" s="29"/>
      <c r="AB120" s="29"/>
      <c r="AC120" s="29"/>
      <c r="AD120" s="29"/>
      <c r="AE120" s="30"/>
      <c r="AF120" s="29"/>
      <c r="AG120" s="29"/>
      <c r="AH120" s="29"/>
      <c r="AI120" s="29"/>
      <c r="AJ120" s="29"/>
      <c r="AK120" s="29"/>
      <c r="AL120" s="21"/>
      <c r="AM120" s="11"/>
      <c r="AN120" s="11"/>
      <c r="AO120" s="22"/>
      <c r="AP120" s="22"/>
      <c r="AQ120" s="41"/>
      <c r="AR120" s="41"/>
      <c r="AS120" s="17" t="s">
        <v>35</v>
      </c>
      <c r="AT120" s="17"/>
      <c r="AU120" s="17"/>
      <c r="AV120" s="17"/>
      <c r="AW120" s="17"/>
      <c r="AX120" s="17"/>
      <c r="AY120" s="17"/>
      <c r="AZ120" s="75">
        <f>SUM(AZ108:AZ119)</f>
        <v>33</v>
      </c>
      <c r="BA120" s="23">
        <f>SUM(BA108:BA119)</f>
        <v>14</v>
      </c>
      <c r="BB120" s="23">
        <f>SUM(BB108:BB119)</f>
        <v>19</v>
      </c>
      <c r="BC120" s="23">
        <f>+BB120+BA120</f>
        <v>33</v>
      </c>
      <c r="BD120" s="76">
        <f>SUM(BD108:BD119)</f>
        <v>8</v>
      </c>
      <c r="BE120" s="75">
        <f>SUM(BE108:BE119)</f>
        <v>275</v>
      </c>
      <c r="BF120" s="23">
        <f>SUM(BF108:BF119)</f>
        <v>70</v>
      </c>
      <c r="BG120" s="23">
        <f>SUM(BG108:BG119)</f>
        <v>95</v>
      </c>
      <c r="BH120" s="23">
        <f>+BG120+BF120</f>
        <v>165</v>
      </c>
      <c r="BI120" s="76">
        <f>SUM(BI108:BI119)</f>
        <v>32</v>
      </c>
      <c r="BJ120" s="23">
        <f>SUM(BJ108:BJ119)</f>
        <v>242</v>
      </c>
      <c r="BK120" s="23">
        <f>SUM(BK108:BK119)</f>
        <v>56</v>
      </c>
      <c r="BL120" s="23">
        <f>SUM(BL108:BL119)</f>
        <v>76</v>
      </c>
      <c r="BM120" s="23">
        <f>+BL120+BK120</f>
        <v>132</v>
      </c>
      <c r="BN120" s="23">
        <f>SUM(BN108:BN119)</f>
        <v>24</v>
      </c>
      <c r="BO120" s="41"/>
      <c r="BP120" s="41"/>
      <c r="CM120" s="41"/>
    </row>
    <row r="121" spans="1:91" ht="18.600000000000001" customHeight="1" x14ac:dyDescent="0.25">
      <c r="A121" s="36"/>
      <c r="M121" s="22"/>
      <c r="N121" s="22"/>
      <c r="O121" s="22"/>
      <c r="Q121" s="41"/>
      <c r="R121" s="41"/>
      <c r="T121" s="16"/>
      <c r="U121" s="16"/>
      <c r="V121" s="16"/>
      <c r="W121" s="16"/>
      <c r="X121" s="16"/>
      <c r="Y121" s="16"/>
      <c r="Z121" s="16"/>
      <c r="AA121" s="29"/>
      <c r="AB121" s="29"/>
      <c r="AC121" s="29"/>
      <c r="AD121" s="29"/>
      <c r="AE121" s="30"/>
      <c r="AF121" s="29"/>
      <c r="AG121" s="29"/>
      <c r="AH121" s="29"/>
      <c r="AI121" s="29"/>
      <c r="AJ121" s="29"/>
      <c r="AK121" s="29"/>
      <c r="AL121" s="21"/>
      <c r="AM121" s="11"/>
      <c r="AN121" s="11"/>
      <c r="AO121" s="22"/>
      <c r="AP121" s="22"/>
      <c r="AQ121" s="41"/>
      <c r="AR121" s="41"/>
      <c r="AS121" s="21" t="s">
        <v>124</v>
      </c>
      <c r="AT121" s="11"/>
      <c r="AU121" s="11"/>
      <c r="AV121" s="11"/>
      <c r="AW121" s="21"/>
      <c r="AX121" s="21"/>
      <c r="AY121" s="11"/>
      <c r="AZ121" s="15">
        <f t="shared" ref="AZ121:BN121" si="109">+AZ18+AZ31+AZ81+AZ120+AZ107+AZ94+AZ57+AZ44</f>
        <v>264</v>
      </c>
      <c r="BA121" s="15">
        <f t="shared" si="109"/>
        <v>68</v>
      </c>
      <c r="BB121" s="15">
        <f t="shared" si="109"/>
        <v>93</v>
      </c>
      <c r="BC121" s="15">
        <f t="shared" si="109"/>
        <v>161</v>
      </c>
      <c r="BD121" s="15">
        <f t="shared" si="109"/>
        <v>56</v>
      </c>
      <c r="BE121" s="15">
        <f t="shared" si="109"/>
        <v>2200</v>
      </c>
      <c r="BF121" s="15">
        <f t="shared" si="109"/>
        <v>614</v>
      </c>
      <c r="BG121" s="15">
        <f t="shared" si="109"/>
        <v>901</v>
      </c>
      <c r="BH121" s="15">
        <f t="shared" si="109"/>
        <v>1515</v>
      </c>
      <c r="BI121" s="15">
        <f t="shared" si="109"/>
        <v>282</v>
      </c>
      <c r="BJ121" s="15">
        <f t="shared" si="109"/>
        <v>1936</v>
      </c>
      <c r="BK121" s="15">
        <f t="shared" si="109"/>
        <v>546</v>
      </c>
      <c r="BL121" s="15">
        <f t="shared" si="109"/>
        <v>808</v>
      </c>
      <c r="BM121" s="15">
        <f t="shared" si="109"/>
        <v>1354</v>
      </c>
      <c r="BN121" s="15">
        <f t="shared" si="109"/>
        <v>226</v>
      </c>
      <c r="BO121" s="41"/>
      <c r="BP121" s="41"/>
      <c r="CM121" s="41"/>
    </row>
    <row r="122" spans="1:91" ht="18.600000000000001" customHeight="1" x14ac:dyDescent="0.25">
      <c r="A122" s="36"/>
      <c r="Q122" s="41"/>
      <c r="R122" s="41"/>
      <c r="T122" s="16"/>
      <c r="U122" s="16"/>
      <c r="V122" s="16"/>
      <c r="W122" s="16"/>
      <c r="X122" s="16"/>
      <c r="Y122" s="16"/>
      <c r="Z122" s="16"/>
      <c r="AA122" s="29"/>
      <c r="AB122" s="29"/>
      <c r="AC122" s="29"/>
      <c r="AD122" s="29"/>
      <c r="AE122" s="30"/>
      <c r="AF122" s="29"/>
      <c r="AG122" s="29"/>
      <c r="AH122" s="29"/>
      <c r="AI122" s="29"/>
      <c r="AJ122" s="29"/>
      <c r="AK122" s="29"/>
      <c r="AL122" s="21"/>
      <c r="AM122" s="11"/>
      <c r="AN122" s="11"/>
      <c r="AO122" s="22"/>
      <c r="AP122" s="22"/>
      <c r="AQ122" s="41"/>
      <c r="AR122" s="41"/>
      <c r="AT122" s="16"/>
      <c r="AU122" s="16"/>
      <c r="AV122" s="16"/>
      <c r="AW122" s="16"/>
      <c r="AX122" s="16"/>
      <c r="AY122" s="16"/>
      <c r="AZ122" s="16"/>
      <c r="BA122" s="29"/>
      <c r="BB122" s="29"/>
      <c r="BC122" s="29"/>
      <c r="BD122" s="29"/>
      <c r="BE122" s="30"/>
      <c r="BF122" s="29"/>
      <c r="BG122" s="29"/>
      <c r="BH122" s="29"/>
      <c r="BI122" s="29"/>
      <c r="BJ122" s="29"/>
      <c r="BK122" s="29"/>
      <c r="BL122" s="29"/>
      <c r="BM122" s="21"/>
      <c r="BN122" s="11"/>
      <c r="BO122" s="41"/>
      <c r="BP122" s="41"/>
      <c r="CM122" s="41"/>
    </row>
    <row r="123" spans="1:91" ht="18.600000000000001" customHeight="1" x14ac:dyDescent="0.25">
      <c r="A123" s="36"/>
      <c r="Q123" s="41"/>
      <c r="R123" s="41"/>
      <c r="T123" s="16"/>
      <c r="U123" s="16"/>
      <c r="V123" s="16"/>
      <c r="W123" s="16"/>
      <c r="X123" s="16"/>
      <c r="Y123" s="16"/>
      <c r="Z123" s="16"/>
      <c r="AA123" s="29"/>
      <c r="AB123" s="29"/>
      <c r="AC123" s="29"/>
      <c r="AD123" s="29"/>
      <c r="AE123" s="30"/>
      <c r="AF123" s="29"/>
      <c r="AG123" s="29"/>
      <c r="AH123" s="29"/>
      <c r="AI123" s="29"/>
      <c r="AJ123" s="29"/>
      <c r="AK123" s="29"/>
      <c r="AL123" s="21"/>
      <c r="AM123" s="11"/>
      <c r="AN123" s="11"/>
      <c r="AO123" s="22"/>
      <c r="AP123" s="22"/>
      <c r="AQ123" s="41"/>
      <c r="AR123" s="41"/>
      <c r="AT123" s="16"/>
      <c r="AU123" s="16"/>
      <c r="AV123" s="16"/>
      <c r="AW123" s="16"/>
      <c r="AX123" s="16"/>
      <c r="AY123" s="16"/>
      <c r="AZ123" s="16"/>
      <c r="BA123" s="29"/>
      <c r="BB123" s="29"/>
      <c r="BC123" s="29"/>
      <c r="BD123" s="29"/>
      <c r="BE123" s="30"/>
      <c r="BF123" s="29"/>
      <c r="BG123" s="29"/>
      <c r="BH123" s="29"/>
      <c r="BI123" s="29"/>
      <c r="BJ123" s="29"/>
      <c r="BK123" s="29"/>
      <c r="BL123" s="29"/>
      <c r="BM123" s="21"/>
      <c r="BN123" s="11"/>
      <c r="BO123" s="41"/>
      <c r="BP123" s="41"/>
      <c r="CM123" s="41"/>
    </row>
    <row r="124" spans="1:91" ht="18.600000000000001" customHeight="1" x14ac:dyDescent="0.25">
      <c r="A124" s="36"/>
      <c r="Q124" s="41"/>
      <c r="R124" s="41"/>
      <c r="T124" s="16"/>
      <c r="U124" s="16"/>
      <c r="V124" s="16"/>
      <c r="W124" s="16"/>
      <c r="X124" s="16"/>
      <c r="Y124" s="16"/>
      <c r="Z124" s="16"/>
      <c r="AA124" s="29"/>
      <c r="AB124" s="29"/>
      <c r="AC124" s="29"/>
      <c r="AD124" s="29"/>
      <c r="AE124" s="30"/>
      <c r="AF124" s="29"/>
      <c r="AG124" s="29"/>
      <c r="AH124" s="29"/>
      <c r="AI124" s="29"/>
      <c r="AJ124" s="29"/>
      <c r="AK124" s="29"/>
      <c r="AL124" s="21"/>
      <c r="AM124" s="11"/>
      <c r="AN124" s="11"/>
      <c r="AO124" s="22"/>
      <c r="AP124" s="22"/>
      <c r="AQ124" s="41"/>
      <c r="AR124" s="41"/>
      <c r="AT124" s="16"/>
      <c r="AU124" s="16"/>
      <c r="AV124" s="16"/>
      <c r="AW124" s="16"/>
      <c r="AX124" s="16"/>
      <c r="AY124" s="16"/>
      <c r="AZ124" s="16"/>
      <c r="BA124" s="29"/>
      <c r="BB124" s="29"/>
      <c r="BC124" s="29"/>
      <c r="BD124" s="29"/>
      <c r="BE124" s="30"/>
      <c r="BF124" s="29"/>
      <c r="BG124" s="29"/>
      <c r="BH124" s="29"/>
      <c r="BI124" s="29"/>
      <c r="BJ124" s="29"/>
      <c r="BK124" s="29"/>
      <c r="BL124" s="29"/>
      <c r="BM124" s="21"/>
      <c r="BN124" s="11"/>
      <c r="BO124" s="41"/>
      <c r="BP124" s="41"/>
      <c r="CM124" s="41"/>
    </row>
    <row r="125" spans="1:91" ht="18.600000000000001" customHeight="1" x14ac:dyDescent="0.25">
      <c r="A125" s="36"/>
      <c r="Q125" s="39"/>
      <c r="R125" s="39"/>
      <c r="AQ125" s="39"/>
      <c r="AR125" s="39"/>
      <c r="BO125" s="39"/>
      <c r="BP125" s="39"/>
      <c r="CM125" s="39"/>
    </row>
    <row r="126" spans="1:91" ht="21.95" customHeight="1" x14ac:dyDescent="0.2">
      <c r="A126" s="39"/>
      <c r="B126" s="39"/>
      <c r="C126" s="39"/>
      <c r="D126" s="39"/>
      <c r="E126" s="39"/>
      <c r="F126" s="39"/>
      <c r="G126" s="39"/>
      <c r="H126" s="39"/>
      <c r="I126" s="39"/>
      <c r="J126" s="39"/>
      <c r="K126" s="39"/>
      <c r="L126" s="39"/>
      <c r="M126" s="39"/>
      <c r="N126" s="39"/>
      <c r="O126" s="39"/>
      <c r="P126" s="39"/>
      <c r="Q126" s="39"/>
      <c r="R126" s="39"/>
      <c r="S126" s="39"/>
      <c r="T126" s="39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F126" s="39"/>
      <c r="AG126" s="39"/>
      <c r="AH126" s="39"/>
      <c r="AI126" s="39"/>
      <c r="AJ126" s="39"/>
      <c r="AK126" s="39"/>
      <c r="AL126" s="39"/>
      <c r="AM126" s="39"/>
      <c r="AN126" s="39"/>
      <c r="AO126" s="39"/>
      <c r="AP126" s="39"/>
      <c r="AQ126" s="43"/>
      <c r="AR126" s="39"/>
      <c r="AS126" s="39"/>
      <c r="AT126" s="39"/>
      <c r="AU126" s="39"/>
      <c r="AV126" s="39"/>
      <c r="AW126" s="39"/>
      <c r="AX126" s="39"/>
      <c r="AY126" s="39"/>
      <c r="AZ126" s="39"/>
      <c r="BA126" s="39"/>
      <c r="BB126" s="39"/>
      <c r="BC126" s="39"/>
      <c r="BD126" s="39"/>
      <c r="BE126" s="39"/>
      <c r="BF126" s="39"/>
      <c r="BG126" s="39"/>
      <c r="BH126" s="39"/>
      <c r="BI126" s="39"/>
      <c r="BJ126" s="39"/>
      <c r="BK126" s="39"/>
      <c r="BL126" s="39"/>
      <c r="BM126" s="39"/>
      <c r="BN126" s="39"/>
      <c r="BO126" s="39"/>
      <c r="BP126" s="39"/>
      <c r="BQ126" s="39"/>
      <c r="BR126" s="39"/>
      <c r="BS126" s="39"/>
      <c r="BT126" s="39"/>
      <c r="BU126" s="39"/>
      <c r="BV126" s="39"/>
      <c r="BW126" s="39"/>
      <c r="BX126" s="39"/>
      <c r="BY126" s="39"/>
      <c r="BZ126" s="39"/>
      <c r="CA126" s="39"/>
      <c r="CB126" s="39"/>
      <c r="CC126" s="39"/>
      <c r="CD126" s="39"/>
      <c r="CE126" s="39"/>
      <c r="CF126" s="39"/>
      <c r="CG126" s="39"/>
      <c r="CH126" s="39"/>
      <c r="CI126" s="39"/>
      <c r="CJ126" s="39"/>
      <c r="CK126" s="39"/>
      <c r="CL126" s="39"/>
      <c r="CM126" s="43"/>
    </row>
    <row r="127" spans="1:91" ht="21.95" customHeight="1" x14ac:dyDescent="0.3">
      <c r="A127" s="39"/>
      <c r="B127" s="85" t="s">
        <v>127</v>
      </c>
      <c r="C127" s="85"/>
      <c r="D127" s="85"/>
      <c r="E127" s="85"/>
      <c r="F127" s="85"/>
      <c r="G127" s="85"/>
      <c r="H127" s="85"/>
      <c r="I127" s="85"/>
      <c r="J127" s="85"/>
      <c r="K127" s="85"/>
      <c r="L127" s="85"/>
      <c r="M127" s="85"/>
      <c r="N127" s="85"/>
      <c r="O127" s="85"/>
      <c r="P127" s="85"/>
      <c r="Q127" s="39"/>
    </row>
    <row r="128" spans="1:91" ht="18.600000000000001" customHeight="1" x14ac:dyDescent="0.3">
      <c r="A128" s="36"/>
      <c r="B128" s="26" t="s">
        <v>76</v>
      </c>
      <c r="C128" s="26">
        <v>23</v>
      </c>
      <c r="D128" s="25"/>
      <c r="E128" s="25"/>
      <c r="F128" s="25"/>
      <c r="G128" s="86" t="s">
        <v>668</v>
      </c>
      <c r="H128" s="86"/>
      <c r="I128" s="86"/>
      <c r="J128" s="86"/>
      <c r="K128" s="86"/>
      <c r="L128" s="86"/>
      <c r="M128" s="86"/>
      <c r="N128" s="25"/>
      <c r="O128" s="25"/>
      <c r="P128" s="25"/>
      <c r="Q128" s="36"/>
    </row>
    <row r="129" spans="1:17" ht="18.600000000000001" customHeight="1" thickBot="1" x14ac:dyDescent="0.3">
      <c r="A129" s="36"/>
      <c r="B129" s="4" t="s">
        <v>110</v>
      </c>
      <c r="C129" s="2" t="s">
        <v>80</v>
      </c>
      <c r="D129" s="2"/>
      <c r="E129" s="3"/>
      <c r="F129" s="2"/>
      <c r="G129" s="4" t="s">
        <v>7</v>
      </c>
      <c r="H129" s="4" t="s">
        <v>8</v>
      </c>
      <c r="I129" s="4" t="s">
        <v>9</v>
      </c>
      <c r="J129" s="4" t="s">
        <v>11</v>
      </c>
      <c r="K129" s="4" t="s">
        <v>12</v>
      </c>
      <c r="L129" s="4" t="s">
        <v>10</v>
      </c>
      <c r="M129" s="4" t="s">
        <v>4</v>
      </c>
      <c r="N129" s="4" t="s">
        <v>13</v>
      </c>
      <c r="O129" s="4" t="s">
        <v>2</v>
      </c>
      <c r="P129" s="4" t="s">
        <v>252</v>
      </c>
      <c r="Q129" s="36"/>
    </row>
    <row r="130" spans="1:17" ht="18.600000000000001" customHeight="1" x14ac:dyDescent="0.25">
      <c r="A130" s="36"/>
      <c r="B130" s="5" t="s">
        <v>684</v>
      </c>
      <c r="C130" s="6" t="s">
        <v>171</v>
      </c>
      <c r="D130" s="11"/>
      <c r="E130" s="11"/>
      <c r="F130" s="11"/>
      <c r="G130" s="5">
        <v>17</v>
      </c>
      <c r="H130" s="5">
        <v>3</v>
      </c>
      <c r="I130" s="5">
        <v>2</v>
      </c>
      <c r="J130" s="5">
        <v>36</v>
      </c>
      <c r="K130" s="35">
        <v>0.81818181818181823</v>
      </c>
      <c r="L130" s="5">
        <v>84</v>
      </c>
      <c r="M130" s="5">
        <v>37</v>
      </c>
      <c r="N130" s="5">
        <v>123</v>
      </c>
      <c r="O130" s="5">
        <v>38</v>
      </c>
      <c r="P130" s="5">
        <v>1</v>
      </c>
      <c r="Q130" s="40"/>
    </row>
    <row r="131" spans="1:17" ht="18.600000000000001" customHeight="1" x14ac:dyDescent="0.25">
      <c r="A131" s="36"/>
      <c r="B131" s="5" t="s">
        <v>685</v>
      </c>
      <c r="C131" s="6" t="s">
        <v>130</v>
      </c>
      <c r="D131" s="11"/>
      <c r="E131" s="6"/>
      <c r="F131" s="11"/>
      <c r="G131" s="5">
        <v>14</v>
      </c>
      <c r="H131" s="5">
        <v>5</v>
      </c>
      <c r="I131" s="5">
        <v>3</v>
      </c>
      <c r="J131" s="5">
        <v>31</v>
      </c>
      <c r="K131" s="35">
        <v>0.70454545454545459</v>
      </c>
      <c r="L131" s="5">
        <v>76</v>
      </c>
      <c r="M131" s="5">
        <v>44</v>
      </c>
      <c r="N131" s="5">
        <v>112</v>
      </c>
      <c r="O131" s="5">
        <v>36</v>
      </c>
      <c r="P131" s="5">
        <v>2</v>
      </c>
      <c r="Q131" s="40"/>
    </row>
    <row r="132" spans="1:17" ht="18.600000000000001" customHeight="1" x14ac:dyDescent="0.25">
      <c r="A132" s="36"/>
      <c r="B132" s="5" t="s">
        <v>686</v>
      </c>
      <c r="C132" s="6" t="s">
        <v>115</v>
      </c>
      <c r="D132" s="11"/>
      <c r="E132" s="11"/>
      <c r="F132" s="11"/>
      <c r="G132" s="5">
        <v>14</v>
      </c>
      <c r="H132" s="5">
        <v>7</v>
      </c>
      <c r="I132" s="5">
        <v>1</v>
      </c>
      <c r="J132" s="5">
        <v>29</v>
      </c>
      <c r="K132" s="35">
        <v>0.65909090909090906</v>
      </c>
      <c r="L132" s="5">
        <v>81</v>
      </c>
      <c r="M132" s="5">
        <v>61</v>
      </c>
      <c r="N132" s="5">
        <v>130</v>
      </c>
      <c r="O132" s="5">
        <v>30</v>
      </c>
      <c r="P132" s="5">
        <v>3</v>
      </c>
      <c r="Q132" s="40"/>
    </row>
    <row r="133" spans="1:17" ht="18.600000000000001" customHeight="1" x14ac:dyDescent="0.25">
      <c r="A133" s="36"/>
      <c r="B133" s="5" t="s">
        <v>687</v>
      </c>
      <c r="C133" s="6" t="s">
        <v>17</v>
      </c>
      <c r="D133" s="11"/>
      <c r="E133" s="6"/>
      <c r="F133" s="11"/>
      <c r="G133" s="5">
        <v>10</v>
      </c>
      <c r="H133" s="5">
        <v>9</v>
      </c>
      <c r="I133" s="5">
        <v>3</v>
      </c>
      <c r="J133" s="5">
        <v>23</v>
      </c>
      <c r="K133" s="35">
        <v>0.52272727272727271</v>
      </c>
      <c r="L133" s="5">
        <v>78</v>
      </c>
      <c r="M133" s="5">
        <v>70</v>
      </c>
      <c r="N133" s="5">
        <v>112</v>
      </c>
      <c r="O133" s="5">
        <v>20</v>
      </c>
      <c r="P133" s="5">
        <v>5</v>
      </c>
      <c r="Q133" s="40"/>
    </row>
    <row r="134" spans="1:17" ht="18.600000000000001" customHeight="1" x14ac:dyDescent="0.25">
      <c r="A134" s="36"/>
      <c r="B134" s="5" t="s">
        <v>688</v>
      </c>
      <c r="C134" s="6" t="s">
        <v>92</v>
      </c>
      <c r="D134" s="11"/>
      <c r="E134" s="6"/>
      <c r="F134" s="11"/>
      <c r="G134" s="5">
        <v>10</v>
      </c>
      <c r="H134" s="5">
        <v>11</v>
      </c>
      <c r="I134" s="5">
        <v>1</v>
      </c>
      <c r="J134" s="5">
        <v>21</v>
      </c>
      <c r="K134" s="35">
        <v>0.47727272727272729</v>
      </c>
      <c r="L134" s="5">
        <v>61</v>
      </c>
      <c r="M134" s="5">
        <v>64</v>
      </c>
      <c r="N134" s="5">
        <v>84</v>
      </c>
      <c r="O134" s="5">
        <v>36</v>
      </c>
      <c r="P134" s="5">
        <v>4</v>
      </c>
      <c r="Q134" s="40"/>
    </row>
    <row r="135" spans="1:17" ht="18.600000000000001" customHeight="1" x14ac:dyDescent="0.25">
      <c r="A135" s="36"/>
      <c r="B135" s="5" t="s">
        <v>689</v>
      </c>
      <c r="C135" s="6" t="s">
        <v>18</v>
      </c>
      <c r="D135" s="11"/>
      <c r="E135" s="6"/>
      <c r="F135" s="11"/>
      <c r="G135" s="5">
        <v>6</v>
      </c>
      <c r="H135" s="5">
        <v>12</v>
      </c>
      <c r="I135" s="5">
        <v>4</v>
      </c>
      <c r="J135" s="5">
        <v>16</v>
      </c>
      <c r="K135" s="35">
        <v>0.36363636363636365</v>
      </c>
      <c r="L135" s="5">
        <v>62</v>
      </c>
      <c r="M135" s="5">
        <v>84</v>
      </c>
      <c r="N135" s="5">
        <v>89</v>
      </c>
      <c r="O135" s="5">
        <v>22</v>
      </c>
      <c r="P135" s="5">
        <v>6</v>
      </c>
      <c r="Q135" s="40"/>
    </row>
    <row r="136" spans="1:17" ht="18.600000000000001" customHeight="1" x14ac:dyDescent="0.25">
      <c r="A136" s="40"/>
      <c r="B136" s="5" t="s">
        <v>690</v>
      </c>
      <c r="C136" s="6" t="s">
        <v>14</v>
      </c>
      <c r="D136" s="11"/>
      <c r="E136" s="6"/>
      <c r="F136" s="11"/>
      <c r="G136" s="5">
        <v>6</v>
      </c>
      <c r="H136" s="5">
        <v>13</v>
      </c>
      <c r="I136" s="5">
        <v>3</v>
      </c>
      <c r="J136" s="5">
        <v>15</v>
      </c>
      <c r="K136" s="35">
        <v>0.34090909090909088</v>
      </c>
      <c r="L136" s="5">
        <v>56</v>
      </c>
      <c r="M136" s="5">
        <v>82</v>
      </c>
      <c r="N136" s="5">
        <v>76</v>
      </c>
      <c r="O136" s="5">
        <v>24</v>
      </c>
      <c r="P136" s="5">
        <v>7</v>
      </c>
      <c r="Q136" s="40"/>
    </row>
    <row r="137" spans="1:17" ht="18.600000000000001" customHeight="1" thickBot="1" x14ac:dyDescent="0.3">
      <c r="A137" s="40"/>
      <c r="B137" s="5" t="s">
        <v>691</v>
      </c>
      <c r="C137" s="6" t="s">
        <v>93</v>
      </c>
      <c r="D137" s="11"/>
      <c r="E137" s="11"/>
      <c r="F137" s="11"/>
      <c r="G137" s="5">
        <v>1</v>
      </c>
      <c r="H137" s="5">
        <v>18</v>
      </c>
      <c r="I137" s="5">
        <v>3</v>
      </c>
      <c r="J137" s="5">
        <v>5</v>
      </c>
      <c r="K137" s="35">
        <v>0.11363636363636363</v>
      </c>
      <c r="L137" s="5">
        <v>48</v>
      </c>
      <c r="M137" s="5">
        <v>104</v>
      </c>
      <c r="N137" s="5">
        <v>82</v>
      </c>
      <c r="O137" s="5">
        <v>20</v>
      </c>
      <c r="P137" s="5">
        <v>8</v>
      </c>
      <c r="Q137" s="40"/>
    </row>
    <row r="138" spans="1:17" ht="18.600000000000001" customHeight="1" x14ac:dyDescent="0.25">
      <c r="A138" s="40"/>
      <c r="B138" s="7"/>
      <c r="C138" s="7"/>
      <c r="D138" s="7"/>
      <c r="E138" s="8"/>
      <c r="F138" s="7"/>
      <c r="G138" s="9">
        <v>78</v>
      </c>
      <c r="H138" s="9">
        <v>78</v>
      </c>
      <c r="I138" s="9">
        <v>20</v>
      </c>
      <c r="J138" s="9"/>
      <c r="K138" s="9"/>
      <c r="L138" s="9">
        <v>546</v>
      </c>
      <c r="M138" s="9">
        <v>546</v>
      </c>
      <c r="N138" s="9">
        <v>808</v>
      </c>
      <c r="O138" s="9">
        <v>226</v>
      </c>
      <c r="P138" s="9"/>
      <c r="Q138" s="40"/>
    </row>
    <row r="139" spans="1:17" ht="18.600000000000001" customHeight="1" x14ac:dyDescent="0.25">
      <c r="A139" s="41"/>
      <c r="B139" s="1"/>
      <c r="C139" s="1"/>
      <c r="D139" s="1"/>
      <c r="P139" s="1"/>
      <c r="Q139" s="41"/>
    </row>
    <row r="140" spans="1:17" ht="18.600000000000001" customHeight="1" x14ac:dyDescent="0.25">
      <c r="A140" s="41"/>
      <c r="B140" s="65"/>
      <c r="C140" s="6"/>
      <c r="D140" s="6"/>
      <c r="E140" s="87"/>
      <c r="F140" s="87"/>
      <c r="G140" s="22"/>
      <c r="H140" s="22"/>
      <c r="I140" s="22"/>
      <c r="L140" s="22"/>
      <c r="Q140" s="41"/>
    </row>
    <row r="141" spans="1:17" ht="18.600000000000001" customHeight="1" x14ac:dyDescent="0.25">
      <c r="A141" s="41"/>
      <c r="B141" s="5"/>
      <c r="C141" s="6"/>
      <c r="E141" s="21"/>
      <c r="F141" s="21"/>
      <c r="G141" s="5"/>
      <c r="H141" s="22"/>
      <c r="I141" s="21"/>
      <c r="J141" s="21"/>
      <c r="K141" s="21"/>
      <c r="L141" s="21"/>
      <c r="M141" s="21"/>
      <c r="N141" s="21"/>
      <c r="O141" s="21"/>
      <c r="P141" s="21"/>
      <c r="Q141" s="41"/>
    </row>
    <row r="142" spans="1:17" ht="18.600000000000001" customHeight="1" x14ac:dyDescent="0.3">
      <c r="A142" s="41"/>
      <c r="C142" s="66"/>
      <c r="D142" s="86" t="s">
        <v>694</v>
      </c>
      <c r="E142" s="86"/>
      <c r="F142" s="86"/>
      <c r="G142" s="86"/>
      <c r="H142" s="86"/>
      <c r="I142" s="86"/>
      <c r="J142" s="86"/>
      <c r="K142" s="86"/>
      <c r="L142" s="86"/>
      <c r="M142" s="21"/>
      <c r="N142" s="21"/>
      <c r="O142" s="21"/>
      <c r="P142" s="21"/>
      <c r="Q142" s="41"/>
    </row>
    <row r="143" spans="1:17" ht="18.600000000000001" customHeight="1" x14ac:dyDescent="0.3">
      <c r="A143" s="41"/>
      <c r="B143" s="26" t="s">
        <v>76</v>
      </c>
      <c r="C143" s="26">
        <f>+C128</f>
        <v>23</v>
      </c>
      <c r="D143" s="20"/>
      <c r="F143" s="20"/>
      <c r="G143" s="5"/>
      <c r="H143" s="5"/>
      <c r="I143" s="5"/>
      <c r="J143" s="5"/>
      <c r="K143" s="5"/>
      <c r="L143" s="5"/>
      <c r="M143" s="21"/>
      <c r="N143" s="21"/>
      <c r="O143" s="21"/>
      <c r="P143" s="21"/>
      <c r="Q143" s="41"/>
    </row>
    <row r="144" spans="1:17" ht="18.600000000000001" customHeight="1" thickBot="1" x14ac:dyDescent="0.3">
      <c r="A144" s="41"/>
      <c r="D144" s="2" t="s">
        <v>67</v>
      </c>
      <c r="E144" s="2"/>
      <c r="F144" s="2"/>
      <c r="G144" s="4" t="s">
        <v>1</v>
      </c>
      <c r="H144" s="4"/>
      <c r="I144" s="4" t="s">
        <v>3</v>
      </c>
      <c r="J144" s="4" t="s">
        <v>22</v>
      </c>
      <c r="K144" s="4" t="s">
        <v>23</v>
      </c>
      <c r="L144" s="50" t="s">
        <v>24</v>
      </c>
      <c r="M144" s="21"/>
      <c r="N144" s="21"/>
      <c r="O144" s="21"/>
      <c r="P144" s="21"/>
      <c r="Q144" s="41"/>
    </row>
    <row r="145" spans="1:17" ht="18.600000000000001" customHeight="1" x14ac:dyDescent="0.25">
      <c r="A145" s="41"/>
      <c r="D145" s="21" t="s">
        <v>129</v>
      </c>
      <c r="E145" s="21"/>
      <c r="F145" s="21"/>
      <c r="G145" s="21" t="s">
        <v>17</v>
      </c>
      <c r="H145" s="22"/>
      <c r="I145" s="22">
        <v>3</v>
      </c>
      <c r="J145" s="22">
        <v>6</v>
      </c>
      <c r="K145" s="22">
        <v>6</v>
      </c>
      <c r="L145" s="49">
        <f t="shared" ref="L145:L165" si="110">+J145+K145</f>
        <v>12</v>
      </c>
      <c r="N145" s="21"/>
      <c r="O145" s="21"/>
      <c r="P145" s="21"/>
      <c r="Q145" s="41"/>
    </row>
    <row r="146" spans="1:17" ht="18.600000000000001" customHeight="1" x14ac:dyDescent="0.25">
      <c r="A146" s="41"/>
      <c r="D146" s="21" t="s">
        <v>161</v>
      </c>
      <c r="E146" s="21"/>
      <c r="F146" s="21"/>
      <c r="G146" s="21" t="s">
        <v>17</v>
      </c>
      <c r="H146" s="22"/>
      <c r="I146" s="22">
        <v>3</v>
      </c>
      <c r="J146" s="22">
        <v>6</v>
      </c>
      <c r="K146" s="22">
        <v>5</v>
      </c>
      <c r="L146" s="49">
        <f t="shared" si="110"/>
        <v>11</v>
      </c>
      <c r="Q146" s="41"/>
    </row>
    <row r="147" spans="1:17" ht="18.600000000000001" customHeight="1" x14ac:dyDescent="0.25">
      <c r="A147" s="41"/>
      <c r="D147" s="21" t="s">
        <v>53</v>
      </c>
      <c r="E147" s="21"/>
      <c r="F147" s="21"/>
      <c r="G147" s="21" t="s">
        <v>108</v>
      </c>
      <c r="H147" s="22"/>
      <c r="I147" s="22">
        <v>3</v>
      </c>
      <c r="J147" s="22">
        <v>6</v>
      </c>
      <c r="K147" s="22">
        <v>0</v>
      </c>
      <c r="L147" s="49">
        <f t="shared" si="110"/>
        <v>6</v>
      </c>
      <c r="N147" s="11"/>
      <c r="O147" s="11"/>
      <c r="P147" s="11"/>
      <c r="Q147" s="41"/>
    </row>
    <row r="148" spans="1:17" ht="18.600000000000001" customHeight="1" x14ac:dyDescent="0.25">
      <c r="A148" s="41"/>
      <c r="D148" s="21" t="s">
        <v>37</v>
      </c>
      <c r="G148" s="21" t="s">
        <v>134</v>
      </c>
      <c r="H148" s="22"/>
      <c r="I148" s="22">
        <v>3</v>
      </c>
      <c r="J148" s="22">
        <v>3</v>
      </c>
      <c r="K148" s="22">
        <v>2</v>
      </c>
      <c r="L148" s="49">
        <f t="shared" si="110"/>
        <v>5</v>
      </c>
      <c r="N148" s="21"/>
      <c r="O148" s="21"/>
      <c r="P148" s="21"/>
      <c r="Q148" s="41"/>
    </row>
    <row r="149" spans="1:17" ht="18.600000000000001" customHeight="1" x14ac:dyDescent="0.25">
      <c r="A149" s="41"/>
      <c r="D149" s="21" t="s">
        <v>185</v>
      </c>
      <c r="E149" s="21"/>
      <c r="F149" s="21"/>
      <c r="G149" s="21" t="s">
        <v>134</v>
      </c>
      <c r="H149" s="22"/>
      <c r="I149" s="22">
        <v>3</v>
      </c>
      <c r="J149" s="22">
        <v>2</v>
      </c>
      <c r="K149" s="22">
        <v>3</v>
      </c>
      <c r="L149" s="49">
        <f t="shared" si="110"/>
        <v>5</v>
      </c>
      <c r="N149" s="21"/>
      <c r="O149" s="21"/>
      <c r="P149" s="21"/>
      <c r="Q149" s="41"/>
    </row>
    <row r="150" spans="1:17" ht="18.600000000000001" customHeight="1" x14ac:dyDescent="0.25">
      <c r="A150" s="41"/>
      <c r="D150" s="21" t="s">
        <v>74</v>
      </c>
      <c r="E150" s="21"/>
      <c r="F150" s="21"/>
      <c r="G150" s="21" t="s">
        <v>107</v>
      </c>
      <c r="H150" s="22"/>
      <c r="I150" s="22">
        <v>3</v>
      </c>
      <c r="J150" s="22">
        <v>2</v>
      </c>
      <c r="K150" s="22">
        <v>3</v>
      </c>
      <c r="L150" s="49">
        <f t="shared" si="110"/>
        <v>5</v>
      </c>
      <c r="N150" s="21"/>
      <c r="O150" s="21"/>
      <c r="P150" s="21"/>
      <c r="Q150" s="41"/>
    </row>
    <row r="151" spans="1:17" ht="18.600000000000001" customHeight="1" x14ac:dyDescent="0.25">
      <c r="A151" s="41"/>
      <c r="D151" s="21" t="s">
        <v>85</v>
      </c>
      <c r="E151" s="21"/>
      <c r="F151" s="21"/>
      <c r="G151" s="21" t="s">
        <v>106</v>
      </c>
      <c r="H151" s="22"/>
      <c r="I151" s="22">
        <v>3</v>
      </c>
      <c r="J151" s="22">
        <v>2</v>
      </c>
      <c r="K151" s="22">
        <v>2</v>
      </c>
      <c r="L151" s="49">
        <f t="shared" si="110"/>
        <v>4</v>
      </c>
      <c r="Q151" s="41"/>
    </row>
    <row r="152" spans="1:17" ht="18.600000000000001" customHeight="1" x14ac:dyDescent="0.25">
      <c r="A152" s="41"/>
      <c r="D152" s="21" t="s">
        <v>192</v>
      </c>
      <c r="E152" s="21"/>
      <c r="F152" s="21"/>
      <c r="G152" s="21" t="s">
        <v>173</v>
      </c>
      <c r="H152" s="22"/>
      <c r="I152" s="22">
        <v>3</v>
      </c>
      <c r="J152" s="22">
        <v>1</v>
      </c>
      <c r="K152" s="22">
        <v>3</v>
      </c>
      <c r="L152" s="49">
        <f t="shared" si="110"/>
        <v>4</v>
      </c>
      <c r="N152" s="22"/>
      <c r="Q152" s="41"/>
    </row>
    <row r="153" spans="1:17" ht="18.600000000000001" customHeight="1" x14ac:dyDescent="0.25">
      <c r="A153" s="41"/>
      <c r="D153" s="21" t="s">
        <v>140</v>
      </c>
      <c r="E153" s="21"/>
      <c r="F153" s="21"/>
      <c r="G153" s="21" t="s">
        <v>108</v>
      </c>
      <c r="H153" s="22"/>
      <c r="I153" s="22">
        <v>3</v>
      </c>
      <c r="J153" s="22">
        <v>1</v>
      </c>
      <c r="K153" s="22">
        <v>3</v>
      </c>
      <c r="L153" s="49">
        <f t="shared" si="110"/>
        <v>4</v>
      </c>
      <c r="N153" s="22"/>
      <c r="Q153" s="41"/>
    </row>
    <row r="154" spans="1:17" ht="18.600000000000001" customHeight="1" x14ac:dyDescent="0.25">
      <c r="A154" s="41"/>
      <c r="D154" s="21" t="s">
        <v>197</v>
      </c>
      <c r="E154" s="21"/>
      <c r="F154" s="21"/>
      <c r="G154" s="21" t="s">
        <v>107</v>
      </c>
      <c r="H154" s="22"/>
      <c r="I154" s="22">
        <v>3</v>
      </c>
      <c r="J154" s="22">
        <v>0</v>
      </c>
      <c r="K154" s="22">
        <v>4</v>
      </c>
      <c r="L154" s="49">
        <f t="shared" si="110"/>
        <v>4</v>
      </c>
      <c r="N154" s="22"/>
      <c r="P154" s="21"/>
      <c r="Q154" s="41"/>
    </row>
    <row r="155" spans="1:17" ht="18.600000000000001" customHeight="1" x14ac:dyDescent="0.25">
      <c r="A155" s="41"/>
      <c r="D155" s="21" t="s">
        <v>155</v>
      </c>
      <c r="G155" s="21" t="s">
        <v>134</v>
      </c>
      <c r="H155" s="22"/>
      <c r="I155" s="22">
        <v>3</v>
      </c>
      <c r="J155" s="22">
        <v>0</v>
      </c>
      <c r="K155" s="22">
        <v>4</v>
      </c>
      <c r="L155" s="49">
        <f t="shared" si="110"/>
        <v>4</v>
      </c>
      <c r="N155" s="22"/>
      <c r="Q155" s="41"/>
    </row>
    <row r="156" spans="1:17" ht="18.600000000000001" customHeight="1" x14ac:dyDescent="0.25">
      <c r="A156" s="41"/>
      <c r="D156" s="21" t="s">
        <v>64</v>
      </c>
      <c r="E156" s="21"/>
      <c r="F156" s="21"/>
      <c r="G156" s="21" t="s">
        <v>17</v>
      </c>
      <c r="H156" s="22"/>
      <c r="I156" s="22">
        <v>3</v>
      </c>
      <c r="J156" s="22">
        <v>0</v>
      </c>
      <c r="K156" s="22">
        <v>4</v>
      </c>
      <c r="L156" s="49">
        <f t="shared" si="110"/>
        <v>4</v>
      </c>
      <c r="N156" s="22"/>
      <c r="P156" s="21"/>
      <c r="Q156" s="41"/>
    </row>
    <row r="157" spans="1:17" ht="18.600000000000001" customHeight="1" x14ac:dyDescent="0.25">
      <c r="A157" s="41"/>
      <c r="D157" s="21" t="s">
        <v>139</v>
      </c>
      <c r="E157" s="21"/>
      <c r="F157" s="21"/>
      <c r="G157" s="21" t="s">
        <v>106</v>
      </c>
      <c r="H157" s="22"/>
      <c r="I157" s="22">
        <v>3</v>
      </c>
      <c r="J157" s="22">
        <v>0</v>
      </c>
      <c r="K157" s="22">
        <v>4</v>
      </c>
      <c r="L157" s="49">
        <f t="shared" si="110"/>
        <v>4</v>
      </c>
      <c r="N157" s="22"/>
      <c r="P157" s="21"/>
      <c r="Q157" s="41"/>
    </row>
    <row r="158" spans="1:17" ht="18.600000000000001" customHeight="1" x14ac:dyDescent="0.25">
      <c r="A158" s="41"/>
      <c r="C158" s="21"/>
      <c r="D158" s="21" t="s">
        <v>42</v>
      </c>
      <c r="E158" s="21"/>
      <c r="F158" s="21"/>
      <c r="G158" s="21" t="s">
        <v>107</v>
      </c>
      <c r="H158" s="22"/>
      <c r="I158" s="22">
        <v>3</v>
      </c>
      <c r="J158" s="22">
        <v>3</v>
      </c>
      <c r="K158" s="22">
        <v>0</v>
      </c>
      <c r="L158" s="49">
        <f t="shared" si="110"/>
        <v>3</v>
      </c>
      <c r="N158" s="22"/>
      <c r="P158" s="21"/>
      <c r="Q158" s="41"/>
    </row>
    <row r="159" spans="1:17" ht="18.600000000000001" customHeight="1" x14ac:dyDescent="0.25">
      <c r="A159" s="41"/>
      <c r="C159" s="21"/>
      <c r="D159" s="21" t="s">
        <v>282</v>
      </c>
      <c r="E159" s="21"/>
      <c r="F159" s="21"/>
      <c r="G159" s="21" t="s">
        <v>106</v>
      </c>
      <c r="H159" s="22"/>
      <c r="I159" s="22">
        <v>3</v>
      </c>
      <c r="J159" s="22">
        <v>2</v>
      </c>
      <c r="K159" s="22">
        <v>1</v>
      </c>
      <c r="L159" s="49">
        <f t="shared" si="110"/>
        <v>3</v>
      </c>
      <c r="N159" s="22"/>
      <c r="P159" s="21"/>
      <c r="Q159" s="41"/>
    </row>
    <row r="160" spans="1:17" ht="18.600000000000001" customHeight="1" x14ac:dyDescent="0.25">
      <c r="A160" s="41"/>
      <c r="B160" s="22"/>
      <c r="C160" s="21"/>
      <c r="D160" s="21" t="s">
        <v>128</v>
      </c>
      <c r="E160" s="21"/>
      <c r="F160" s="21"/>
      <c r="G160" s="21" t="s">
        <v>106</v>
      </c>
      <c r="H160" s="22"/>
      <c r="I160" s="22">
        <v>2</v>
      </c>
      <c r="J160" s="22">
        <v>2</v>
      </c>
      <c r="K160" s="22">
        <v>1</v>
      </c>
      <c r="L160" s="49">
        <f t="shared" si="110"/>
        <v>3</v>
      </c>
      <c r="N160" s="22"/>
      <c r="P160" s="11"/>
      <c r="Q160" s="41"/>
    </row>
    <row r="161" spans="1:17" ht="18.600000000000001" customHeight="1" x14ac:dyDescent="0.25">
      <c r="A161" s="41" t="s">
        <v>43</v>
      </c>
      <c r="B161" s="5"/>
      <c r="C161" s="6"/>
      <c r="D161" s="21" t="s">
        <v>159</v>
      </c>
      <c r="E161" s="21"/>
      <c r="F161" s="21"/>
      <c r="G161" s="21" t="s">
        <v>134</v>
      </c>
      <c r="H161" s="22"/>
      <c r="I161" s="22">
        <v>3</v>
      </c>
      <c r="J161" s="22">
        <v>2</v>
      </c>
      <c r="K161" s="22">
        <v>1</v>
      </c>
      <c r="L161" s="49">
        <f t="shared" si="110"/>
        <v>3</v>
      </c>
      <c r="N161" s="22"/>
      <c r="P161" s="21"/>
      <c r="Q161" s="41"/>
    </row>
    <row r="162" spans="1:17" ht="18.600000000000001" customHeight="1" x14ac:dyDescent="0.25">
      <c r="A162" s="41"/>
      <c r="B162" s="22"/>
      <c r="C162" s="16"/>
      <c r="D162" s="21" t="s">
        <v>150</v>
      </c>
      <c r="E162" s="21"/>
      <c r="F162" s="21"/>
      <c r="G162" s="21" t="s">
        <v>97</v>
      </c>
      <c r="H162" s="22"/>
      <c r="I162" s="22">
        <v>3</v>
      </c>
      <c r="J162" s="22">
        <v>2</v>
      </c>
      <c r="K162" s="22">
        <v>1</v>
      </c>
      <c r="L162" s="49">
        <f t="shared" si="110"/>
        <v>3</v>
      </c>
      <c r="N162" s="22"/>
      <c r="P162" s="21"/>
      <c r="Q162" s="41"/>
    </row>
    <row r="163" spans="1:17" ht="18.600000000000001" customHeight="1" x14ac:dyDescent="0.25">
      <c r="A163" s="41"/>
      <c r="D163" s="21" t="s">
        <v>138</v>
      </c>
      <c r="E163" s="21"/>
      <c r="F163" s="21"/>
      <c r="G163" s="21" t="s">
        <v>173</v>
      </c>
      <c r="H163" s="22"/>
      <c r="I163" s="22">
        <v>3</v>
      </c>
      <c r="J163" s="22">
        <v>1</v>
      </c>
      <c r="K163" s="22">
        <v>2</v>
      </c>
      <c r="L163" s="49">
        <f t="shared" si="110"/>
        <v>3</v>
      </c>
      <c r="N163" s="22"/>
      <c r="P163" s="21"/>
      <c r="Q163" s="41"/>
    </row>
    <row r="164" spans="1:17" ht="18.600000000000001" customHeight="1" x14ac:dyDescent="0.25">
      <c r="A164" s="41"/>
      <c r="D164" s="21" t="s">
        <v>133</v>
      </c>
      <c r="E164" s="21"/>
      <c r="F164" s="21"/>
      <c r="G164" s="21" t="s">
        <v>106</v>
      </c>
      <c r="H164" s="22"/>
      <c r="I164" s="22">
        <v>3</v>
      </c>
      <c r="J164" s="22">
        <v>0</v>
      </c>
      <c r="K164" s="22">
        <v>3</v>
      </c>
      <c r="L164" s="49">
        <f t="shared" si="110"/>
        <v>3</v>
      </c>
      <c r="N164" s="22"/>
      <c r="P164" s="21"/>
      <c r="Q164" s="41"/>
    </row>
    <row r="165" spans="1:17" ht="18.600000000000001" customHeight="1" x14ac:dyDescent="0.25">
      <c r="A165" s="41"/>
      <c r="D165" s="21" t="s">
        <v>103</v>
      </c>
      <c r="G165" s="21" t="s">
        <v>17</v>
      </c>
      <c r="H165" s="22"/>
      <c r="I165" s="22">
        <v>3</v>
      </c>
      <c r="J165" s="22">
        <v>0</v>
      </c>
      <c r="K165" s="22">
        <v>3</v>
      </c>
      <c r="L165" s="49">
        <f t="shared" si="110"/>
        <v>3</v>
      </c>
      <c r="N165" s="22"/>
      <c r="P165" s="21"/>
      <c r="Q165" s="41"/>
    </row>
    <row r="166" spans="1:17" ht="18.600000000000001" customHeight="1" x14ac:dyDescent="0.25">
      <c r="A166" s="41"/>
      <c r="L166" s="21"/>
      <c r="M166" s="21"/>
      <c r="N166" s="21"/>
      <c r="O166" s="21"/>
      <c r="P166" s="21"/>
      <c r="Q166" s="41"/>
    </row>
    <row r="167" spans="1:17" ht="18.600000000000001" customHeight="1" x14ac:dyDescent="0.25">
      <c r="A167" s="41"/>
      <c r="C167" s="6"/>
      <c r="D167" s="1"/>
      <c r="L167" s="21"/>
      <c r="M167" s="21"/>
      <c r="N167" s="21"/>
      <c r="O167" s="21"/>
      <c r="P167" s="21"/>
      <c r="Q167" s="41"/>
    </row>
    <row r="168" spans="1:17" ht="18.600000000000001" customHeight="1" thickBot="1" x14ac:dyDescent="0.3">
      <c r="A168" s="41"/>
      <c r="B168" s="22"/>
      <c r="C168" s="21"/>
      <c r="D168" s="16"/>
      <c r="E168" s="2" t="s">
        <v>77</v>
      </c>
      <c r="F168" s="2"/>
      <c r="G168" s="2"/>
      <c r="H168" s="4" t="s">
        <v>1</v>
      </c>
      <c r="I168" s="4"/>
      <c r="J168" s="4" t="s">
        <v>3</v>
      </c>
      <c r="K168" s="50" t="s">
        <v>2</v>
      </c>
      <c r="L168" s="21"/>
      <c r="M168" s="21"/>
      <c r="N168" s="21"/>
      <c r="O168" s="21"/>
      <c r="P168" s="21"/>
      <c r="Q168" s="41"/>
    </row>
    <row r="169" spans="1:17" ht="18.600000000000001" customHeight="1" x14ac:dyDescent="0.25">
      <c r="A169" s="41"/>
      <c r="B169" s="22"/>
      <c r="C169" s="21"/>
      <c r="D169" s="21"/>
      <c r="E169" s="21" t="s">
        <v>79</v>
      </c>
      <c r="F169" s="21"/>
      <c r="G169" s="21"/>
      <c r="H169" s="21" t="s">
        <v>173</v>
      </c>
      <c r="I169" s="22"/>
      <c r="J169" s="22">
        <v>3</v>
      </c>
      <c r="K169" s="49">
        <v>6</v>
      </c>
      <c r="L169" s="22"/>
      <c r="M169" s="22"/>
      <c r="N169" s="22"/>
      <c r="P169" s="21"/>
      <c r="Q169" s="41"/>
    </row>
    <row r="170" spans="1:17" ht="18.600000000000001" customHeight="1" x14ac:dyDescent="0.25">
      <c r="A170" s="41"/>
      <c r="B170" s="5"/>
      <c r="C170" s="6"/>
      <c r="E170" s="21" t="s">
        <v>32</v>
      </c>
      <c r="F170" s="21"/>
      <c r="G170" s="21"/>
      <c r="H170" s="21" t="s">
        <v>97</v>
      </c>
      <c r="I170" s="22"/>
      <c r="J170" s="22">
        <v>2</v>
      </c>
      <c r="K170" s="49">
        <v>4</v>
      </c>
      <c r="L170" s="22"/>
      <c r="M170" s="22"/>
      <c r="N170" s="22"/>
      <c r="P170" s="21"/>
      <c r="Q170" s="41"/>
    </row>
    <row r="171" spans="1:17" ht="18.600000000000001" customHeight="1" x14ac:dyDescent="0.25">
      <c r="A171" s="41"/>
      <c r="B171" s="22"/>
      <c r="C171" s="16"/>
      <c r="D171" s="16"/>
      <c r="E171" s="21" t="s">
        <v>185</v>
      </c>
      <c r="F171" s="21"/>
      <c r="G171" s="21"/>
      <c r="H171" s="21" t="s">
        <v>134</v>
      </c>
      <c r="I171" s="22"/>
      <c r="J171" s="22">
        <v>3</v>
      </c>
      <c r="K171" s="49">
        <v>4</v>
      </c>
      <c r="L171" s="22"/>
      <c r="M171" s="22"/>
      <c r="N171" s="22"/>
      <c r="P171" s="21"/>
      <c r="Q171" s="41"/>
    </row>
    <row r="172" spans="1:17" ht="18.600000000000001" customHeight="1" x14ac:dyDescent="0.25">
      <c r="A172" s="41"/>
      <c r="C172" s="16"/>
      <c r="D172" s="16"/>
      <c r="E172" s="21" t="s">
        <v>85</v>
      </c>
      <c r="F172" s="21"/>
      <c r="G172" s="21"/>
      <c r="H172" s="21" t="s">
        <v>106</v>
      </c>
      <c r="I172" s="22"/>
      <c r="J172" s="22">
        <v>3</v>
      </c>
      <c r="K172" s="49">
        <v>4</v>
      </c>
      <c r="L172" s="22"/>
      <c r="M172" s="22"/>
      <c r="N172" s="22"/>
      <c r="P172" s="21"/>
      <c r="Q172" s="41"/>
    </row>
    <row r="173" spans="1:17" ht="18.600000000000001" customHeight="1" x14ac:dyDescent="0.25">
      <c r="A173" s="41"/>
      <c r="C173" s="16"/>
      <c r="D173" s="16"/>
      <c r="E173" s="21" t="s">
        <v>153</v>
      </c>
      <c r="F173" s="21"/>
      <c r="G173" s="21"/>
      <c r="H173" s="21" t="s">
        <v>173</v>
      </c>
      <c r="I173" s="22"/>
      <c r="J173" s="22">
        <v>1</v>
      </c>
      <c r="K173" s="49">
        <v>2</v>
      </c>
      <c r="L173" s="22"/>
      <c r="M173" s="22"/>
      <c r="N173" s="22"/>
      <c r="P173" s="21"/>
      <c r="Q173" s="41"/>
    </row>
    <row r="174" spans="1:17" ht="18.600000000000001" customHeight="1" x14ac:dyDescent="0.25">
      <c r="A174" s="41"/>
      <c r="C174" s="6"/>
      <c r="E174" s="21" t="s">
        <v>53</v>
      </c>
      <c r="F174" s="21"/>
      <c r="G174" s="21"/>
      <c r="H174" s="21" t="s">
        <v>108</v>
      </c>
      <c r="I174" s="22"/>
      <c r="J174" s="22">
        <v>3</v>
      </c>
      <c r="K174" s="49">
        <v>2</v>
      </c>
      <c r="L174" s="22"/>
      <c r="M174" s="22"/>
      <c r="N174" s="22"/>
      <c r="P174" s="21"/>
      <c r="Q174" s="41"/>
    </row>
    <row r="175" spans="1:17" ht="18.600000000000001" customHeight="1" x14ac:dyDescent="0.25">
      <c r="A175" s="41"/>
      <c r="B175" s="22"/>
      <c r="C175" s="21"/>
      <c r="D175" s="21"/>
      <c r="E175" s="21" t="s">
        <v>74</v>
      </c>
      <c r="F175" s="21"/>
      <c r="G175" s="21"/>
      <c r="H175" s="21" t="s">
        <v>107</v>
      </c>
      <c r="I175" s="22"/>
      <c r="J175" s="22">
        <v>3</v>
      </c>
      <c r="K175" s="49">
        <v>2</v>
      </c>
      <c r="L175" s="22"/>
      <c r="M175" s="22"/>
      <c r="N175" s="22"/>
      <c r="P175" s="21"/>
      <c r="Q175" s="41"/>
    </row>
    <row r="176" spans="1:17" ht="18.600000000000001" customHeight="1" x14ac:dyDescent="0.25">
      <c r="A176" s="41"/>
      <c r="E176" s="21" t="s">
        <v>197</v>
      </c>
      <c r="F176" s="21"/>
      <c r="G176" s="21"/>
      <c r="H176" s="21" t="s">
        <v>107</v>
      </c>
      <c r="I176" s="22"/>
      <c r="J176" s="22">
        <v>3</v>
      </c>
      <c r="K176" s="49">
        <v>2</v>
      </c>
      <c r="L176" s="22"/>
      <c r="M176" s="22"/>
      <c r="N176" s="22"/>
      <c r="P176" s="21"/>
      <c r="Q176" s="41"/>
    </row>
    <row r="177" spans="1:17" ht="18.600000000000001" customHeight="1" x14ac:dyDescent="0.25">
      <c r="A177" s="41"/>
      <c r="E177" s="21" t="s">
        <v>64</v>
      </c>
      <c r="F177" s="21"/>
      <c r="G177" s="21"/>
      <c r="H177" s="21" t="s">
        <v>17</v>
      </c>
      <c r="I177" s="22"/>
      <c r="J177" s="22">
        <v>3</v>
      </c>
      <c r="K177" s="49">
        <v>2</v>
      </c>
      <c r="L177" s="22"/>
      <c r="M177" s="22"/>
      <c r="N177" s="22"/>
      <c r="P177" s="21"/>
      <c r="Q177" s="41"/>
    </row>
    <row r="178" spans="1:17" ht="18.600000000000001" customHeight="1" x14ac:dyDescent="0.25">
      <c r="A178" s="36"/>
      <c r="E178" s="21" t="s">
        <v>138</v>
      </c>
      <c r="F178" s="21"/>
      <c r="G178" s="21"/>
      <c r="H178" s="21" t="s">
        <v>173</v>
      </c>
      <c r="I178" s="22"/>
      <c r="J178" s="22">
        <v>3</v>
      </c>
      <c r="K178" s="49">
        <v>2</v>
      </c>
      <c r="L178" s="22"/>
      <c r="M178" s="22"/>
      <c r="N178" s="22"/>
      <c r="Q178" s="36"/>
    </row>
    <row r="179" spans="1:17" ht="18.600000000000001" customHeight="1" x14ac:dyDescent="0.25">
      <c r="A179" s="41"/>
      <c r="E179" s="21" t="s">
        <v>131</v>
      </c>
      <c r="F179" s="21"/>
      <c r="G179" s="21"/>
      <c r="H179" s="21" t="s">
        <v>97</v>
      </c>
      <c r="I179" s="22"/>
      <c r="J179" s="22">
        <v>3</v>
      </c>
      <c r="K179" s="49">
        <v>2</v>
      </c>
      <c r="L179" s="22"/>
      <c r="M179" s="22"/>
      <c r="N179" s="22"/>
      <c r="Q179" s="41"/>
    </row>
    <row r="180" spans="1:17" ht="18.600000000000001" customHeight="1" x14ac:dyDescent="0.25">
      <c r="A180" s="36"/>
      <c r="E180" s="21" t="s">
        <v>44</v>
      </c>
      <c r="F180" s="21"/>
      <c r="G180" s="21"/>
      <c r="H180" s="21" t="s">
        <v>134</v>
      </c>
      <c r="I180" s="22"/>
      <c r="J180" s="22">
        <v>3</v>
      </c>
      <c r="K180" s="49">
        <v>2</v>
      </c>
      <c r="L180" s="22"/>
      <c r="M180" s="22"/>
      <c r="N180" s="22"/>
      <c r="Q180" s="36"/>
    </row>
    <row r="181" spans="1:17" ht="18.600000000000001" customHeight="1" x14ac:dyDescent="0.25">
      <c r="A181" s="41"/>
      <c r="E181" s="21" t="s">
        <v>126</v>
      </c>
      <c r="F181" s="21"/>
      <c r="G181" s="21"/>
      <c r="H181" s="16" t="s">
        <v>98</v>
      </c>
      <c r="I181" s="22"/>
      <c r="J181" s="22">
        <v>3</v>
      </c>
      <c r="K181" s="49">
        <v>2</v>
      </c>
      <c r="L181" s="22"/>
      <c r="M181" s="22"/>
      <c r="N181" s="22"/>
      <c r="Q181" s="36"/>
    </row>
    <row r="182" spans="1:17" ht="18.600000000000001" customHeight="1" x14ac:dyDescent="0.25">
      <c r="A182" s="41"/>
      <c r="E182" s="21" t="s">
        <v>30</v>
      </c>
      <c r="F182" s="21"/>
      <c r="G182" s="21"/>
      <c r="H182" s="21" t="s">
        <v>106</v>
      </c>
      <c r="I182" s="22"/>
      <c r="J182" s="22">
        <v>3</v>
      </c>
      <c r="K182" s="49">
        <v>2</v>
      </c>
      <c r="L182" s="22"/>
      <c r="M182" s="22"/>
      <c r="N182" s="22"/>
      <c r="Q182" s="36"/>
    </row>
    <row r="183" spans="1:17" ht="18.600000000000001" customHeight="1" x14ac:dyDescent="0.25">
      <c r="A183" s="41"/>
      <c r="E183" s="21" t="s">
        <v>120</v>
      </c>
      <c r="F183" s="21"/>
      <c r="G183" s="21"/>
      <c r="H183" s="16" t="s">
        <v>17</v>
      </c>
      <c r="I183" s="22"/>
      <c r="J183" s="22">
        <v>3</v>
      </c>
      <c r="K183" s="49">
        <v>2</v>
      </c>
      <c r="L183" s="22"/>
      <c r="M183" s="22"/>
      <c r="N183" s="22"/>
      <c r="Q183" s="36"/>
    </row>
    <row r="184" spans="1:17" ht="18.600000000000001" customHeight="1" x14ac:dyDescent="0.25">
      <c r="A184" s="41"/>
      <c r="E184" s="21" t="s">
        <v>34</v>
      </c>
      <c r="F184" s="21"/>
      <c r="G184" s="21"/>
      <c r="H184" s="21" t="s">
        <v>108</v>
      </c>
      <c r="I184" s="22"/>
      <c r="J184" s="22">
        <v>3</v>
      </c>
      <c r="K184" s="49">
        <v>2</v>
      </c>
      <c r="L184" s="22"/>
      <c r="M184" s="22"/>
      <c r="N184" s="22"/>
      <c r="Q184" s="36"/>
    </row>
    <row r="185" spans="1:17" ht="18.600000000000001" customHeight="1" x14ac:dyDescent="0.25">
      <c r="A185" s="41"/>
      <c r="E185" s="21" t="s">
        <v>78</v>
      </c>
      <c r="H185" s="21" t="s">
        <v>108</v>
      </c>
      <c r="I185" s="22"/>
      <c r="J185" s="22">
        <v>3</v>
      </c>
      <c r="K185" s="49">
        <v>2</v>
      </c>
      <c r="L185" s="22"/>
      <c r="M185" s="22"/>
      <c r="N185" s="22"/>
      <c r="Q185" s="36"/>
    </row>
    <row r="186" spans="1:17" ht="18.600000000000001" customHeight="1" x14ac:dyDescent="0.25">
      <c r="A186" s="41"/>
      <c r="E186" s="21" t="s">
        <v>46</v>
      </c>
      <c r="F186" s="21"/>
      <c r="G186" s="21"/>
      <c r="H186" s="21" t="s">
        <v>108</v>
      </c>
      <c r="I186" s="22"/>
      <c r="J186" s="22">
        <v>3</v>
      </c>
      <c r="K186" s="49">
        <v>2</v>
      </c>
      <c r="L186" s="22"/>
      <c r="M186" s="22"/>
      <c r="N186" s="22"/>
      <c r="Q186" s="36"/>
    </row>
    <row r="187" spans="1:17" ht="18.600000000000001" customHeight="1" x14ac:dyDescent="0.25">
      <c r="A187" s="41"/>
      <c r="E187" s="21" t="s">
        <v>29</v>
      </c>
      <c r="F187" s="21"/>
      <c r="G187" s="21"/>
      <c r="H187" s="21" t="s">
        <v>134</v>
      </c>
      <c r="I187" s="22"/>
      <c r="J187" s="22">
        <v>3</v>
      </c>
      <c r="K187" s="49">
        <v>2</v>
      </c>
      <c r="L187" s="22"/>
      <c r="M187" s="22"/>
      <c r="N187" s="22"/>
      <c r="Q187" s="36"/>
    </row>
    <row r="188" spans="1:17" ht="18.600000000000001" customHeight="1" x14ac:dyDescent="0.25">
      <c r="A188" s="41"/>
      <c r="Q188" s="36"/>
    </row>
    <row r="189" spans="1:17" x14ac:dyDescent="0.2">
      <c r="A189" s="39"/>
      <c r="B189" s="39"/>
      <c r="C189" s="39"/>
      <c r="D189" s="39"/>
      <c r="E189" s="39"/>
      <c r="F189" s="39"/>
      <c r="G189" s="39"/>
      <c r="H189" s="39"/>
      <c r="I189" s="39"/>
      <c r="J189" s="39"/>
      <c r="K189" s="39"/>
      <c r="L189" s="39"/>
      <c r="M189" s="39"/>
      <c r="N189" s="39"/>
      <c r="O189" s="39"/>
      <c r="P189" s="39"/>
      <c r="Q189" s="39"/>
    </row>
  </sheetData>
  <mergeCells count="44">
    <mergeCell ref="B1:P1"/>
    <mergeCell ref="S1:AP1"/>
    <mergeCell ref="AS1:BN1"/>
    <mergeCell ref="BQ1:CL1"/>
    <mergeCell ref="G2:M2"/>
    <mergeCell ref="S2:AP2"/>
    <mergeCell ref="AS2:BN2"/>
    <mergeCell ref="BQ2:CL2"/>
    <mergeCell ref="CH4:CL4"/>
    <mergeCell ref="BG3:BH3"/>
    <mergeCell ref="U4:AK4"/>
    <mergeCell ref="AZ4:BD4"/>
    <mergeCell ref="BE4:BI4"/>
    <mergeCell ref="BJ4:BN4"/>
    <mergeCell ref="BX4:CB4"/>
    <mergeCell ref="BG58:BH58"/>
    <mergeCell ref="U34:AK34"/>
    <mergeCell ref="U19:AK19"/>
    <mergeCell ref="E14:F14"/>
    <mergeCell ref="CC4:CG4"/>
    <mergeCell ref="BG59:BH59"/>
    <mergeCell ref="BG60:BH60"/>
    <mergeCell ref="BG61:BH61"/>
    <mergeCell ref="B64:P64"/>
    <mergeCell ref="S64:AP64"/>
    <mergeCell ref="AS64:BN64"/>
    <mergeCell ref="U83:AM83"/>
    <mergeCell ref="CH67:CL67"/>
    <mergeCell ref="U68:AM68"/>
    <mergeCell ref="BQ64:CL64"/>
    <mergeCell ref="D65:N65"/>
    <mergeCell ref="S65:AP65"/>
    <mergeCell ref="AS65:BN65"/>
    <mergeCell ref="BQ65:CL65"/>
    <mergeCell ref="AZ67:BD67"/>
    <mergeCell ref="BE67:BI67"/>
    <mergeCell ref="BJ67:BN67"/>
    <mergeCell ref="BX67:CB67"/>
    <mergeCell ref="CC67:CG67"/>
    <mergeCell ref="B127:P127"/>
    <mergeCell ref="G128:M128"/>
    <mergeCell ref="E140:F140"/>
    <mergeCell ref="D142:L142"/>
    <mergeCell ref="U91:AM91"/>
  </mergeCells>
  <conditionalFormatting sqref="BX95:CL95">
    <cfRule type="cellIs" dxfId="111" priority="9" operator="notEqual">
      <formula>BX$94</formula>
    </cfRule>
  </conditionalFormatting>
  <pageMargins left="0.3" right="0.3" top="0.35" bottom="0.35" header="0.5" footer="0.5"/>
  <pageSetup scale="64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B4A7B4-4E59-4006-8DDA-3919BA46F6AF}">
  <dimension ref="A1:AR147"/>
  <sheetViews>
    <sheetView zoomScale="70" zoomScaleNormal="70" zoomScaleSheetLayoutView="78" workbookViewId="0">
      <selection activeCell="C2" sqref="C2"/>
    </sheetView>
  </sheetViews>
  <sheetFormatPr defaultRowHeight="12.75" x14ac:dyDescent="0.2"/>
  <cols>
    <col min="1" max="1" width="2.7109375" customWidth="1"/>
    <col min="2" max="2" width="13.140625" customWidth="1"/>
    <col min="3" max="3" width="8.7109375" customWidth="1"/>
    <col min="4" max="4" width="8.28515625" customWidth="1"/>
    <col min="5" max="5" width="9.7109375" customWidth="1"/>
    <col min="6" max="6" width="5.85546875" customWidth="1"/>
    <col min="7" max="13" width="9.7109375" customWidth="1"/>
    <col min="14" max="15" width="10.7109375" customWidth="1"/>
    <col min="16" max="16" width="18.7109375" customWidth="1"/>
    <col min="17" max="18" width="2.7109375" customWidth="1"/>
    <col min="19" max="19" width="5.85546875" customWidth="1"/>
    <col min="20" max="23" width="6" customWidth="1"/>
    <col min="24" max="24" width="4.7109375" customWidth="1"/>
    <col min="25" max="25" width="10.7109375" customWidth="1"/>
    <col min="26" max="30" width="5.85546875" customWidth="1"/>
    <col min="31" max="31" width="5.28515625" customWidth="1"/>
    <col min="32" max="32" width="5.85546875" customWidth="1"/>
    <col min="33" max="36" width="6" customWidth="1"/>
    <col min="37" max="37" width="4.7109375" customWidth="1"/>
    <col min="38" max="38" width="10.7109375" customWidth="1"/>
    <col min="39" max="43" width="5.85546875" customWidth="1"/>
    <col min="44" max="44" width="2.7109375" customWidth="1"/>
  </cols>
  <sheetData>
    <row r="1" spans="1:44" ht="24" customHeight="1" x14ac:dyDescent="0.3">
      <c r="A1" s="39"/>
      <c r="B1" s="85" t="s">
        <v>127</v>
      </c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39"/>
      <c r="R1" s="39"/>
      <c r="S1" s="85" t="s">
        <v>127</v>
      </c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  <c r="AG1" s="85"/>
      <c r="AH1" s="85"/>
      <c r="AI1" s="85"/>
      <c r="AJ1" s="85"/>
      <c r="AK1" s="85"/>
      <c r="AL1" s="85"/>
      <c r="AM1" s="85"/>
      <c r="AN1" s="85"/>
      <c r="AO1" s="85"/>
      <c r="AP1" s="85"/>
      <c r="AQ1" s="85"/>
      <c r="AR1" s="39"/>
    </row>
    <row r="2" spans="1:44" ht="18.600000000000001" customHeight="1" thickBot="1" x14ac:dyDescent="0.35">
      <c r="A2" s="36"/>
      <c r="B2" s="26" t="s">
        <v>76</v>
      </c>
      <c r="C2" s="26">
        <v>7</v>
      </c>
      <c r="D2" s="25"/>
      <c r="E2" s="25"/>
      <c r="F2" s="25"/>
      <c r="G2" s="86" t="s">
        <v>170</v>
      </c>
      <c r="H2" s="86"/>
      <c r="I2" s="86"/>
      <c r="J2" s="86"/>
      <c r="K2" s="86"/>
      <c r="L2" s="86"/>
      <c r="M2" s="86"/>
      <c r="N2" s="25"/>
      <c r="O2" s="25"/>
      <c r="P2" s="25"/>
      <c r="Q2" s="36"/>
      <c r="R2" s="36"/>
      <c r="U2" s="37" t="s">
        <v>109</v>
      </c>
      <c r="V2" s="10" t="s">
        <v>0</v>
      </c>
      <c r="W2" s="10"/>
      <c r="X2" s="10"/>
      <c r="Y2" s="10"/>
      <c r="Z2" s="10" t="s">
        <v>1</v>
      </c>
      <c r="AA2" s="10"/>
      <c r="AB2" s="10"/>
      <c r="AC2" s="37" t="s">
        <v>3</v>
      </c>
      <c r="AD2" s="37" t="s">
        <v>7</v>
      </c>
      <c r="AE2" s="37" t="s">
        <v>8</v>
      </c>
      <c r="AF2" s="37" t="s">
        <v>9</v>
      </c>
      <c r="AG2" s="97" t="s">
        <v>71</v>
      </c>
      <c r="AH2" s="97"/>
      <c r="AI2" s="37" t="s">
        <v>4</v>
      </c>
      <c r="AJ2" s="37" t="s">
        <v>6</v>
      </c>
      <c r="AK2" s="37" t="s">
        <v>5</v>
      </c>
      <c r="AL2" s="37" t="s">
        <v>72</v>
      </c>
      <c r="AM2" s="21"/>
      <c r="AN2" s="11"/>
      <c r="AO2" s="11"/>
      <c r="AP2" s="22"/>
      <c r="AQ2" s="22"/>
      <c r="AR2" s="39"/>
    </row>
    <row r="3" spans="1:44" ht="18.75" thickBot="1" x14ac:dyDescent="0.3">
      <c r="A3" s="36"/>
      <c r="B3" s="4" t="s">
        <v>110</v>
      </c>
      <c r="C3" s="2" t="s">
        <v>80</v>
      </c>
      <c r="D3" s="2"/>
      <c r="E3" s="3"/>
      <c r="F3" s="2"/>
      <c r="G3" s="4" t="s">
        <v>7</v>
      </c>
      <c r="H3" s="4" t="s">
        <v>8</v>
      </c>
      <c r="I3" s="4" t="s">
        <v>9</v>
      </c>
      <c r="J3" s="4" t="s">
        <v>11</v>
      </c>
      <c r="K3" s="4" t="s">
        <v>12</v>
      </c>
      <c r="L3" s="4" t="s">
        <v>10</v>
      </c>
      <c r="M3" s="4" t="s">
        <v>4</v>
      </c>
      <c r="N3" s="4" t="s">
        <v>13</v>
      </c>
      <c r="O3" s="4" t="s">
        <v>2</v>
      </c>
      <c r="P3" s="4" t="s">
        <v>252</v>
      </c>
      <c r="Q3" s="36"/>
      <c r="R3" s="36"/>
      <c r="U3" s="27">
        <v>8</v>
      </c>
      <c r="V3" s="21" t="s">
        <v>15</v>
      </c>
      <c r="X3" s="21"/>
      <c r="Y3" s="21"/>
      <c r="Z3" s="21" t="s">
        <v>184</v>
      </c>
      <c r="AB3" s="22"/>
      <c r="AC3" s="22">
        <f>+AD3+AE3+AF3</f>
        <v>7</v>
      </c>
      <c r="AD3" s="22">
        <v>5</v>
      </c>
      <c r="AE3" s="22">
        <v>1</v>
      </c>
      <c r="AF3" s="22">
        <v>1</v>
      </c>
      <c r="AG3" s="95">
        <f t="shared" ref="AG3:AG9" si="0">+(AD3*2+AF3)/(2*AC3)</f>
        <v>0.7857142857142857</v>
      </c>
      <c r="AH3" s="95"/>
      <c r="AI3" s="22">
        <v>12</v>
      </c>
      <c r="AJ3" s="22">
        <v>0</v>
      </c>
      <c r="AK3" s="22">
        <v>2</v>
      </c>
      <c r="AL3" s="24">
        <f t="shared" ref="AL3:AL9" si="1">+AI3/AC3</f>
        <v>1.7142857142857142</v>
      </c>
      <c r="AN3" s="22"/>
      <c r="AQ3" s="22"/>
      <c r="AR3" s="39"/>
    </row>
    <row r="4" spans="1:44" ht="18" x14ac:dyDescent="0.25">
      <c r="A4" s="36"/>
      <c r="B4" s="5">
        <v>5</v>
      </c>
      <c r="C4" s="6" t="s">
        <v>171</v>
      </c>
      <c r="D4" s="11"/>
      <c r="E4" s="11"/>
      <c r="F4" s="11"/>
      <c r="G4" s="5">
        <v>5</v>
      </c>
      <c r="H4" s="5">
        <v>1</v>
      </c>
      <c r="I4" s="5">
        <v>1</v>
      </c>
      <c r="J4" s="5">
        <f t="shared" ref="J4:J11" si="2">2*G4+I4</f>
        <v>11</v>
      </c>
      <c r="K4" s="35">
        <f t="shared" ref="K4:K11" si="3">+J4/((G4+H4+I4)*2)</f>
        <v>0.7857142857142857</v>
      </c>
      <c r="L4" s="5">
        <f>+$AN$27</f>
        <v>26</v>
      </c>
      <c r="M4" s="5">
        <v>12</v>
      </c>
      <c r="N4" s="5">
        <f>$AO$27</f>
        <v>41</v>
      </c>
      <c r="O4" s="5">
        <f>$AQ$27</f>
        <v>10</v>
      </c>
      <c r="P4" s="5">
        <v>1</v>
      </c>
      <c r="Q4" s="40"/>
      <c r="R4" s="36"/>
      <c r="U4" s="27">
        <v>7.5</v>
      </c>
      <c r="V4" s="21" t="s">
        <v>253</v>
      </c>
      <c r="X4" s="21"/>
      <c r="Y4" s="21"/>
      <c r="Z4" s="16" t="s">
        <v>136</v>
      </c>
      <c r="AC4" s="22">
        <f>SUM(AD4:AF4)</f>
        <v>5</v>
      </c>
      <c r="AD4" s="22">
        <v>2</v>
      </c>
      <c r="AE4" s="22">
        <v>1</v>
      </c>
      <c r="AF4" s="22">
        <v>2</v>
      </c>
      <c r="AG4" s="95">
        <f t="shared" si="0"/>
        <v>0.6</v>
      </c>
      <c r="AH4" s="95"/>
      <c r="AI4" s="22">
        <v>10</v>
      </c>
      <c r="AJ4" s="22">
        <v>0</v>
      </c>
      <c r="AK4" s="22">
        <v>0</v>
      </c>
      <c r="AL4" s="24">
        <f t="shared" si="1"/>
        <v>2</v>
      </c>
      <c r="AN4" s="22"/>
      <c r="AO4" s="5"/>
      <c r="AQ4" s="22"/>
      <c r="AR4" s="39"/>
    </row>
    <row r="5" spans="1:44" ht="18" x14ac:dyDescent="0.25">
      <c r="A5" s="36"/>
      <c r="B5" s="5">
        <v>4</v>
      </c>
      <c r="C5" s="6" t="s">
        <v>115</v>
      </c>
      <c r="D5" s="11"/>
      <c r="E5" s="11"/>
      <c r="F5" s="11"/>
      <c r="G5" s="5">
        <v>4</v>
      </c>
      <c r="H5" s="5">
        <v>2</v>
      </c>
      <c r="I5" s="5">
        <v>1</v>
      </c>
      <c r="J5" s="5">
        <f t="shared" si="2"/>
        <v>9</v>
      </c>
      <c r="K5" s="35">
        <f t="shared" si="3"/>
        <v>0.6428571428571429</v>
      </c>
      <c r="L5" s="5">
        <f>+$AA$66</f>
        <v>23</v>
      </c>
      <c r="M5" s="5">
        <v>19</v>
      </c>
      <c r="N5" s="5">
        <f>+$AB$66</f>
        <v>33</v>
      </c>
      <c r="O5" s="5">
        <f>+$AD$66</f>
        <v>6</v>
      </c>
      <c r="P5" s="5">
        <v>3</v>
      </c>
      <c r="Q5" s="40"/>
      <c r="R5" s="36"/>
      <c r="U5" s="27">
        <v>7</v>
      </c>
      <c r="V5" s="21" t="s">
        <v>183</v>
      </c>
      <c r="X5" s="21"/>
      <c r="Z5" s="21" t="s">
        <v>97</v>
      </c>
      <c r="AB5" s="22"/>
      <c r="AC5" s="22">
        <f t="shared" ref="AC5:AC10" si="4">+AD5+AE5+AF5</f>
        <v>6</v>
      </c>
      <c r="AD5" s="22">
        <v>3</v>
      </c>
      <c r="AE5" s="22">
        <v>2</v>
      </c>
      <c r="AF5" s="22">
        <v>1</v>
      </c>
      <c r="AG5" s="95">
        <f t="shared" si="0"/>
        <v>0.58333333333333337</v>
      </c>
      <c r="AH5" s="95"/>
      <c r="AI5" s="22">
        <v>16</v>
      </c>
      <c r="AJ5" s="22">
        <v>0</v>
      </c>
      <c r="AK5" s="22">
        <v>1</v>
      </c>
      <c r="AL5" s="24">
        <f t="shared" si="1"/>
        <v>2.6666666666666665</v>
      </c>
      <c r="AN5" s="22"/>
      <c r="AO5" s="5"/>
      <c r="AQ5" s="22"/>
      <c r="AR5" s="39"/>
    </row>
    <row r="6" spans="1:44" ht="18" x14ac:dyDescent="0.25">
      <c r="A6" s="36"/>
      <c r="B6" s="5">
        <v>7</v>
      </c>
      <c r="C6" s="6" t="s">
        <v>92</v>
      </c>
      <c r="D6" s="11"/>
      <c r="E6" s="6"/>
      <c r="F6" s="11"/>
      <c r="G6" s="5">
        <v>4</v>
      </c>
      <c r="H6" s="5">
        <v>2</v>
      </c>
      <c r="I6" s="5">
        <v>1</v>
      </c>
      <c r="J6" s="5">
        <f t="shared" si="2"/>
        <v>9</v>
      </c>
      <c r="K6" s="35">
        <f t="shared" si="3"/>
        <v>0.6428571428571429</v>
      </c>
      <c r="L6" s="5">
        <f>+$AN$53</f>
        <v>22</v>
      </c>
      <c r="M6" s="5">
        <v>17</v>
      </c>
      <c r="N6" s="5">
        <f>+$AO$53</f>
        <v>35</v>
      </c>
      <c r="O6" s="5">
        <f>+$AQ$53</f>
        <v>10</v>
      </c>
      <c r="P6" s="5">
        <v>3</v>
      </c>
      <c r="Q6" s="40"/>
      <c r="R6" s="36"/>
      <c r="U6" s="27">
        <v>7.5</v>
      </c>
      <c r="V6" s="21" t="s">
        <v>69</v>
      </c>
      <c r="X6" s="21"/>
      <c r="Z6" s="21" t="s">
        <v>16</v>
      </c>
      <c r="AB6" s="22"/>
      <c r="AC6" s="22">
        <f t="shared" si="4"/>
        <v>7</v>
      </c>
      <c r="AD6" s="22">
        <v>4</v>
      </c>
      <c r="AE6" s="22">
        <v>2</v>
      </c>
      <c r="AF6" s="22">
        <v>1</v>
      </c>
      <c r="AG6" s="95">
        <f t="shared" si="0"/>
        <v>0.6428571428571429</v>
      </c>
      <c r="AH6" s="95"/>
      <c r="AI6" s="22">
        <v>19</v>
      </c>
      <c r="AJ6" s="22">
        <v>0</v>
      </c>
      <c r="AK6" s="22">
        <v>0</v>
      </c>
      <c r="AL6" s="24">
        <f t="shared" si="1"/>
        <v>2.7142857142857144</v>
      </c>
      <c r="AN6" s="22"/>
      <c r="AO6" s="5"/>
      <c r="AQ6" s="22"/>
      <c r="AR6" s="39"/>
    </row>
    <row r="7" spans="1:44" ht="18" x14ac:dyDescent="0.25">
      <c r="A7" s="36"/>
      <c r="B7" s="5">
        <v>1</v>
      </c>
      <c r="C7" s="6" t="s">
        <v>130</v>
      </c>
      <c r="D7" s="11"/>
      <c r="E7" s="6"/>
      <c r="F7" s="11"/>
      <c r="G7" s="5">
        <v>3</v>
      </c>
      <c r="H7" s="5">
        <v>2</v>
      </c>
      <c r="I7" s="5">
        <v>2</v>
      </c>
      <c r="J7" s="5">
        <f t="shared" si="2"/>
        <v>8</v>
      </c>
      <c r="K7" s="35">
        <f t="shared" si="3"/>
        <v>0.5714285714285714</v>
      </c>
      <c r="L7" s="5">
        <f>+$AA$27</f>
        <v>21</v>
      </c>
      <c r="M7" s="5">
        <v>12</v>
      </c>
      <c r="N7" s="5">
        <f>$AB$27</f>
        <v>30</v>
      </c>
      <c r="O7" s="5">
        <f>$AD$27</f>
        <v>10</v>
      </c>
      <c r="P7" s="5">
        <v>2</v>
      </c>
      <c r="Q7" s="40"/>
      <c r="R7" s="36"/>
      <c r="U7" s="27">
        <v>8</v>
      </c>
      <c r="V7" s="21" t="s">
        <v>142</v>
      </c>
      <c r="X7" s="21"/>
      <c r="Z7" s="21" t="s">
        <v>14</v>
      </c>
      <c r="AB7" s="22"/>
      <c r="AC7" s="22">
        <f t="shared" si="4"/>
        <v>7</v>
      </c>
      <c r="AD7" s="22">
        <v>2</v>
      </c>
      <c r="AE7" s="22">
        <v>3</v>
      </c>
      <c r="AF7" s="22">
        <v>2</v>
      </c>
      <c r="AG7" s="95">
        <f t="shared" si="0"/>
        <v>0.42857142857142855</v>
      </c>
      <c r="AH7" s="95"/>
      <c r="AI7" s="22">
        <v>23</v>
      </c>
      <c r="AJ7" s="22">
        <v>1</v>
      </c>
      <c r="AK7" s="22">
        <v>0</v>
      </c>
      <c r="AL7" s="24">
        <f t="shared" si="1"/>
        <v>3.2857142857142856</v>
      </c>
      <c r="AN7" s="22"/>
      <c r="AO7" s="5"/>
      <c r="AQ7" s="22"/>
      <c r="AR7" s="39"/>
    </row>
    <row r="8" spans="1:44" ht="18" x14ac:dyDescent="0.25">
      <c r="A8" s="36"/>
      <c r="B8" s="5">
        <v>2</v>
      </c>
      <c r="C8" s="6" t="s">
        <v>18</v>
      </c>
      <c r="D8" s="11"/>
      <c r="E8" s="6"/>
      <c r="F8" s="11"/>
      <c r="G8" s="5">
        <v>2</v>
      </c>
      <c r="H8" s="5">
        <v>3</v>
      </c>
      <c r="I8" s="5">
        <v>2</v>
      </c>
      <c r="J8" s="5">
        <f t="shared" si="2"/>
        <v>6</v>
      </c>
      <c r="K8" s="35">
        <f t="shared" si="3"/>
        <v>0.42857142857142855</v>
      </c>
      <c r="L8" s="5">
        <f>+$AA$40</f>
        <v>21</v>
      </c>
      <c r="M8" s="5">
        <v>27</v>
      </c>
      <c r="N8" s="5">
        <f>$AB$40</f>
        <v>30</v>
      </c>
      <c r="O8" s="5">
        <f>$AD$40</f>
        <v>10</v>
      </c>
      <c r="P8" s="5">
        <v>5</v>
      </c>
      <c r="Q8" s="40"/>
      <c r="R8" s="36"/>
      <c r="U8" s="27">
        <v>7.5</v>
      </c>
      <c r="V8" s="21" t="s">
        <v>78</v>
      </c>
      <c r="X8" s="21"/>
      <c r="Z8" s="21" t="s">
        <v>18</v>
      </c>
      <c r="AB8" s="22"/>
      <c r="AC8" s="22">
        <f t="shared" si="4"/>
        <v>7</v>
      </c>
      <c r="AD8" s="22">
        <v>2</v>
      </c>
      <c r="AE8" s="22">
        <v>3</v>
      </c>
      <c r="AF8" s="22">
        <v>2</v>
      </c>
      <c r="AG8" s="95">
        <f t="shared" si="0"/>
        <v>0.42857142857142855</v>
      </c>
      <c r="AH8" s="95"/>
      <c r="AI8" s="22">
        <v>27</v>
      </c>
      <c r="AJ8" s="22">
        <v>0</v>
      </c>
      <c r="AK8" s="22">
        <v>0</v>
      </c>
      <c r="AL8" s="24">
        <f t="shared" si="1"/>
        <v>3.8571428571428572</v>
      </c>
      <c r="AN8" s="22"/>
      <c r="AO8" s="5"/>
      <c r="AQ8" s="22"/>
      <c r="AR8" s="39"/>
    </row>
    <row r="9" spans="1:44" ht="18" x14ac:dyDescent="0.25">
      <c r="A9" s="36"/>
      <c r="B9" s="5">
        <v>8</v>
      </c>
      <c r="C9" s="6" t="s">
        <v>14</v>
      </c>
      <c r="D9" s="11"/>
      <c r="E9" s="6"/>
      <c r="F9" s="11"/>
      <c r="G9" s="5">
        <v>2</v>
      </c>
      <c r="H9" s="5">
        <v>3</v>
      </c>
      <c r="I9" s="5">
        <v>2</v>
      </c>
      <c r="J9" s="5">
        <f t="shared" si="2"/>
        <v>6</v>
      </c>
      <c r="K9" s="35">
        <f t="shared" si="3"/>
        <v>0.42857142857142855</v>
      </c>
      <c r="L9" s="5">
        <f>+$AN$66</f>
        <v>16</v>
      </c>
      <c r="M9" s="5">
        <v>24</v>
      </c>
      <c r="N9" s="5">
        <f>$AO$66</f>
        <v>20</v>
      </c>
      <c r="O9" s="5">
        <f>$AQ$66</f>
        <v>12</v>
      </c>
      <c r="P9" s="5">
        <v>6</v>
      </c>
      <c r="Q9" s="40"/>
      <c r="R9" s="36"/>
      <c r="U9" s="27">
        <v>7</v>
      </c>
      <c r="V9" s="21" t="s">
        <v>162</v>
      </c>
      <c r="X9" s="21"/>
      <c r="Z9" s="21" t="s">
        <v>17</v>
      </c>
      <c r="AB9" s="22"/>
      <c r="AC9" s="22">
        <f t="shared" si="4"/>
        <v>6</v>
      </c>
      <c r="AD9" s="22">
        <v>1</v>
      </c>
      <c r="AE9" s="22">
        <v>4</v>
      </c>
      <c r="AF9" s="22">
        <v>1</v>
      </c>
      <c r="AG9" s="95">
        <f t="shared" si="0"/>
        <v>0.25</v>
      </c>
      <c r="AH9" s="95"/>
      <c r="AI9" s="22">
        <v>24</v>
      </c>
      <c r="AJ9" s="22">
        <v>2</v>
      </c>
      <c r="AK9" s="22">
        <v>0</v>
      </c>
      <c r="AL9" s="24">
        <f t="shared" si="1"/>
        <v>4</v>
      </c>
      <c r="AN9" s="22"/>
      <c r="AO9" s="5"/>
      <c r="AQ9" s="22"/>
      <c r="AR9" s="39"/>
    </row>
    <row r="10" spans="1:44" ht="18" x14ac:dyDescent="0.25">
      <c r="A10" s="40"/>
      <c r="B10" s="5">
        <v>6</v>
      </c>
      <c r="C10" s="6" t="s">
        <v>17</v>
      </c>
      <c r="D10" s="11"/>
      <c r="E10" s="6"/>
      <c r="F10" s="11"/>
      <c r="G10" s="5">
        <v>1</v>
      </c>
      <c r="H10" s="5">
        <v>4</v>
      </c>
      <c r="I10" s="5">
        <v>2</v>
      </c>
      <c r="J10" s="5">
        <f t="shared" si="2"/>
        <v>4</v>
      </c>
      <c r="K10" s="35">
        <f t="shared" si="3"/>
        <v>0.2857142857142857</v>
      </c>
      <c r="L10" s="5">
        <f>+$AN$40</f>
        <v>18</v>
      </c>
      <c r="M10" s="5">
        <v>27</v>
      </c>
      <c r="N10" s="5">
        <f>+$AO$40</f>
        <v>28</v>
      </c>
      <c r="O10" s="5">
        <f>+$AQ$40</f>
        <v>2</v>
      </c>
      <c r="P10" s="5">
        <v>6</v>
      </c>
      <c r="Q10" s="40"/>
      <c r="R10" s="40"/>
      <c r="U10" s="27">
        <v>7</v>
      </c>
      <c r="V10" s="21" t="s">
        <v>145</v>
      </c>
      <c r="X10" s="21"/>
      <c r="Z10" s="21" t="s">
        <v>93</v>
      </c>
      <c r="AB10" s="22"/>
      <c r="AC10" s="22">
        <f t="shared" si="4"/>
        <v>0</v>
      </c>
      <c r="AD10" s="22">
        <v>0</v>
      </c>
      <c r="AE10" s="22">
        <v>0</v>
      </c>
      <c r="AF10" s="22">
        <v>0</v>
      </c>
      <c r="AG10" s="95"/>
      <c r="AH10" s="95"/>
      <c r="AI10" s="22">
        <v>0</v>
      </c>
      <c r="AJ10" s="22">
        <v>0</v>
      </c>
      <c r="AK10" s="22">
        <v>0</v>
      </c>
      <c r="AL10" s="24"/>
      <c r="AN10" s="22"/>
      <c r="AO10" s="5"/>
      <c r="AQ10" s="22"/>
      <c r="AR10" s="39"/>
    </row>
    <row r="11" spans="1:44" ht="18.75" thickBot="1" x14ac:dyDescent="0.3">
      <c r="A11" s="40"/>
      <c r="B11" s="5">
        <v>3</v>
      </c>
      <c r="C11" s="6" t="s">
        <v>93</v>
      </c>
      <c r="D11" s="11"/>
      <c r="E11" s="11"/>
      <c r="F11" s="11"/>
      <c r="G11" s="5">
        <v>0</v>
      </c>
      <c r="H11" s="5">
        <v>4</v>
      </c>
      <c r="I11" s="5">
        <v>3</v>
      </c>
      <c r="J11" s="5">
        <f t="shared" si="2"/>
        <v>3</v>
      </c>
      <c r="K11" s="35">
        <f t="shared" si="3"/>
        <v>0.21428571428571427</v>
      </c>
      <c r="L11" s="5">
        <f>+$AA$53</f>
        <v>13</v>
      </c>
      <c r="M11" s="5">
        <v>22</v>
      </c>
      <c r="N11" s="5">
        <f>+$AB$53</f>
        <v>22</v>
      </c>
      <c r="O11" s="5">
        <f>+$AD$53</f>
        <v>10</v>
      </c>
      <c r="P11" s="5">
        <v>8</v>
      </c>
      <c r="Q11" s="40"/>
      <c r="R11" s="40"/>
      <c r="V11" s="21" t="s">
        <v>19</v>
      </c>
      <c r="X11" s="21"/>
      <c r="Y11" s="21"/>
      <c r="Z11" s="11"/>
      <c r="AA11" s="21"/>
      <c r="AB11" s="22"/>
      <c r="AC11" s="22">
        <f>+AC113</f>
        <v>11</v>
      </c>
      <c r="AD11" s="22">
        <f>+AD113</f>
        <v>2</v>
      </c>
      <c r="AE11" s="22">
        <f>+AE113</f>
        <v>5</v>
      </c>
      <c r="AF11" s="22">
        <f>+AF113</f>
        <v>4</v>
      </c>
      <c r="AG11" s="95"/>
      <c r="AH11" s="95"/>
      <c r="AI11" s="22">
        <f>+AI113</f>
        <v>26</v>
      </c>
      <c r="AJ11" s="22">
        <f>+AJ113</f>
        <v>0</v>
      </c>
      <c r="AK11" s="22">
        <f>+AK113</f>
        <v>1</v>
      </c>
      <c r="AL11" s="24"/>
      <c r="AM11" s="21"/>
      <c r="AN11" s="11"/>
      <c r="AO11" s="5"/>
      <c r="AQ11" s="11"/>
      <c r="AR11" s="39"/>
    </row>
    <row r="12" spans="1:44" ht="18" x14ac:dyDescent="0.25">
      <c r="A12" s="40"/>
      <c r="B12" s="7"/>
      <c r="C12" s="7"/>
      <c r="D12" s="7"/>
      <c r="E12" s="8"/>
      <c r="F12" s="7"/>
      <c r="G12" s="9">
        <f>SUM(G4:G11)</f>
        <v>21</v>
      </c>
      <c r="H12" s="9">
        <f>SUM(H4:H11)</f>
        <v>21</v>
      </c>
      <c r="I12" s="9">
        <f>SUM(I4:I11)</f>
        <v>14</v>
      </c>
      <c r="J12" s="9"/>
      <c r="K12" s="9"/>
      <c r="L12" s="9">
        <f>SUM(L4:L11)</f>
        <v>160</v>
      </c>
      <c r="M12" s="9">
        <f>SUM(M4:M11)</f>
        <v>160</v>
      </c>
      <c r="N12" s="9">
        <f>SUM(N4:N11)</f>
        <v>239</v>
      </c>
      <c r="O12" s="9">
        <f>SUM(O4:O11)</f>
        <v>70</v>
      </c>
      <c r="P12" s="9"/>
      <c r="Q12" s="40"/>
      <c r="R12" s="40"/>
      <c r="U12" s="32"/>
      <c r="V12" s="32"/>
      <c r="W12" s="31" t="s">
        <v>20</v>
      </c>
      <c r="X12" s="32"/>
      <c r="Y12" s="32"/>
      <c r="Z12" s="32"/>
      <c r="AA12" s="31"/>
      <c r="AB12" s="15"/>
      <c r="AC12" s="15">
        <f>SUM(AC3:AC11)</f>
        <v>56</v>
      </c>
      <c r="AD12" s="15">
        <f>SUM(AD3:AD11)</f>
        <v>21</v>
      </c>
      <c r="AE12" s="15">
        <f>SUM(AE3:AE11)</f>
        <v>21</v>
      </c>
      <c r="AF12" s="15">
        <f>SUM(AF3:AF11)</f>
        <v>14</v>
      </c>
      <c r="AG12" s="15"/>
      <c r="AH12" s="15"/>
      <c r="AI12" s="15">
        <f>SUM(AI3:AI11)</f>
        <v>157</v>
      </c>
      <c r="AJ12" s="15">
        <f>SUM(AJ3:AJ11)</f>
        <v>3</v>
      </c>
      <c r="AK12" s="15">
        <f>SUM(AK3:AK11)</f>
        <v>4</v>
      </c>
      <c r="AL12" s="33">
        <f>+AI12/AC12</f>
        <v>2.8035714285714284</v>
      </c>
      <c r="AR12" s="39"/>
    </row>
    <row r="13" spans="1:44" ht="15.75" x14ac:dyDescent="0.25">
      <c r="A13" s="41"/>
      <c r="B13" s="1"/>
      <c r="C13" s="1"/>
      <c r="D13" s="1"/>
      <c r="P13" s="1"/>
      <c r="Q13" s="41"/>
      <c r="R13" s="41"/>
      <c r="AR13" s="39"/>
    </row>
    <row r="14" spans="1:44" ht="15.95" customHeight="1" thickBot="1" x14ac:dyDescent="0.3">
      <c r="A14" s="41"/>
      <c r="B14" s="47" t="str">
        <f>"Week "&amp;TEXT(C2,"##")&amp;" Summary:"</f>
        <v>Week 7 Summary:</v>
      </c>
      <c r="C14" s="48"/>
      <c r="D14" s="48"/>
      <c r="E14" s="96">
        <v>45585</v>
      </c>
      <c r="F14" s="96"/>
      <c r="G14" s="36" t="s">
        <v>70</v>
      </c>
      <c r="H14" s="36" t="s">
        <v>25</v>
      </c>
      <c r="I14" s="36" t="s">
        <v>90</v>
      </c>
      <c r="J14" s="39"/>
      <c r="K14" s="39"/>
      <c r="L14" s="36" t="s">
        <v>89</v>
      </c>
      <c r="M14" s="39"/>
      <c r="N14" s="39"/>
      <c r="O14" s="39"/>
      <c r="P14" s="39"/>
      <c r="Q14" s="41"/>
      <c r="R14" s="41"/>
      <c r="S14" s="23" t="s">
        <v>109</v>
      </c>
      <c r="T14" s="51" t="s">
        <v>80</v>
      </c>
      <c r="U14" s="51"/>
      <c r="V14" s="51"/>
      <c r="W14" s="51"/>
      <c r="X14" s="51" t="s">
        <v>110</v>
      </c>
      <c r="Y14" s="17" t="s">
        <v>21</v>
      </c>
      <c r="Z14" s="23" t="s">
        <v>3</v>
      </c>
      <c r="AA14" s="23" t="s">
        <v>22</v>
      </c>
      <c r="AB14" s="23" t="s">
        <v>23</v>
      </c>
      <c r="AC14" s="23" t="s">
        <v>24</v>
      </c>
      <c r="AD14" s="23" t="s">
        <v>2</v>
      </c>
      <c r="AE14" s="45"/>
      <c r="AF14" s="23" t="s">
        <v>109</v>
      </c>
      <c r="AG14" s="51" t="s">
        <v>80</v>
      </c>
      <c r="AH14" s="51"/>
      <c r="AI14" s="51"/>
      <c r="AJ14" s="51"/>
      <c r="AK14" s="51" t="s">
        <v>110</v>
      </c>
      <c r="AL14" s="17" t="s">
        <v>21</v>
      </c>
      <c r="AM14" s="23" t="s">
        <v>3</v>
      </c>
      <c r="AN14" s="23" t="s">
        <v>22</v>
      </c>
      <c r="AO14" s="23" t="s">
        <v>23</v>
      </c>
      <c r="AP14" s="23" t="s">
        <v>24</v>
      </c>
      <c r="AQ14" s="23" t="s">
        <v>2</v>
      </c>
      <c r="AR14" s="39"/>
    </row>
    <row r="15" spans="1:44" ht="15.95" customHeight="1" x14ac:dyDescent="0.25">
      <c r="A15" s="41"/>
      <c r="B15" s="42" t="s">
        <v>146</v>
      </c>
      <c r="C15" s="6" t="s">
        <v>176</v>
      </c>
      <c r="E15" s="21"/>
      <c r="F15" s="21"/>
      <c r="G15" s="5">
        <v>3</v>
      </c>
      <c r="H15" s="22">
        <v>2</v>
      </c>
      <c r="I15" s="21" t="s">
        <v>351</v>
      </c>
      <c r="J15" s="21"/>
      <c r="K15" s="21"/>
      <c r="L15" s="21" t="s">
        <v>104</v>
      </c>
      <c r="M15" s="21"/>
      <c r="N15" s="21"/>
      <c r="O15" s="21"/>
      <c r="P15" s="21"/>
      <c r="Q15" s="41"/>
      <c r="R15" s="41"/>
      <c r="S15" s="18" t="s">
        <v>130</v>
      </c>
      <c r="T15" s="18"/>
      <c r="U15" s="18"/>
      <c r="V15" s="18"/>
      <c r="W15" s="18"/>
      <c r="X15" s="16" t="s">
        <v>135</v>
      </c>
      <c r="Z15" s="22">
        <v>11</v>
      </c>
      <c r="AA15" s="22">
        <v>1</v>
      </c>
      <c r="AB15" s="22">
        <v>5</v>
      </c>
      <c r="AC15" s="22">
        <f t="shared" ref="AC15:AC26" si="5">+AA15+AB15</f>
        <v>6</v>
      </c>
      <c r="AD15" s="22">
        <v>0</v>
      </c>
      <c r="AE15" s="45"/>
      <c r="AF15" s="18" t="s">
        <v>171</v>
      </c>
      <c r="AG15" s="18"/>
      <c r="AH15" s="18"/>
      <c r="AI15" s="18"/>
      <c r="AJ15" s="18"/>
      <c r="AK15" s="16" t="s">
        <v>174</v>
      </c>
      <c r="AM15" s="22">
        <v>8</v>
      </c>
      <c r="AN15" s="22">
        <v>4</v>
      </c>
      <c r="AO15" s="22">
        <v>2</v>
      </c>
      <c r="AP15" s="22">
        <f t="shared" ref="AP15:AP26" si="6">+AN15+AO15</f>
        <v>6</v>
      </c>
      <c r="AQ15" s="22">
        <v>0</v>
      </c>
      <c r="AR15" s="39"/>
    </row>
    <row r="16" spans="1:44" ht="15.95" customHeight="1" x14ac:dyDescent="0.25">
      <c r="A16" s="41"/>
      <c r="B16" s="22" t="s">
        <v>27</v>
      </c>
      <c r="C16" s="21"/>
      <c r="D16" s="16" t="s">
        <v>100</v>
      </c>
      <c r="E16" s="16"/>
      <c r="F16" s="21"/>
      <c r="G16" s="5"/>
      <c r="H16" s="22">
        <v>2</v>
      </c>
      <c r="I16" s="21" t="s">
        <v>351</v>
      </c>
      <c r="J16" s="21"/>
      <c r="K16" s="21"/>
      <c r="L16" s="21" t="s">
        <v>352</v>
      </c>
      <c r="M16" s="21"/>
      <c r="N16" s="21"/>
      <c r="O16" s="21"/>
      <c r="P16" s="21"/>
      <c r="Q16" s="41"/>
      <c r="R16" s="41"/>
      <c r="S16" s="27">
        <v>7.5</v>
      </c>
      <c r="T16" s="21" t="s">
        <v>253</v>
      </c>
      <c r="U16" s="21"/>
      <c r="V16" s="21"/>
      <c r="W16" s="21"/>
      <c r="X16" s="22">
        <v>1</v>
      </c>
      <c r="Y16" s="21" t="s">
        <v>134</v>
      </c>
      <c r="Z16" s="22">
        <v>5</v>
      </c>
      <c r="AA16" s="22">
        <v>0</v>
      </c>
      <c r="AB16" s="22">
        <v>0</v>
      </c>
      <c r="AC16" s="22">
        <f t="shared" si="5"/>
        <v>0</v>
      </c>
      <c r="AD16" s="22">
        <v>0</v>
      </c>
      <c r="AE16" s="45"/>
      <c r="AF16" s="27">
        <v>8</v>
      </c>
      <c r="AG16" s="21" t="s">
        <v>15</v>
      </c>
      <c r="AK16" s="22"/>
      <c r="AL16" s="21" t="s">
        <v>173</v>
      </c>
      <c r="AM16" s="22">
        <v>7</v>
      </c>
      <c r="AN16" s="22">
        <v>0</v>
      </c>
      <c r="AO16" s="22">
        <v>1</v>
      </c>
      <c r="AP16" s="22">
        <f t="shared" si="6"/>
        <v>1</v>
      </c>
      <c r="AQ16" s="22">
        <v>0</v>
      </c>
      <c r="AR16" s="39"/>
    </row>
    <row r="17" spans="1:44" ht="15.95" customHeight="1" x14ac:dyDescent="0.25">
      <c r="A17" s="41"/>
      <c r="B17" s="22"/>
      <c r="D17" s="16"/>
      <c r="E17" s="16"/>
      <c r="F17" s="21"/>
      <c r="H17" s="22">
        <v>2</v>
      </c>
      <c r="I17" s="21" t="s">
        <v>351</v>
      </c>
      <c r="J17" s="21"/>
      <c r="K17" s="21"/>
      <c r="L17" s="21" t="s">
        <v>338</v>
      </c>
      <c r="M17" s="21"/>
      <c r="N17" s="21"/>
      <c r="O17" s="21"/>
      <c r="P17" s="21"/>
      <c r="Q17" s="41"/>
      <c r="R17" s="41"/>
      <c r="S17" s="27">
        <v>9.5</v>
      </c>
      <c r="T17" s="21" t="s">
        <v>185</v>
      </c>
      <c r="U17" s="21"/>
      <c r="V17" s="21"/>
      <c r="W17" s="21"/>
      <c r="X17" s="22">
        <v>7</v>
      </c>
      <c r="Y17" s="21" t="s">
        <v>134</v>
      </c>
      <c r="Z17" s="22">
        <v>7</v>
      </c>
      <c r="AA17" s="22">
        <v>7</v>
      </c>
      <c r="AB17" s="22">
        <v>2</v>
      </c>
      <c r="AC17" s="22">
        <f t="shared" si="5"/>
        <v>9</v>
      </c>
      <c r="AD17" s="22">
        <v>2</v>
      </c>
      <c r="AE17" s="45"/>
      <c r="AF17" s="27">
        <v>9.5</v>
      </c>
      <c r="AG17" s="21" t="s">
        <v>192</v>
      </c>
      <c r="AH17" s="21"/>
      <c r="AI17" s="21"/>
      <c r="AJ17" s="21"/>
      <c r="AK17" s="22">
        <v>19</v>
      </c>
      <c r="AL17" s="21" t="s">
        <v>173</v>
      </c>
      <c r="AM17" s="22">
        <v>7</v>
      </c>
      <c r="AN17" s="22">
        <v>6</v>
      </c>
      <c r="AO17" s="22">
        <v>9</v>
      </c>
      <c r="AP17" s="22">
        <f t="shared" si="6"/>
        <v>15</v>
      </c>
      <c r="AQ17" s="22">
        <v>6</v>
      </c>
      <c r="AR17" s="39"/>
    </row>
    <row r="18" spans="1:44" ht="15.95" customHeight="1" x14ac:dyDescent="0.25">
      <c r="A18" s="41"/>
      <c r="H18" s="22"/>
      <c r="I18" s="21"/>
      <c r="J18" s="21"/>
      <c r="K18" s="21"/>
      <c r="L18" s="21"/>
      <c r="M18" s="21"/>
      <c r="N18" s="21"/>
      <c r="O18" s="21"/>
      <c r="P18" s="21"/>
      <c r="Q18" s="41"/>
      <c r="R18" s="41"/>
      <c r="S18" s="27">
        <v>8.5</v>
      </c>
      <c r="T18" s="21" t="s">
        <v>28</v>
      </c>
      <c r="W18" s="21"/>
      <c r="X18" s="22">
        <v>10</v>
      </c>
      <c r="Y18" s="21" t="s">
        <v>134</v>
      </c>
      <c r="Z18" s="22">
        <v>7</v>
      </c>
      <c r="AA18" s="22">
        <v>1</v>
      </c>
      <c r="AB18" s="22">
        <v>1</v>
      </c>
      <c r="AC18" s="22">
        <f t="shared" si="5"/>
        <v>2</v>
      </c>
      <c r="AD18" s="22">
        <v>0</v>
      </c>
      <c r="AE18" s="45"/>
      <c r="AF18" s="27">
        <v>9</v>
      </c>
      <c r="AG18" s="21" t="s">
        <v>79</v>
      </c>
      <c r="AH18" s="21"/>
      <c r="AI18" s="21"/>
      <c r="AJ18" s="21"/>
      <c r="AK18" s="22">
        <v>22</v>
      </c>
      <c r="AL18" s="21" t="s">
        <v>173</v>
      </c>
      <c r="AM18" s="22">
        <v>7</v>
      </c>
      <c r="AN18" s="22">
        <v>2</v>
      </c>
      <c r="AO18" s="22">
        <v>9</v>
      </c>
      <c r="AP18" s="22">
        <f t="shared" si="6"/>
        <v>11</v>
      </c>
      <c r="AQ18" s="22">
        <v>4</v>
      </c>
      <c r="AR18" s="39"/>
    </row>
    <row r="19" spans="1:44" ht="15.95" customHeight="1" x14ac:dyDescent="0.25">
      <c r="A19" s="41"/>
      <c r="B19" s="22" t="s">
        <v>38</v>
      </c>
      <c r="C19" s="6" t="s">
        <v>182</v>
      </c>
      <c r="D19" s="11"/>
      <c r="E19" s="21"/>
      <c r="F19" s="21"/>
      <c r="G19" s="5">
        <v>4</v>
      </c>
      <c r="H19" s="22">
        <v>1</v>
      </c>
      <c r="I19" s="21" t="s">
        <v>60</v>
      </c>
      <c r="J19" s="21"/>
      <c r="K19" s="21"/>
      <c r="L19" s="21" t="s">
        <v>167</v>
      </c>
      <c r="M19" s="21"/>
      <c r="N19" s="21"/>
      <c r="O19" s="21"/>
      <c r="P19" s="21"/>
      <c r="Q19" s="41"/>
      <c r="R19" s="41"/>
      <c r="S19" s="27">
        <v>8</v>
      </c>
      <c r="T19" s="21" t="s">
        <v>155</v>
      </c>
      <c r="X19" s="22">
        <v>8</v>
      </c>
      <c r="Y19" s="21" t="s">
        <v>134</v>
      </c>
      <c r="Z19" s="22">
        <v>7</v>
      </c>
      <c r="AA19" s="22">
        <v>4</v>
      </c>
      <c r="AB19" s="22">
        <v>5</v>
      </c>
      <c r="AC19" s="22">
        <f t="shared" si="5"/>
        <v>9</v>
      </c>
      <c r="AD19" s="22">
        <v>4</v>
      </c>
      <c r="AE19" s="45"/>
      <c r="AF19" s="27">
        <v>8.5</v>
      </c>
      <c r="AG19" s="21" t="s">
        <v>138</v>
      </c>
      <c r="AH19" s="21"/>
      <c r="AI19" s="21"/>
      <c r="AJ19" s="21"/>
      <c r="AK19" s="22">
        <v>77</v>
      </c>
      <c r="AL19" s="21" t="s">
        <v>173</v>
      </c>
      <c r="AM19" s="22">
        <v>6</v>
      </c>
      <c r="AN19" s="22">
        <v>7</v>
      </c>
      <c r="AO19" s="22">
        <v>7</v>
      </c>
      <c r="AP19" s="22">
        <f t="shared" si="6"/>
        <v>14</v>
      </c>
      <c r="AQ19" s="22">
        <v>0</v>
      </c>
      <c r="AR19" s="39"/>
    </row>
    <row r="20" spans="1:44" ht="15.95" customHeight="1" x14ac:dyDescent="0.25">
      <c r="A20" s="41"/>
      <c r="B20" s="22" t="s">
        <v>27</v>
      </c>
      <c r="C20" s="21"/>
      <c r="D20" s="16" t="s">
        <v>100</v>
      </c>
      <c r="E20" s="21"/>
      <c r="F20" s="21"/>
      <c r="G20" s="5"/>
      <c r="H20" s="22">
        <v>1</v>
      </c>
      <c r="I20" s="21" t="s">
        <v>323</v>
      </c>
      <c r="J20" s="21"/>
      <c r="K20" s="21"/>
      <c r="L20" s="21" t="s">
        <v>42</v>
      </c>
      <c r="M20" s="21"/>
      <c r="N20" s="21"/>
      <c r="O20" s="21"/>
      <c r="P20" s="21"/>
      <c r="Q20" s="41"/>
      <c r="R20" s="41"/>
      <c r="S20" s="27">
        <v>8</v>
      </c>
      <c r="T20" s="21" t="s">
        <v>37</v>
      </c>
      <c r="W20" s="21"/>
      <c r="X20" s="22">
        <v>21</v>
      </c>
      <c r="Y20" s="21" t="s">
        <v>134</v>
      </c>
      <c r="Z20" s="22">
        <v>7</v>
      </c>
      <c r="AA20" s="22">
        <v>2</v>
      </c>
      <c r="AB20" s="22">
        <v>3</v>
      </c>
      <c r="AC20" s="22">
        <f t="shared" si="5"/>
        <v>5</v>
      </c>
      <c r="AD20" s="22">
        <v>0</v>
      </c>
      <c r="AE20" s="45"/>
      <c r="AF20" s="27">
        <v>8</v>
      </c>
      <c r="AG20" s="21" t="s">
        <v>153</v>
      </c>
      <c r="AH20" s="21"/>
      <c r="AI20" s="21"/>
      <c r="AJ20" s="21"/>
      <c r="AK20" s="22">
        <v>14</v>
      </c>
      <c r="AL20" s="21" t="s">
        <v>173</v>
      </c>
      <c r="AM20" s="22">
        <v>4</v>
      </c>
      <c r="AN20" s="22">
        <v>1</v>
      </c>
      <c r="AO20" s="22">
        <v>0</v>
      </c>
      <c r="AP20" s="22">
        <f t="shared" si="6"/>
        <v>1</v>
      </c>
      <c r="AQ20" s="22">
        <v>0</v>
      </c>
      <c r="AR20" s="39"/>
    </row>
    <row r="21" spans="1:44" ht="15.95" customHeight="1" x14ac:dyDescent="0.25">
      <c r="A21" s="41"/>
      <c r="H21" s="22">
        <v>2</v>
      </c>
      <c r="I21" s="21" t="s">
        <v>195</v>
      </c>
      <c r="J21" s="21"/>
      <c r="K21" s="21"/>
      <c r="L21" s="21" t="s">
        <v>323</v>
      </c>
      <c r="M21" s="21"/>
      <c r="N21" s="21"/>
      <c r="O21" s="21"/>
      <c r="P21" s="21"/>
      <c r="Q21" s="41"/>
      <c r="R21" s="41"/>
      <c r="S21" s="27">
        <v>7.5</v>
      </c>
      <c r="T21" s="21" t="s">
        <v>44</v>
      </c>
      <c r="U21" s="21"/>
      <c r="V21" s="21"/>
      <c r="W21" s="21"/>
      <c r="X21" s="22">
        <v>5</v>
      </c>
      <c r="Y21" s="21" t="s">
        <v>134</v>
      </c>
      <c r="Z21" s="22">
        <v>6</v>
      </c>
      <c r="AA21" s="22">
        <v>0</v>
      </c>
      <c r="AB21" s="22">
        <v>5</v>
      </c>
      <c r="AC21" s="22">
        <f t="shared" si="5"/>
        <v>5</v>
      </c>
      <c r="AD21" s="22">
        <v>0</v>
      </c>
      <c r="AE21" s="45"/>
      <c r="AF21" s="27">
        <v>7.5</v>
      </c>
      <c r="AG21" s="21" t="s">
        <v>125</v>
      </c>
      <c r="AH21" s="21"/>
      <c r="AI21" s="21"/>
      <c r="AJ21" s="21"/>
      <c r="AK21" s="22">
        <v>44</v>
      </c>
      <c r="AL21" s="21" t="s">
        <v>173</v>
      </c>
      <c r="AM21" s="22">
        <v>4</v>
      </c>
      <c r="AN21" s="22">
        <v>1</v>
      </c>
      <c r="AO21" s="22">
        <v>0</v>
      </c>
      <c r="AP21" s="22">
        <f t="shared" si="6"/>
        <v>1</v>
      </c>
      <c r="AQ21" s="22">
        <v>0</v>
      </c>
      <c r="AR21" s="39"/>
    </row>
    <row r="22" spans="1:44" ht="15.95" customHeight="1" x14ac:dyDescent="0.25">
      <c r="A22" s="41"/>
      <c r="H22" s="22">
        <v>2</v>
      </c>
      <c r="I22" s="21" t="s">
        <v>323</v>
      </c>
      <c r="J22" s="21"/>
      <c r="K22" s="21"/>
      <c r="L22" s="21" t="s">
        <v>60</v>
      </c>
      <c r="M22" s="21"/>
      <c r="N22" s="21"/>
      <c r="O22" s="21"/>
      <c r="P22" s="21"/>
      <c r="Q22" s="41"/>
      <c r="R22" s="41"/>
      <c r="S22" s="27">
        <v>7.5</v>
      </c>
      <c r="T22" s="21" t="s">
        <v>164</v>
      </c>
      <c r="U22" s="21"/>
      <c r="V22" s="21"/>
      <c r="X22" s="22">
        <v>9</v>
      </c>
      <c r="Y22" s="21" t="s">
        <v>134</v>
      </c>
      <c r="Z22" s="22">
        <v>7</v>
      </c>
      <c r="AA22" s="22">
        <v>1</v>
      </c>
      <c r="AB22" s="22">
        <v>4</v>
      </c>
      <c r="AC22" s="22">
        <f t="shared" si="5"/>
        <v>5</v>
      </c>
      <c r="AD22" s="22">
        <v>0</v>
      </c>
      <c r="AE22" s="45"/>
      <c r="AF22" s="27">
        <v>7</v>
      </c>
      <c r="AG22" s="21" t="s">
        <v>119</v>
      </c>
      <c r="AH22" s="21"/>
      <c r="AI22" s="21"/>
      <c r="AJ22" s="21"/>
      <c r="AK22" s="22">
        <v>24</v>
      </c>
      <c r="AL22" s="21" t="s">
        <v>173</v>
      </c>
      <c r="AM22" s="22">
        <v>7</v>
      </c>
      <c r="AN22" s="22">
        <v>1</v>
      </c>
      <c r="AO22" s="22">
        <v>6</v>
      </c>
      <c r="AP22" s="22">
        <f t="shared" si="6"/>
        <v>7</v>
      </c>
      <c r="AQ22" s="22">
        <v>0</v>
      </c>
      <c r="AR22" s="39"/>
    </row>
    <row r="23" spans="1:44" ht="15.95" customHeight="1" x14ac:dyDescent="0.25">
      <c r="A23" s="41"/>
      <c r="B23" s="36"/>
      <c r="C23" s="46"/>
      <c r="D23" s="46"/>
      <c r="E23" s="46"/>
      <c r="F23" s="46"/>
      <c r="G23" s="42"/>
      <c r="H23" s="45"/>
      <c r="I23" s="46"/>
      <c r="J23" s="46"/>
      <c r="K23" s="45"/>
      <c r="L23" s="45"/>
      <c r="M23" s="45"/>
      <c r="N23" s="45"/>
      <c r="O23" s="45"/>
      <c r="P23" s="45"/>
      <c r="Q23" s="41"/>
      <c r="R23" s="41"/>
      <c r="S23" s="27">
        <v>7</v>
      </c>
      <c r="T23" s="21" t="s">
        <v>81</v>
      </c>
      <c r="U23" s="21"/>
      <c r="V23" s="21"/>
      <c r="W23" s="21"/>
      <c r="X23" s="22">
        <v>4</v>
      </c>
      <c r="Y23" s="21" t="s">
        <v>134</v>
      </c>
      <c r="Z23" s="22">
        <v>7</v>
      </c>
      <c r="AA23" s="22">
        <v>2</v>
      </c>
      <c r="AB23" s="22">
        <v>3</v>
      </c>
      <c r="AC23" s="22">
        <f t="shared" si="5"/>
        <v>5</v>
      </c>
      <c r="AD23" s="22">
        <v>2</v>
      </c>
      <c r="AE23" s="45"/>
      <c r="AF23" s="27">
        <v>6.5</v>
      </c>
      <c r="AG23" s="21" t="s">
        <v>99</v>
      </c>
      <c r="AH23" s="21"/>
      <c r="AI23" s="21"/>
      <c r="AJ23" s="21"/>
      <c r="AK23" s="22">
        <v>12</v>
      </c>
      <c r="AL23" s="21" t="s">
        <v>173</v>
      </c>
      <c r="AM23" s="22">
        <v>7</v>
      </c>
      <c r="AN23" s="22">
        <v>3</v>
      </c>
      <c r="AO23" s="22">
        <v>1</v>
      </c>
      <c r="AP23" s="22">
        <f t="shared" si="6"/>
        <v>4</v>
      </c>
      <c r="AQ23" s="22">
        <v>0</v>
      </c>
      <c r="AR23" s="44"/>
    </row>
    <row r="24" spans="1:44" ht="15.95" customHeight="1" x14ac:dyDescent="0.25">
      <c r="A24" s="41"/>
      <c r="B24" s="42" t="s">
        <v>147</v>
      </c>
      <c r="C24" s="6" t="s">
        <v>179</v>
      </c>
      <c r="F24" s="21"/>
      <c r="G24" s="5">
        <v>3</v>
      </c>
      <c r="H24" s="22">
        <v>1</v>
      </c>
      <c r="I24" s="21" t="s">
        <v>161</v>
      </c>
      <c r="J24" s="21"/>
      <c r="K24" s="21"/>
      <c r="L24" s="21" t="s">
        <v>129</v>
      </c>
      <c r="M24" s="21"/>
      <c r="N24" s="21"/>
      <c r="O24" s="21"/>
      <c r="P24" s="21"/>
      <c r="Q24" s="41"/>
      <c r="R24" s="41"/>
      <c r="S24" s="27">
        <v>6.5</v>
      </c>
      <c r="T24" s="21" t="s">
        <v>169</v>
      </c>
      <c r="U24" s="21"/>
      <c r="V24" s="21"/>
      <c r="W24" s="21"/>
      <c r="X24" s="22">
        <v>14</v>
      </c>
      <c r="Y24" s="21" t="s">
        <v>134</v>
      </c>
      <c r="Z24" s="22">
        <v>6</v>
      </c>
      <c r="AA24" s="22">
        <v>2</v>
      </c>
      <c r="AB24" s="22">
        <v>1</v>
      </c>
      <c r="AC24" s="22">
        <f t="shared" si="5"/>
        <v>3</v>
      </c>
      <c r="AD24" s="22">
        <v>2</v>
      </c>
      <c r="AE24" s="45"/>
      <c r="AF24" s="27">
        <v>6.5</v>
      </c>
      <c r="AG24" s="21" t="s">
        <v>123</v>
      </c>
      <c r="AH24" s="21"/>
      <c r="AI24" s="21"/>
      <c r="AJ24" s="21"/>
      <c r="AK24" s="22">
        <v>8</v>
      </c>
      <c r="AL24" s="21" t="s">
        <v>173</v>
      </c>
      <c r="AM24" s="22">
        <v>7</v>
      </c>
      <c r="AN24" s="22">
        <v>1</v>
      </c>
      <c r="AO24" s="22">
        <v>3</v>
      </c>
      <c r="AP24" s="22">
        <f t="shared" si="6"/>
        <v>4</v>
      </c>
      <c r="AQ24" s="22">
        <v>0</v>
      </c>
      <c r="AR24" s="36"/>
    </row>
    <row r="25" spans="1:44" ht="15.95" customHeight="1" x14ac:dyDescent="0.25">
      <c r="A25" s="41"/>
      <c r="B25" s="22" t="s">
        <v>27</v>
      </c>
      <c r="C25" s="16"/>
      <c r="D25" s="21" t="s">
        <v>100</v>
      </c>
      <c r="E25" s="21"/>
      <c r="F25" s="21"/>
      <c r="G25" s="5"/>
      <c r="H25" s="22">
        <v>1</v>
      </c>
      <c r="I25" s="21" t="s">
        <v>354</v>
      </c>
      <c r="J25" s="21"/>
      <c r="K25" s="21"/>
      <c r="L25" s="21" t="s">
        <v>355</v>
      </c>
      <c r="M25" s="21"/>
      <c r="N25" s="21"/>
      <c r="O25" s="21"/>
      <c r="P25" s="21"/>
      <c r="Q25" s="41"/>
      <c r="R25" s="41"/>
      <c r="S25" s="27">
        <v>6.5</v>
      </c>
      <c r="T25" s="21" t="s">
        <v>29</v>
      </c>
      <c r="U25" s="21"/>
      <c r="V25" s="21"/>
      <c r="W25" s="21"/>
      <c r="X25" s="22">
        <v>15</v>
      </c>
      <c r="Y25" s="21" t="s">
        <v>134</v>
      </c>
      <c r="Z25" s="22">
        <v>7</v>
      </c>
      <c r="AA25" s="22">
        <v>1</v>
      </c>
      <c r="AB25" s="22">
        <v>1</v>
      </c>
      <c r="AC25" s="22">
        <f t="shared" si="5"/>
        <v>2</v>
      </c>
      <c r="AD25" s="22">
        <v>0</v>
      </c>
      <c r="AE25" s="45"/>
      <c r="AF25" s="27">
        <v>6</v>
      </c>
      <c r="AG25" s="21" t="s">
        <v>91</v>
      </c>
      <c r="AH25" s="21"/>
      <c r="AI25" s="21"/>
      <c r="AJ25" s="21"/>
      <c r="AK25" s="22">
        <v>23</v>
      </c>
      <c r="AL25" s="21" t="s">
        <v>173</v>
      </c>
      <c r="AM25" s="22">
        <v>6</v>
      </c>
      <c r="AN25" s="22">
        <v>0</v>
      </c>
      <c r="AO25" s="22">
        <v>1</v>
      </c>
      <c r="AP25" s="22">
        <f t="shared" si="6"/>
        <v>1</v>
      </c>
      <c r="AQ25" s="22">
        <v>0</v>
      </c>
      <c r="AR25" s="36"/>
    </row>
    <row r="26" spans="1:44" ht="15.95" customHeight="1" x14ac:dyDescent="0.25">
      <c r="A26" s="41"/>
      <c r="H26" s="22">
        <v>2</v>
      </c>
      <c r="I26" s="21" t="s">
        <v>120</v>
      </c>
      <c r="J26" s="21"/>
      <c r="K26" s="21"/>
      <c r="L26" s="21" t="s">
        <v>356</v>
      </c>
      <c r="M26" s="21"/>
      <c r="N26" s="21"/>
      <c r="O26" s="21"/>
      <c r="P26" s="21"/>
      <c r="Q26" s="41"/>
      <c r="R26" s="41"/>
      <c r="S26" s="27">
        <v>6</v>
      </c>
      <c r="T26" s="21" t="s">
        <v>159</v>
      </c>
      <c r="U26" s="21"/>
      <c r="V26" s="21"/>
      <c r="W26" s="21"/>
      <c r="X26" s="22"/>
      <c r="Y26" s="21" t="s">
        <v>134</v>
      </c>
      <c r="Z26" s="22">
        <v>0</v>
      </c>
      <c r="AA26" s="22">
        <v>0</v>
      </c>
      <c r="AB26" s="22">
        <v>0</v>
      </c>
      <c r="AC26" s="22">
        <f t="shared" si="5"/>
        <v>0</v>
      </c>
      <c r="AD26" s="22">
        <v>0</v>
      </c>
      <c r="AE26" s="45"/>
      <c r="AF26" s="27">
        <v>6</v>
      </c>
      <c r="AG26" s="21" t="s">
        <v>68</v>
      </c>
      <c r="AH26" s="21"/>
      <c r="AI26" s="21"/>
      <c r="AJ26" s="21"/>
      <c r="AK26" s="22">
        <v>9</v>
      </c>
      <c r="AL26" s="21" t="s">
        <v>173</v>
      </c>
      <c r="AM26" s="22">
        <v>7</v>
      </c>
      <c r="AN26" s="22">
        <v>0</v>
      </c>
      <c r="AO26" s="22">
        <v>2</v>
      </c>
      <c r="AP26" s="22">
        <f t="shared" si="6"/>
        <v>2</v>
      </c>
      <c r="AQ26" s="22">
        <v>0</v>
      </c>
      <c r="AR26" s="36"/>
    </row>
    <row r="27" spans="1:44" ht="15.95" customHeight="1" thickBot="1" x14ac:dyDescent="0.3">
      <c r="A27" s="41"/>
      <c r="H27" s="22"/>
      <c r="I27" s="21"/>
      <c r="J27" s="21"/>
      <c r="K27" s="21"/>
      <c r="L27" s="21"/>
      <c r="M27" s="21"/>
      <c r="N27" s="21"/>
      <c r="O27" s="21"/>
      <c r="P27" s="21"/>
      <c r="Q27" s="41"/>
      <c r="R27" s="41"/>
      <c r="S27" s="17" t="s">
        <v>132</v>
      </c>
      <c r="T27" s="17"/>
      <c r="U27" s="17"/>
      <c r="V27" s="17"/>
      <c r="W27" s="17"/>
      <c r="X27" s="17"/>
      <c r="Y27" s="17"/>
      <c r="Z27" s="23">
        <f>SUM(Z15:Z26)</f>
        <v>77</v>
      </c>
      <c r="AA27" s="23">
        <f>SUM(AA15:AA26)</f>
        <v>21</v>
      </c>
      <c r="AB27" s="23">
        <f>SUM(AB15:AB26)</f>
        <v>30</v>
      </c>
      <c r="AC27" s="23">
        <f>+AB27+AA27</f>
        <v>51</v>
      </c>
      <c r="AD27" s="23">
        <f>SUM(AD15:AD26)</f>
        <v>10</v>
      </c>
      <c r="AE27" s="45"/>
      <c r="AF27" s="17" t="s">
        <v>172</v>
      </c>
      <c r="AG27" s="17"/>
      <c r="AH27" s="17"/>
      <c r="AI27" s="17"/>
      <c r="AJ27" s="17"/>
      <c r="AK27" s="17"/>
      <c r="AL27" s="17"/>
      <c r="AM27" s="23">
        <f>SUM(AM15:AM26)</f>
        <v>77</v>
      </c>
      <c r="AN27" s="23">
        <f>SUM(AN15:AN26)</f>
        <v>26</v>
      </c>
      <c r="AO27" s="23">
        <f>SUM(AO15:AO26)</f>
        <v>41</v>
      </c>
      <c r="AP27" s="23">
        <f>+AO27+AN27</f>
        <v>67</v>
      </c>
      <c r="AQ27" s="23">
        <f>SUM(AQ15:AQ26)</f>
        <v>10</v>
      </c>
      <c r="AR27" s="36"/>
    </row>
    <row r="28" spans="1:44" ht="15.95" customHeight="1" x14ac:dyDescent="0.25">
      <c r="A28" s="41"/>
      <c r="C28" s="6" t="s">
        <v>178</v>
      </c>
      <c r="E28" s="21"/>
      <c r="F28" s="21"/>
      <c r="G28" s="5">
        <v>6</v>
      </c>
      <c r="H28" s="22">
        <v>1</v>
      </c>
      <c r="I28" s="21" t="s">
        <v>85</v>
      </c>
      <c r="J28" s="21"/>
      <c r="K28" s="21"/>
      <c r="L28" s="21" t="s">
        <v>105</v>
      </c>
      <c r="M28" s="21"/>
      <c r="N28" s="21"/>
      <c r="O28" s="21"/>
      <c r="P28" s="21"/>
      <c r="Q28" s="41"/>
      <c r="R28" s="41"/>
      <c r="S28" s="19" t="s">
        <v>18</v>
      </c>
      <c r="T28" s="19"/>
      <c r="U28" s="19"/>
      <c r="V28" s="19"/>
      <c r="W28" s="19"/>
      <c r="X28" s="16" t="s">
        <v>41</v>
      </c>
      <c r="Z28" s="22">
        <v>5</v>
      </c>
      <c r="AA28" s="22">
        <v>3</v>
      </c>
      <c r="AB28" s="22">
        <v>1</v>
      </c>
      <c r="AC28" s="22">
        <f t="shared" ref="AC28:AC39" si="7">+AA28+AB28</f>
        <v>4</v>
      </c>
      <c r="AD28" s="22">
        <v>0</v>
      </c>
      <c r="AE28" s="45"/>
      <c r="AF28" s="19" t="s">
        <v>17</v>
      </c>
      <c r="AG28" s="19"/>
      <c r="AH28" s="19"/>
      <c r="AI28" s="19"/>
      <c r="AJ28" s="19"/>
      <c r="AK28" s="16" t="s">
        <v>51</v>
      </c>
      <c r="AM28" s="22">
        <v>5</v>
      </c>
      <c r="AN28" s="22">
        <v>2</v>
      </c>
      <c r="AO28" s="22">
        <v>0</v>
      </c>
      <c r="AP28" s="22">
        <f t="shared" ref="AP28:AP39" si="8">+AN28+AO28</f>
        <v>2</v>
      </c>
      <c r="AQ28" s="22">
        <v>0</v>
      </c>
      <c r="AR28" s="36"/>
    </row>
    <row r="29" spans="1:44" ht="15.95" customHeight="1" x14ac:dyDescent="0.25">
      <c r="A29" s="41"/>
      <c r="B29" s="22" t="s">
        <v>27</v>
      </c>
      <c r="C29" s="16" t="s">
        <v>353</v>
      </c>
      <c r="D29" s="16"/>
      <c r="E29" s="21"/>
      <c r="G29" s="5"/>
      <c r="H29" s="22">
        <v>1</v>
      </c>
      <c r="I29" s="21" t="s">
        <v>357</v>
      </c>
      <c r="J29" s="21"/>
      <c r="K29" s="21"/>
      <c r="L29" s="21" t="s">
        <v>358</v>
      </c>
      <c r="M29" s="21"/>
      <c r="N29" s="21"/>
      <c r="O29" s="21"/>
      <c r="P29" s="21"/>
      <c r="Q29" s="41"/>
      <c r="R29" s="41"/>
      <c r="S29" s="27">
        <v>7.5</v>
      </c>
      <c r="T29" s="21" t="s">
        <v>78</v>
      </c>
      <c r="X29" s="22">
        <v>35</v>
      </c>
      <c r="Y29" s="21" t="s">
        <v>108</v>
      </c>
      <c r="Z29" s="22">
        <v>7</v>
      </c>
      <c r="AA29" s="22">
        <v>0</v>
      </c>
      <c r="AB29" s="22">
        <v>0</v>
      </c>
      <c r="AC29" s="22">
        <f t="shared" si="7"/>
        <v>0</v>
      </c>
      <c r="AD29" s="22">
        <v>2</v>
      </c>
      <c r="AE29" s="45"/>
      <c r="AF29" s="27">
        <v>7</v>
      </c>
      <c r="AG29" s="21" t="s">
        <v>162</v>
      </c>
      <c r="AH29" s="21"/>
      <c r="AI29" s="21"/>
      <c r="AJ29" s="21"/>
      <c r="AK29" s="22">
        <v>30</v>
      </c>
      <c r="AL29" s="21" t="s">
        <v>17</v>
      </c>
      <c r="AM29" s="22">
        <v>6</v>
      </c>
      <c r="AN29" s="22">
        <v>0</v>
      </c>
      <c r="AO29" s="22">
        <v>0</v>
      </c>
      <c r="AP29" s="22">
        <f t="shared" si="8"/>
        <v>0</v>
      </c>
      <c r="AQ29" s="22">
        <v>0</v>
      </c>
      <c r="AR29" s="36"/>
    </row>
    <row r="30" spans="1:44" ht="15.95" customHeight="1" x14ac:dyDescent="0.25">
      <c r="A30" s="41"/>
      <c r="H30" s="22">
        <v>2</v>
      </c>
      <c r="I30" s="21" t="s">
        <v>139</v>
      </c>
      <c r="L30" s="21" t="s">
        <v>359</v>
      </c>
      <c r="Q30" s="41"/>
      <c r="R30" s="41"/>
      <c r="S30" s="27">
        <v>9.5</v>
      </c>
      <c r="T30" s="21" t="s">
        <v>53</v>
      </c>
      <c r="U30" s="21"/>
      <c r="V30" s="21"/>
      <c r="W30" s="27"/>
      <c r="X30" s="22">
        <v>14</v>
      </c>
      <c r="Y30" s="21" t="s">
        <v>108</v>
      </c>
      <c r="Z30" s="22">
        <v>6</v>
      </c>
      <c r="AA30" s="22">
        <v>11</v>
      </c>
      <c r="AB30" s="22">
        <v>3</v>
      </c>
      <c r="AC30" s="22">
        <f t="shared" si="7"/>
        <v>14</v>
      </c>
      <c r="AD30" s="22">
        <v>2</v>
      </c>
      <c r="AE30" s="45"/>
      <c r="AF30" s="27">
        <v>9.5</v>
      </c>
      <c r="AG30" s="21" t="s">
        <v>129</v>
      </c>
      <c r="AH30" s="21"/>
      <c r="AI30" s="21"/>
      <c r="AJ30" s="21"/>
      <c r="AK30" s="22">
        <v>24</v>
      </c>
      <c r="AL30" s="21" t="s">
        <v>17</v>
      </c>
      <c r="AM30" s="22">
        <v>7</v>
      </c>
      <c r="AN30" s="22">
        <v>8</v>
      </c>
      <c r="AO30" s="22">
        <v>8</v>
      </c>
      <c r="AP30" s="22">
        <f t="shared" si="8"/>
        <v>16</v>
      </c>
      <c r="AQ30" s="22">
        <v>2</v>
      </c>
      <c r="AR30" s="36"/>
    </row>
    <row r="31" spans="1:44" ht="15.95" customHeight="1" x14ac:dyDescent="0.25">
      <c r="A31" s="41"/>
      <c r="H31" s="22">
        <v>2</v>
      </c>
      <c r="I31" s="21" t="s">
        <v>139</v>
      </c>
      <c r="J31" s="21"/>
      <c r="K31" s="21"/>
      <c r="L31" s="21" t="s">
        <v>360</v>
      </c>
      <c r="M31" s="21"/>
      <c r="N31" s="21"/>
      <c r="O31" s="21"/>
      <c r="P31" s="21"/>
      <c r="Q31" s="41"/>
      <c r="R31" s="41"/>
      <c r="S31" s="27">
        <v>8.5</v>
      </c>
      <c r="T31" s="21" t="s">
        <v>87</v>
      </c>
      <c r="U31" s="21"/>
      <c r="V31" s="21"/>
      <c r="W31" s="27"/>
      <c r="X31" s="22">
        <v>16</v>
      </c>
      <c r="Y31" s="21" t="s">
        <v>108</v>
      </c>
      <c r="Z31" s="22">
        <v>6</v>
      </c>
      <c r="AA31" s="22">
        <v>1</v>
      </c>
      <c r="AB31" s="22">
        <v>5</v>
      </c>
      <c r="AC31" s="22">
        <f t="shared" si="7"/>
        <v>6</v>
      </c>
      <c r="AD31" s="22">
        <v>0</v>
      </c>
      <c r="AE31" s="45"/>
      <c r="AF31" s="27">
        <v>8.5</v>
      </c>
      <c r="AG31" s="21" t="s">
        <v>161</v>
      </c>
      <c r="AH31" s="21"/>
      <c r="AI31" s="21"/>
      <c r="AJ31" s="21"/>
      <c r="AK31" s="22">
        <v>7</v>
      </c>
      <c r="AL31" s="21" t="s">
        <v>17</v>
      </c>
      <c r="AM31" s="22">
        <v>7</v>
      </c>
      <c r="AN31" s="22">
        <v>5</v>
      </c>
      <c r="AO31" s="22">
        <v>8</v>
      </c>
      <c r="AP31" s="22">
        <f t="shared" si="8"/>
        <v>13</v>
      </c>
      <c r="AQ31" s="22">
        <v>0</v>
      </c>
      <c r="AR31" s="36"/>
    </row>
    <row r="32" spans="1:44" ht="15.95" customHeight="1" x14ac:dyDescent="0.25">
      <c r="A32" s="41"/>
      <c r="H32" s="22">
        <v>2</v>
      </c>
      <c r="I32" s="21" t="s">
        <v>191</v>
      </c>
      <c r="J32" s="21"/>
      <c r="K32" s="21"/>
      <c r="L32" s="21" t="s">
        <v>361</v>
      </c>
      <c r="M32" s="21"/>
      <c r="N32" s="21"/>
      <c r="O32" s="21"/>
      <c r="P32" s="21"/>
      <c r="Q32" s="41"/>
      <c r="R32" s="41"/>
      <c r="S32" s="27">
        <v>8.5</v>
      </c>
      <c r="T32" s="21" t="s">
        <v>140</v>
      </c>
      <c r="U32" s="21"/>
      <c r="V32" s="21"/>
      <c r="W32" s="27"/>
      <c r="X32" s="22">
        <v>11</v>
      </c>
      <c r="Y32" s="21" t="s">
        <v>108</v>
      </c>
      <c r="Z32" s="22">
        <v>7</v>
      </c>
      <c r="AA32" s="22">
        <v>3</v>
      </c>
      <c r="AB32" s="22">
        <v>8</v>
      </c>
      <c r="AC32" s="22">
        <f t="shared" si="7"/>
        <v>11</v>
      </c>
      <c r="AD32" s="22">
        <v>0</v>
      </c>
      <c r="AE32" s="45"/>
      <c r="AF32" s="27">
        <v>8.5</v>
      </c>
      <c r="AG32" s="21" t="s">
        <v>120</v>
      </c>
      <c r="AH32" s="21"/>
      <c r="AI32" s="21"/>
      <c r="AJ32" s="21"/>
      <c r="AK32" s="22">
        <v>22</v>
      </c>
      <c r="AL32" s="16" t="s">
        <v>17</v>
      </c>
      <c r="AM32" s="22">
        <v>7</v>
      </c>
      <c r="AN32" s="22">
        <v>1</v>
      </c>
      <c r="AO32" s="22">
        <v>3</v>
      </c>
      <c r="AP32" s="22">
        <f t="shared" si="8"/>
        <v>4</v>
      </c>
      <c r="AQ32" s="22">
        <v>0</v>
      </c>
      <c r="AR32" s="36"/>
    </row>
    <row r="33" spans="1:44" ht="15.95" customHeight="1" x14ac:dyDescent="0.25">
      <c r="A33" s="41"/>
      <c r="H33" s="22">
        <v>2</v>
      </c>
      <c r="I33" s="21" t="s">
        <v>128</v>
      </c>
      <c r="L33" s="21" t="s">
        <v>85</v>
      </c>
      <c r="M33" s="21"/>
      <c r="N33" s="21"/>
      <c r="O33" s="21"/>
      <c r="P33" s="21" t="s">
        <v>324</v>
      </c>
      <c r="Q33" s="41"/>
      <c r="R33" s="41"/>
      <c r="S33" s="27">
        <v>7.5</v>
      </c>
      <c r="T33" s="21" t="s">
        <v>45</v>
      </c>
      <c r="X33" s="22">
        <v>72</v>
      </c>
      <c r="Y33" s="21" t="s">
        <v>108</v>
      </c>
      <c r="Z33" s="22">
        <v>6</v>
      </c>
      <c r="AA33" s="22">
        <v>0</v>
      </c>
      <c r="AB33" s="22">
        <v>1</v>
      </c>
      <c r="AC33" s="22">
        <f t="shared" si="7"/>
        <v>1</v>
      </c>
      <c r="AD33" s="22">
        <v>2</v>
      </c>
      <c r="AE33" s="45"/>
      <c r="AF33" s="27">
        <v>7.5</v>
      </c>
      <c r="AG33" s="21" t="s">
        <v>31</v>
      </c>
      <c r="AK33" s="22">
        <v>2</v>
      </c>
      <c r="AL33" s="21" t="s">
        <v>17</v>
      </c>
      <c r="AM33" s="22">
        <v>7</v>
      </c>
      <c r="AN33" s="22">
        <v>0</v>
      </c>
      <c r="AO33" s="22">
        <v>2</v>
      </c>
      <c r="AP33" s="22">
        <f t="shared" si="8"/>
        <v>2</v>
      </c>
      <c r="AQ33" s="22">
        <v>0</v>
      </c>
      <c r="AR33" s="36"/>
    </row>
    <row r="34" spans="1:44" ht="15.95" customHeight="1" x14ac:dyDescent="0.25">
      <c r="A34" s="41"/>
      <c r="B34" s="36"/>
      <c r="C34" s="46"/>
      <c r="D34" s="46"/>
      <c r="E34" s="46"/>
      <c r="F34" s="46"/>
      <c r="G34" s="42"/>
      <c r="H34" s="45"/>
      <c r="I34" s="46"/>
      <c r="J34" s="46"/>
      <c r="K34" s="45"/>
      <c r="L34" s="45"/>
      <c r="M34" s="45"/>
      <c r="N34" s="45"/>
      <c r="O34" s="45"/>
      <c r="P34" s="45"/>
      <c r="Q34" s="41"/>
      <c r="R34" s="41"/>
      <c r="S34" s="27">
        <v>7.5</v>
      </c>
      <c r="T34" s="21" t="s">
        <v>104</v>
      </c>
      <c r="U34" s="21"/>
      <c r="V34" s="21"/>
      <c r="W34" s="27"/>
      <c r="X34" s="22">
        <v>4</v>
      </c>
      <c r="Y34" s="21" t="s">
        <v>108</v>
      </c>
      <c r="Z34" s="22">
        <v>6</v>
      </c>
      <c r="AA34" s="22">
        <v>3</v>
      </c>
      <c r="AB34" s="22">
        <v>5</v>
      </c>
      <c r="AC34" s="22">
        <f t="shared" si="7"/>
        <v>8</v>
      </c>
      <c r="AD34" s="22">
        <v>2</v>
      </c>
      <c r="AE34" s="45"/>
      <c r="AF34" s="27">
        <v>7.5</v>
      </c>
      <c r="AG34" s="21" t="s">
        <v>54</v>
      </c>
      <c r="AJ34" s="21"/>
      <c r="AK34" s="22">
        <v>19</v>
      </c>
      <c r="AL34" s="21" t="s">
        <v>17</v>
      </c>
      <c r="AM34" s="22">
        <v>6</v>
      </c>
      <c r="AN34" s="22">
        <v>0</v>
      </c>
      <c r="AO34" s="22">
        <v>1</v>
      </c>
      <c r="AP34" s="22">
        <f t="shared" si="8"/>
        <v>1</v>
      </c>
      <c r="AQ34" s="22">
        <v>0</v>
      </c>
      <c r="AR34" s="36"/>
    </row>
    <row r="35" spans="1:44" ht="15.95" customHeight="1" x14ac:dyDescent="0.25">
      <c r="A35" s="41" t="s">
        <v>43</v>
      </c>
      <c r="B35" s="42" t="s">
        <v>148</v>
      </c>
      <c r="C35" s="6" t="s">
        <v>180</v>
      </c>
      <c r="F35" s="20"/>
      <c r="G35" s="5">
        <v>5</v>
      </c>
      <c r="H35" s="22">
        <v>1</v>
      </c>
      <c r="I35" s="21" t="s">
        <v>138</v>
      </c>
      <c r="J35" s="21"/>
      <c r="K35" s="21"/>
      <c r="L35" s="21" t="s">
        <v>367</v>
      </c>
      <c r="M35" s="21"/>
      <c r="N35" s="21"/>
      <c r="O35" s="21"/>
      <c r="P35" s="21"/>
      <c r="Q35" s="41"/>
      <c r="R35" s="41"/>
      <c r="S35" s="27">
        <v>6.5</v>
      </c>
      <c r="T35" s="21" t="s">
        <v>46</v>
      </c>
      <c r="U35" s="21"/>
      <c r="V35" s="21"/>
      <c r="W35" s="27"/>
      <c r="X35" s="22">
        <v>24</v>
      </c>
      <c r="Y35" s="21" t="s">
        <v>108</v>
      </c>
      <c r="Z35" s="22">
        <v>7</v>
      </c>
      <c r="AA35" s="22">
        <v>0</v>
      </c>
      <c r="AB35" s="22">
        <v>6</v>
      </c>
      <c r="AC35" s="22">
        <f t="shared" si="7"/>
        <v>6</v>
      </c>
      <c r="AD35" s="22">
        <v>0</v>
      </c>
      <c r="AE35" s="45"/>
      <c r="AF35" s="27">
        <v>7.5</v>
      </c>
      <c r="AG35" s="21" t="s">
        <v>84</v>
      </c>
      <c r="AK35" s="22">
        <v>33</v>
      </c>
      <c r="AL35" s="21" t="s">
        <v>17</v>
      </c>
      <c r="AM35" s="22">
        <v>7</v>
      </c>
      <c r="AN35" s="22">
        <v>0</v>
      </c>
      <c r="AO35" s="22">
        <v>0</v>
      </c>
      <c r="AP35" s="22">
        <f t="shared" si="8"/>
        <v>0</v>
      </c>
      <c r="AQ35" s="22">
        <v>0</v>
      </c>
      <c r="AR35" s="36"/>
    </row>
    <row r="36" spans="1:44" ht="15.95" customHeight="1" x14ac:dyDescent="0.25">
      <c r="A36" s="41"/>
      <c r="B36" s="22" t="s">
        <v>27</v>
      </c>
      <c r="C36" s="16"/>
      <c r="D36" s="21" t="s">
        <v>100</v>
      </c>
      <c r="E36" s="21"/>
      <c r="H36" s="22">
        <v>1</v>
      </c>
      <c r="I36" s="21" t="s">
        <v>192</v>
      </c>
      <c r="J36" s="21"/>
      <c r="K36" s="21"/>
      <c r="L36" s="21" t="s">
        <v>138</v>
      </c>
      <c r="M36" s="21"/>
      <c r="N36" s="21"/>
      <c r="O36" s="21"/>
      <c r="P36" s="21"/>
      <c r="Q36" s="41"/>
      <c r="R36" s="41"/>
      <c r="S36" s="27">
        <v>7</v>
      </c>
      <c r="T36" s="21" t="s">
        <v>34</v>
      </c>
      <c r="U36" s="21"/>
      <c r="V36" s="21"/>
      <c r="W36" s="27"/>
      <c r="X36" s="22">
        <v>44</v>
      </c>
      <c r="Y36" s="21" t="s">
        <v>108</v>
      </c>
      <c r="Z36" s="22">
        <v>7</v>
      </c>
      <c r="AA36" s="22">
        <v>0</v>
      </c>
      <c r="AB36" s="22">
        <v>0</v>
      </c>
      <c r="AC36" s="22">
        <f t="shared" si="7"/>
        <v>0</v>
      </c>
      <c r="AD36" s="22">
        <v>0</v>
      </c>
      <c r="AE36" s="45"/>
      <c r="AF36" s="27">
        <v>7</v>
      </c>
      <c r="AG36" s="21" t="s">
        <v>64</v>
      </c>
      <c r="AH36" s="21"/>
      <c r="AI36" s="21"/>
      <c r="AJ36" s="21"/>
      <c r="AK36" s="22">
        <v>11</v>
      </c>
      <c r="AL36" s="21" t="s">
        <v>17</v>
      </c>
      <c r="AM36" s="22">
        <v>7</v>
      </c>
      <c r="AN36" s="22">
        <v>0</v>
      </c>
      <c r="AO36" s="22">
        <v>1</v>
      </c>
      <c r="AP36" s="22">
        <f t="shared" si="8"/>
        <v>1</v>
      </c>
      <c r="AQ36" s="22">
        <v>0</v>
      </c>
      <c r="AR36" s="36"/>
    </row>
    <row r="37" spans="1:44" ht="15.95" customHeight="1" x14ac:dyDescent="0.25">
      <c r="A37" s="41"/>
      <c r="H37" s="22">
        <v>1</v>
      </c>
      <c r="I37" s="21" t="s">
        <v>99</v>
      </c>
      <c r="J37" s="21"/>
      <c r="K37" s="21"/>
      <c r="L37" s="21" t="s">
        <v>368</v>
      </c>
      <c r="M37" s="21"/>
      <c r="N37" s="21"/>
      <c r="O37" s="21"/>
      <c r="P37" s="21"/>
      <c r="Q37" s="41"/>
      <c r="R37" s="41"/>
      <c r="S37" s="27">
        <v>6.5</v>
      </c>
      <c r="T37" s="21" t="s">
        <v>186</v>
      </c>
      <c r="X37" s="22">
        <v>23</v>
      </c>
      <c r="Y37" s="21" t="s">
        <v>108</v>
      </c>
      <c r="Z37" s="22">
        <v>7</v>
      </c>
      <c r="AA37" s="22">
        <v>0</v>
      </c>
      <c r="AB37" s="22">
        <v>1</v>
      </c>
      <c r="AC37" s="22">
        <f t="shared" si="7"/>
        <v>1</v>
      </c>
      <c r="AD37" s="22">
        <v>2</v>
      </c>
      <c r="AE37" s="45"/>
      <c r="AF37" s="27">
        <v>7</v>
      </c>
      <c r="AG37" s="21" t="s">
        <v>55</v>
      </c>
      <c r="AH37" s="21"/>
      <c r="AI37" s="21"/>
      <c r="AJ37" s="21"/>
      <c r="AK37" s="22">
        <v>3</v>
      </c>
      <c r="AL37" s="21" t="s">
        <v>17</v>
      </c>
      <c r="AM37" s="22">
        <v>5</v>
      </c>
      <c r="AN37" s="22">
        <v>0</v>
      </c>
      <c r="AO37" s="22">
        <v>2</v>
      </c>
      <c r="AP37" s="22">
        <f t="shared" si="8"/>
        <v>2</v>
      </c>
      <c r="AQ37" s="22">
        <v>0</v>
      </c>
      <c r="AR37" s="36"/>
    </row>
    <row r="38" spans="1:44" ht="15.95" customHeight="1" x14ac:dyDescent="0.25">
      <c r="A38" s="41"/>
      <c r="H38" s="22">
        <v>2</v>
      </c>
      <c r="I38" s="21" t="s">
        <v>192</v>
      </c>
      <c r="L38" s="21" t="s">
        <v>369</v>
      </c>
      <c r="M38" s="21"/>
      <c r="Q38" s="41"/>
      <c r="R38" s="41"/>
      <c r="S38" s="27">
        <v>6.5</v>
      </c>
      <c r="T38" s="21" t="s">
        <v>121</v>
      </c>
      <c r="X38" s="22">
        <v>30</v>
      </c>
      <c r="Y38" s="21" t="s">
        <v>108</v>
      </c>
      <c r="Z38" s="22">
        <v>6</v>
      </c>
      <c r="AA38" s="22">
        <v>0</v>
      </c>
      <c r="AB38" s="22">
        <v>0</v>
      </c>
      <c r="AC38" s="22">
        <f t="shared" si="7"/>
        <v>0</v>
      </c>
      <c r="AD38" s="22">
        <v>0</v>
      </c>
      <c r="AE38" s="45"/>
      <c r="AF38" s="27">
        <v>6.5</v>
      </c>
      <c r="AG38" s="21" t="s">
        <v>40</v>
      </c>
      <c r="AH38" s="21"/>
      <c r="AI38" s="21"/>
      <c r="AJ38" s="21"/>
      <c r="AK38" s="22">
        <v>4</v>
      </c>
      <c r="AL38" s="21" t="s">
        <v>17</v>
      </c>
      <c r="AM38" s="22">
        <v>6</v>
      </c>
      <c r="AN38" s="22">
        <v>0</v>
      </c>
      <c r="AO38" s="22">
        <v>1</v>
      </c>
      <c r="AP38" s="22">
        <f t="shared" si="8"/>
        <v>1</v>
      </c>
      <c r="AQ38" s="22">
        <v>0</v>
      </c>
      <c r="AR38" s="36"/>
    </row>
    <row r="39" spans="1:44" ht="15.95" customHeight="1" x14ac:dyDescent="0.25">
      <c r="A39" s="41"/>
      <c r="H39" s="22">
        <v>2</v>
      </c>
      <c r="I39" s="21" t="s">
        <v>138</v>
      </c>
      <c r="L39" s="21" t="s">
        <v>373</v>
      </c>
      <c r="Q39" s="41"/>
      <c r="R39" s="41"/>
      <c r="S39" s="27">
        <v>6.5</v>
      </c>
      <c r="T39" s="21" t="s">
        <v>165</v>
      </c>
      <c r="U39" s="21"/>
      <c r="V39" s="21"/>
      <c r="W39" s="27"/>
      <c r="X39" s="22">
        <v>10</v>
      </c>
      <c r="Y39" s="21" t="s">
        <v>108</v>
      </c>
      <c r="Z39" s="22">
        <v>7</v>
      </c>
      <c r="AA39" s="22">
        <v>0</v>
      </c>
      <c r="AB39" s="22">
        <v>0</v>
      </c>
      <c r="AC39" s="22">
        <f t="shared" si="7"/>
        <v>0</v>
      </c>
      <c r="AD39" s="22">
        <v>0</v>
      </c>
      <c r="AE39" s="45"/>
      <c r="AF39" s="27">
        <v>6</v>
      </c>
      <c r="AG39" s="21" t="s">
        <v>103</v>
      </c>
      <c r="AK39" s="22">
        <v>44</v>
      </c>
      <c r="AL39" s="21" t="s">
        <v>17</v>
      </c>
      <c r="AM39" s="22">
        <v>7</v>
      </c>
      <c r="AN39" s="22">
        <v>2</v>
      </c>
      <c r="AO39" s="22">
        <v>2</v>
      </c>
      <c r="AP39" s="22">
        <f t="shared" si="8"/>
        <v>4</v>
      </c>
      <c r="AQ39" s="22">
        <v>0</v>
      </c>
      <c r="AR39" s="36"/>
    </row>
    <row r="40" spans="1:44" ht="15.95" customHeight="1" thickBot="1" x14ac:dyDescent="0.3">
      <c r="A40" s="41"/>
      <c r="Q40" s="41"/>
      <c r="R40" s="41"/>
      <c r="S40" s="17" t="s">
        <v>50</v>
      </c>
      <c r="T40" s="17"/>
      <c r="U40" s="17"/>
      <c r="V40" s="17"/>
      <c r="W40" s="17"/>
      <c r="X40" s="17"/>
      <c r="Y40" s="17"/>
      <c r="Z40" s="23">
        <f>SUM(Z28:Z39)</f>
        <v>77</v>
      </c>
      <c r="AA40" s="23">
        <f>SUM(AA28:AA39)</f>
        <v>21</v>
      </c>
      <c r="AB40" s="23">
        <f>SUM(AB28:AB39)</f>
        <v>30</v>
      </c>
      <c r="AC40" s="23">
        <f>+AB40+AA40</f>
        <v>51</v>
      </c>
      <c r="AD40" s="23">
        <f>SUM(AD28:AD39)</f>
        <v>10</v>
      </c>
      <c r="AE40" s="45"/>
      <c r="AF40" s="17" t="s">
        <v>57</v>
      </c>
      <c r="AG40" s="17"/>
      <c r="AH40" s="17"/>
      <c r="AI40" s="17"/>
      <c r="AJ40" s="17"/>
      <c r="AK40" s="17"/>
      <c r="AL40" s="17"/>
      <c r="AM40" s="23">
        <f>SUM(AM28:AM39)</f>
        <v>77</v>
      </c>
      <c r="AN40" s="23">
        <f>SUM(AN28:AN39)</f>
        <v>18</v>
      </c>
      <c r="AO40" s="23">
        <f>SUM(AO28:AO39)</f>
        <v>28</v>
      </c>
      <c r="AP40" s="23">
        <f>+AO40+AN40</f>
        <v>46</v>
      </c>
      <c r="AQ40" s="23">
        <f>SUM(AQ28:AQ39)</f>
        <v>2</v>
      </c>
      <c r="AR40" s="36"/>
    </row>
    <row r="41" spans="1:44" ht="15.95" customHeight="1" x14ac:dyDescent="0.25">
      <c r="A41" s="41"/>
      <c r="C41" s="6" t="s">
        <v>175</v>
      </c>
      <c r="D41" s="1"/>
      <c r="E41" s="21"/>
      <c r="F41" s="21"/>
      <c r="G41" s="5">
        <v>2</v>
      </c>
      <c r="H41" s="22">
        <v>1</v>
      </c>
      <c r="I41" s="21" t="s">
        <v>37</v>
      </c>
      <c r="J41" s="21"/>
      <c r="K41" s="21"/>
      <c r="L41" s="21" t="s">
        <v>349</v>
      </c>
      <c r="M41" s="21"/>
      <c r="N41" s="21"/>
      <c r="O41" s="21"/>
      <c r="P41" s="21"/>
      <c r="Q41" s="41"/>
      <c r="R41" s="41"/>
      <c r="S41" s="12" t="s">
        <v>93</v>
      </c>
      <c r="T41" s="12"/>
      <c r="U41" s="12"/>
      <c r="V41" s="12"/>
      <c r="W41" s="13"/>
      <c r="X41" s="14" t="s">
        <v>152</v>
      </c>
      <c r="Z41" s="22">
        <v>16</v>
      </c>
      <c r="AA41" s="22">
        <v>1</v>
      </c>
      <c r="AB41" s="22">
        <v>2</v>
      </c>
      <c r="AC41" s="22">
        <f t="shared" ref="AC41:AC52" si="9">+AA41+AB41</f>
        <v>3</v>
      </c>
      <c r="AD41" s="22">
        <v>2</v>
      </c>
      <c r="AE41" s="45"/>
      <c r="AF41" s="12" t="s">
        <v>92</v>
      </c>
      <c r="AG41" s="12"/>
      <c r="AH41" s="12"/>
      <c r="AI41" s="12"/>
      <c r="AJ41" s="13"/>
      <c r="AK41" s="14" t="s">
        <v>96</v>
      </c>
      <c r="AM41" s="22">
        <v>10</v>
      </c>
      <c r="AN41" s="22">
        <v>5</v>
      </c>
      <c r="AO41" s="22">
        <v>2</v>
      </c>
      <c r="AP41" s="22">
        <f t="shared" ref="AP41:AP52" si="10">+AN41+AO41</f>
        <v>7</v>
      </c>
      <c r="AQ41" s="22">
        <v>0</v>
      </c>
      <c r="AR41" s="36"/>
    </row>
    <row r="42" spans="1:44" ht="15.95" customHeight="1" x14ac:dyDescent="0.25">
      <c r="A42" s="41"/>
      <c r="B42" s="22" t="s">
        <v>27</v>
      </c>
      <c r="C42" s="21" t="s">
        <v>365</v>
      </c>
      <c r="D42" s="16"/>
      <c r="H42" s="22">
        <v>2</v>
      </c>
      <c r="I42" s="21" t="s">
        <v>37</v>
      </c>
      <c r="J42" s="21"/>
      <c r="K42" s="21"/>
      <c r="L42" s="21" t="s">
        <v>366</v>
      </c>
      <c r="M42" s="21"/>
      <c r="N42" s="21"/>
      <c r="O42" s="21"/>
      <c r="P42" s="21"/>
      <c r="Q42" s="41"/>
      <c r="R42" s="41"/>
      <c r="S42" s="27">
        <v>7</v>
      </c>
      <c r="T42" s="21" t="s">
        <v>145</v>
      </c>
      <c r="U42" s="21"/>
      <c r="V42" s="21"/>
      <c r="W42" s="27"/>
      <c r="X42" s="22">
        <v>1</v>
      </c>
      <c r="Y42" s="16" t="s">
        <v>98</v>
      </c>
      <c r="Z42" s="22">
        <v>0</v>
      </c>
      <c r="AA42" s="22">
        <v>0</v>
      </c>
      <c r="AB42" s="22">
        <v>0</v>
      </c>
      <c r="AC42" s="22">
        <f t="shared" si="9"/>
        <v>0</v>
      </c>
      <c r="AD42" s="22">
        <v>0</v>
      </c>
      <c r="AE42" s="45"/>
      <c r="AF42" s="27">
        <v>7</v>
      </c>
      <c r="AG42" s="21" t="s">
        <v>183</v>
      </c>
      <c r="AH42" s="21"/>
      <c r="AI42" s="21"/>
      <c r="AJ42" s="27"/>
      <c r="AK42" s="22">
        <v>1</v>
      </c>
      <c r="AL42" s="21" t="s">
        <v>97</v>
      </c>
      <c r="AM42" s="22">
        <v>6</v>
      </c>
      <c r="AN42" s="22">
        <v>0</v>
      </c>
      <c r="AO42" s="22">
        <v>0</v>
      </c>
      <c r="AP42" s="22">
        <f t="shared" si="10"/>
        <v>0</v>
      </c>
      <c r="AQ42" s="22">
        <v>0</v>
      </c>
      <c r="AR42" s="36"/>
    </row>
    <row r="43" spans="1:44" ht="15.95" customHeight="1" x14ac:dyDescent="0.25">
      <c r="A43" s="41"/>
      <c r="B43" s="36"/>
      <c r="C43" s="46"/>
      <c r="D43" s="46"/>
      <c r="E43" s="46"/>
      <c r="F43" s="46"/>
      <c r="G43" s="42"/>
      <c r="H43" s="45"/>
      <c r="I43" s="46"/>
      <c r="J43" s="46"/>
      <c r="K43" s="45"/>
      <c r="L43" s="45"/>
      <c r="M43" s="45"/>
      <c r="N43" s="45"/>
      <c r="O43" s="45"/>
      <c r="P43" s="45"/>
      <c r="Q43" s="41"/>
      <c r="R43" s="41"/>
      <c r="S43" s="27">
        <v>9.5</v>
      </c>
      <c r="T43" s="21" t="s">
        <v>126</v>
      </c>
      <c r="U43" s="21"/>
      <c r="V43" s="21"/>
      <c r="W43" s="27"/>
      <c r="X43" s="22">
        <v>6</v>
      </c>
      <c r="Y43" s="16" t="s">
        <v>98</v>
      </c>
      <c r="Z43" s="22">
        <v>7</v>
      </c>
      <c r="AA43" s="22">
        <v>1</v>
      </c>
      <c r="AB43" s="22">
        <v>2</v>
      </c>
      <c r="AC43" s="22">
        <f t="shared" si="9"/>
        <v>3</v>
      </c>
      <c r="AD43" s="22">
        <v>2</v>
      </c>
      <c r="AE43" s="45"/>
      <c r="AF43" s="27">
        <v>9.5</v>
      </c>
      <c r="AG43" s="21" t="s">
        <v>150</v>
      </c>
      <c r="AH43" s="21"/>
      <c r="AI43" s="21"/>
      <c r="AJ43" s="27"/>
      <c r="AK43" s="22">
        <v>5</v>
      </c>
      <c r="AL43" s="21" t="s">
        <v>97</v>
      </c>
      <c r="AM43" s="22">
        <v>7</v>
      </c>
      <c r="AN43" s="22">
        <v>10</v>
      </c>
      <c r="AO43" s="22">
        <v>9</v>
      </c>
      <c r="AP43" s="22">
        <f t="shared" si="10"/>
        <v>19</v>
      </c>
      <c r="AQ43" s="22">
        <v>0</v>
      </c>
      <c r="AR43" s="36"/>
    </row>
    <row r="44" spans="1:44" ht="15.95" customHeight="1" x14ac:dyDescent="0.25">
      <c r="A44" s="41"/>
      <c r="B44" s="42" t="s">
        <v>149</v>
      </c>
      <c r="C44" s="6" t="s">
        <v>177</v>
      </c>
      <c r="E44" s="11"/>
      <c r="F44" s="11"/>
      <c r="G44" s="5">
        <v>1</v>
      </c>
      <c r="H44" s="22">
        <v>1</v>
      </c>
      <c r="I44" s="21" t="s">
        <v>52</v>
      </c>
      <c r="J44" s="21"/>
      <c r="K44" s="21"/>
      <c r="L44" s="21" t="s">
        <v>340</v>
      </c>
      <c r="M44" s="21"/>
      <c r="N44" s="21"/>
      <c r="O44" s="21"/>
      <c r="P44" s="21"/>
      <c r="Q44" s="41"/>
      <c r="R44" s="41"/>
      <c r="S44" s="27">
        <v>8.5</v>
      </c>
      <c r="T44" s="21" t="s">
        <v>82</v>
      </c>
      <c r="U44" s="21"/>
      <c r="V44" s="21"/>
      <c r="W44" s="27"/>
      <c r="X44" s="22">
        <v>9</v>
      </c>
      <c r="Y44" s="16" t="s">
        <v>98</v>
      </c>
      <c r="Z44" s="22">
        <v>7</v>
      </c>
      <c r="AA44" s="22">
        <v>0</v>
      </c>
      <c r="AB44" s="22">
        <v>1</v>
      </c>
      <c r="AC44" s="22">
        <f t="shared" si="9"/>
        <v>1</v>
      </c>
      <c r="AD44" s="22">
        <v>2</v>
      </c>
      <c r="AE44" s="45"/>
      <c r="AF44" s="27">
        <v>8.5</v>
      </c>
      <c r="AG44" s="21" t="s">
        <v>154</v>
      </c>
      <c r="AH44" s="21"/>
      <c r="AI44" s="21"/>
      <c r="AJ44" s="27"/>
      <c r="AK44" s="22">
        <v>19</v>
      </c>
      <c r="AL44" s="21" t="s">
        <v>97</v>
      </c>
      <c r="AM44" s="22">
        <v>3</v>
      </c>
      <c r="AN44" s="22">
        <v>0</v>
      </c>
      <c r="AO44" s="22">
        <v>2</v>
      </c>
      <c r="AP44" s="22">
        <f t="shared" si="10"/>
        <v>2</v>
      </c>
      <c r="AQ44" s="22">
        <v>0</v>
      </c>
      <c r="AR44" s="36"/>
    </row>
    <row r="45" spans="1:44" ht="15.95" customHeight="1" x14ac:dyDescent="0.25">
      <c r="A45" s="41"/>
      <c r="B45" s="22" t="s">
        <v>27</v>
      </c>
      <c r="C45" s="16" t="s">
        <v>362</v>
      </c>
      <c r="D45" s="16"/>
      <c r="E45" s="16"/>
      <c r="H45" s="22"/>
      <c r="I45" s="21"/>
      <c r="J45" s="21"/>
      <c r="K45" s="21"/>
      <c r="L45" s="21"/>
      <c r="M45" s="21"/>
      <c r="N45" s="21"/>
      <c r="O45" s="21"/>
      <c r="P45" s="21"/>
      <c r="Q45" s="41"/>
      <c r="R45" s="41"/>
      <c r="S45" s="27">
        <v>8</v>
      </c>
      <c r="T45" s="21" t="s">
        <v>187</v>
      </c>
      <c r="U45" s="21"/>
      <c r="V45" s="21"/>
      <c r="W45" s="27"/>
      <c r="X45" s="22">
        <v>10</v>
      </c>
      <c r="Y45" s="16" t="s">
        <v>98</v>
      </c>
      <c r="Z45" s="22">
        <v>7</v>
      </c>
      <c r="AA45" s="22">
        <v>1</v>
      </c>
      <c r="AB45" s="22">
        <v>4</v>
      </c>
      <c r="AC45" s="22">
        <f t="shared" si="9"/>
        <v>5</v>
      </c>
      <c r="AD45" s="22">
        <v>2</v>
      </c>
      <c r="AE45" s="45"/>
      <c r="AF45" s="27">
        <v>8</v>
      </c>
      <c r="AG45" s="21" t="s">
        <v>131</v>
      </c>
      <c r="AH45" s="21"/>
      <c r="AI45" s="21"/>
      <c r="AJ45" s="27"/>
      <c r="AK45" s="22">
        <v>7</v>
      </c>
      <c r="AL45" s="21" t="s">
        <v>97</v>
      </c>
      <c r="AM45" s="22">
        <v>7</v>
      </c>
      <c r="AN45" s="22">
        <v>1</v>
      </c>
      <c r="AO45" s="22">
        <v>2</v>
      </c>
      <c r="AP45" s="22">
        <f t="shared" si="10"/>
        <v>3</v>
      </c>
      <c r="AQ45" s="22">
        <v>0</v>
      </c>
      <c r="AR45" s="36"/>
    </row>
    <row r="46" spans="1:44" ht="15.95" customHeight="1" x14ac:dyDescent="0.25">
      <c r="A46" s="41"/>
      <c r="C46" s="16" t="s">
        <v>363</v>
      </c>
      <c r="H46" s="22"/>
      <c r="I46" s="21"/>
      <c r="J46" s="21"/>
      <c r="K46" s="21"/>
      <c r="L46" s="21"/>
      <c r="M46" s="21"/>
      <c r="N46" s="21"/>
      <c r="O46" s="21"/>
      <c r="P46" s="21"/>
      <c r="Q46" s="41"/>
      <c r="R46" s="41"/>
      <c r="S46" s="27">
        <v>7.5</v>
      </c>
      <c r="T46" s="21" t="s">
        <v>62</v>
      </c>
      <c r="U46" s="21"/>
      <c r="V46" s="21"/>
      <c r="W46" s="27"/>
      <c r="X46" s="22">
        <v>4</v>
      </c>
      <c r="Y46" s="16" t="s">
        <v>98</v>
      </c>
      <c r="Z46" s="22">
        <v>5</v>
      </c>
      <c r="AA46" s="22">
        <v>2</v>
      </c>
      <c r="AB46" s="22">
        <v>2</v>
      </c>
      <c r="AC46" s="22">
        <f t="shared" si="9"/>
        <v>4</v>
      </c>
      <c r="AD46" s="22">
        <v>0</v>
      </c>
      <c r="AE46" s="45"/>
      <c r="AF46" s="27">
        <v>8</v>
      </c>
      <c r="AG46" s="21" t="s">
        <v>193</v>
      </c>
      <c r="AH46" s="21"/>
      <c r="AI46" s="21"/>
      <c r="AJ46" s="27"/>
      <c r="AK46" s="22">
        <v>9</v>
      </c>
      <c r="AL46" s="21" t="s">
        <v>97</v>
      </c>
      <c r="AM46" s="22">
        <v>6</v>
      </c>
      <c r="AN46" s="22">
        <v>0</v>
      </c>
      <c r="AO46" s="22">
        <v>1</v>
      </c>
      <c r="AP46" s="22">
        <f t="shared" si="10"/>
        <v>1</v>
      </c>
      <c r="AQ46" s="22">
        <v>2</v>
      </c>
      <c r="AR46" s="36"/>
    </row>
    <row r="47" spans="1:44" ht="15.95" customHeight="1" x14ac:dyDescent="0.25">
      <c r="A47" s="41"/>
      <c r="C47" s="16"/>
      <c r="I47" s="21"/>
      <c r="J47" s="21"/>
      <c r="K47" s="21"/>
      <c r="L47" s="21"/>
      <c r="M47" s="21"/>
      <c r="N47" s="21"/>
      <c r="O47" s="21"/>
      <c r="P47" s="21"/>
      <c r="Q47" s="41"/>
      <c r="R47" s="41"/>
      <c r="S47" s="27">
        <v>7.5</v>
      </c>
      <c r="T47" s="21" t="s">
        <v>158</v>
      </c>
      <c r="U47" s="21"/>
      <c r="V47" s="21"/>
      <c r="W47" s="27"/>
      <c r="X47" s="22">
        <v>11</v>
      </c>
      <c r="Y47" s="16" t="s">
        <v>98</v>
      </c>
      <c r="Z47" s="22">
        <v>7</v>
      </c>
      <c r="AA47" s="22">
        <v>3</v>
      </c>
      <c r="AB47" s="22">
        <v>4</v>
      </c>
      <c r="AC47" s="22">
        <f t="shared" si="9"/>
        <v>7</v>
      </c>
      <c r="AD47" s="22">
        <v>2</v>
      </c>
      <c r="AE47" s="45"/>
      <c r="AF47" s="27">
        <v>7.5</v>
      </c>
      <c r="AG47" s="21" t="s">
        <v>32</v>
      </c>
      <c r="AH47" s="21"/>
      <c r="AI47" s="21"/>
      <c r="AJ47" s="27"/>
      <c r="AK47" s="22">
        <v>10</v>
      </c>
      <c r="AL47" s="21" t="s">
        <v>97</v>
      </c>
      <c r="AM47" s="22">
        <v>7</v>
      </c>
      <c r="AN47" s="22">
        <v>4</v>
      </c>
      <c r="AO47" s="22">
        <v>5</v>
      </c>
      <c r="AP47" s="22">
        <f t="shared" si="10"/>
        <v>9</v>
      </c>
      <c r="AQ47" s="22">
        <v>0</v>
      </c>
      <c r="AR47" s="36"/>
    </row>
    <row r="48" spans="1:44" ht="15.95" customHeight="1" x14ac:dyDescent="0.25">
      <c r="A48" s="41"/>
      <c r="C48" s="6" t="s">
        <v>181</v>
      </c>
      <c r="G48" s="5">
        <v>2</v>
      </c>
      <c r="H48" s="22">
        <v>1</v>
      </c>
      <c r="I48" s="21" t="s">
        <v>32</v>
      </c>
      <c r="J48" s="21"/>
      <c r="K48" s="21"/>
      <c r="L48" s="21" t="s">
        <v>309</v>
      </c>
      <c r="M48" s="21"/>
      <c r="N48" s="21"/>
      <c r="O48" s="21"/>
      <c r="P48" s="21"/>
      <c r="Q48" s="41"/>
      <c r="R48" s="41"/>
      <c r="S48" s="27">
        <v>7.5</v>
      </c>
      <c r="T48" s="21" t="s">
        <v>188</v>
      </c>
      <c r="U48" s="21"/>
      <c r="V48" s="21"/>
      <c r="W48" s="27"/>
      <c r="X48" s="22">
        <v>12</v>
      </c>
      <c r="Y48" s="16" t="s">
        <v>98</v>
      </c>
      <c r="Z48" s="22">
        <v>7</v>
      </c>
      <c r="AA48" s="22">
        <v>4</v>
      </c>
      <c r="AB48" s="22">
        <v>1</v>
      </c>
      <c r="AC48" s="22">
        <f t="shared" si="9"/>
        <v>5</v>
      </c>
      <c r="AD48" s="22">
        <v>0</v>
      </c>
      <c r="AE48" s="45"/>
      <c r="AF48" s="27">
        <v>7.5</v>
      </c>
      <c r="AG48" s="21" t="s">
        <v>143</v>
      </c>
      <c r="AH48" s="21"/>
      <c r="AI48" s="21"/>
      <c r="AJ48" s="27"/>
      <c r="AK48" s="22">
        <v>2</v>
      </c>
      <c r="AL48" s="21" t="s">
        <v>97</v>
      </c>
      <c r="AM48" s="22">
        <v>6</v>
      </c>
      <c r="AN48" s="22">
        <v>0</v>
      </c>
      <c r="AO48" s="22">
        <v>4</v>
      </c>
      <c r="AP48" s="22">
        <f t="shared" si="10"/>
        <v>4</v>
      </c>
      <c r="AQ48" s="22">
        <v>2</v>
      </c>
      <c r="AR48" s="36"/>
    </row>
    <row r="49" spans="1:44" ht="15.95" customHeight="1" x14ac:dyDescent="0.25">
      <c r="A49" s="41"/>
      <c r="B49" s="22" t="s">
        <v>27</v>
      </c>
      <c r="C49" s="16"/>
      <c r="D49" s="16" t="s">
        <v>100</v>
      </c>
      <c r="E49" s="16"/>
      <c r="F49" s="21"/>
      <c r="G49" s="21"/>
      <c r="H49" s="22">
        <v>2</v>
      </c>
      <c r="I49" s="21" t="s">
        <v>150</v>
      </c>
      <c r="J49" s="21"/>
      <c r="K49" s="21"/>
      <c r="L49" s="21" t="s">
        <v>364</v>
      </c>
      <c r="M49" s="21"/>
      <c r="N49" s="21"/>
      <c r="O49" s="21"/>
      <c r="P49" s="21"/>
      <c r="Q49" s="41"/>
      <c r="R49" s="41"/>
      <c r="S49" s="27">
        <v>7</v>
      </c>
      <c r="T49" s="21" t="s">
        <v>52</v>
      </c>
      <c r="U49" s="21"/>
      <c r="V49" s="21"/>
      <c r="W49" s="27"/>
      <c r="X49" s="22">
        <v>15</v>
      </c>
      <c r="Y49" s="16" t="s">
        <v>98</v>
      </c>
      <c r="Z49" s="22">
        <v>7</v>
      </c>
      <c r="AA49" s="22">
        <v>1</v>
      </c>
      <c r="AB49" s="22">
        <v>3</v>
      </c>
      <c r="AC49" s="22">
        <f t="shared" si="9"/>
        <v>4</v>
      </c>
      <c r="AD49" s="22">
        <v>0</v>
      </c>
      <c r="AE49" s="45"/>
      <c r="AF49" s="27">
        <v>7</v>
      </c>
      <c r="AG49" s="21" t="s">
        <v>141</v>
      </c>
      <c r="AH49" s="21"/>
      <c r="AI49" s="21"/>
      <c r="AJ49" s="27"/>
      <c r="AK49" s="22">
        <v>13</v>
      </c>
      <c r="AL49" s="21" t="s">
        <v>97</v>
      </c>
      <c r="AM49" s="22">
        <v>7</v>
      </c>
      <c r="AN49" s="22">
        <v>0</v>
      </c>
      <c r="AO49" s="22">
        <v>4</v>
      </c>
      <c r="AP49" s="22">
        <f t="shared" si="10"/>
        <v>4</v>
      </c>
      <c r="AQ49" s="22">
        <v>2</v>
      </c>
      <c r="AR49" s="36"/>
    </row>
    <row r="50" spans="1:44" ht="15.95" customHeight="1" x14ac:dyDescent="0.25">
      <c r="A50" s="41"/>
      <c r="B50" s="36"/>
      <c r="C50" s="46"/>
      <c r="D50" s="46"/>
      <c r="E50" s="46"/>
      <c r="F50" s="46"/>
      <c r="G50" s="42"/>
      <c r="H50" s="45"/>
      <c r="I50" s="46"/>
      <c r="J50" s="46"/>
      <c r="K50" s="45"/>
      <c r="L50" s="45"/>
      <c r="M50" s="45"/>
      <c r="N50" s="45"/>
      <c r="O50" s="45"/>
      <c r="P50" s="59"/>
      <c r="Q50" s="41"/>
      <c r="R50" s="41"/>
      <c r="S50" s="27">
        <v>6.5</v>
      </c>
      <c r="T50" s="21" t="s">
        <v>63</v>
      </c>
      <c r="U50" s="21"/>
      <c r="V50" s="21"/>
      <c r="W50" s="27"/>
      <c r="X50" s="22">
        <v>14</v>
      </c>
      <c r="Y50" s="16" t="s">
        <v>98</v>
      </c>
      <c r="Z50" s="22">
        <v>7</v>
      </c>
      <c r="AA50" s="22">
        <v>0</v>
      </c>
      <c r="AB50" s="22">
        <v>3</v>
      </c>
      <c r="AC50" s="22">
        <f t="shared" si="9"/>
        <v>3</v>
      </c>
      <c r="AD50" s="22">
        <v>0</v>
      </c>
      <c r="AE50" s="45"/>
      <c r="AF50" s="27">
        <v>7</v>
      </c>
      <c r="AG50" s="21" t="s">
        <v>39</v>
      </c>
      <c r="AH50" s="21"/>
      <c r="AI50" s="21"/>
      <c r="AJ50" s="27"/>
      <c r="AK50" s="22">
        <v>27</v>
      </c>
      <c r="AL50" s="21" t="s">
        <v>97</v>
      </c>
      <c r="AM50" s="22">
        <v>7</v>
      </c>
      <c r="AN50" s="22">
        <v>1</v>
      </c>
      <c r="AO50" s="22">
        <v>4</v>
      </c>
      <c r="AP50" s="22">
        <f t="shared" si="10"/>
        <v>5</v>
      </c>
      <c r="AQ50" s="22">
        <v>0</v>
      </c>
      <c r="AR50" s="36"/>
    </row>
    <row r="51" spans="1:44" ht="15.95" customHeight="1" x14ac:dyDescent="0.25">
      <c r="A51" s="41"/>
      <c r="B51" s="11"/>
      <c r="C51" s="11"/>
      <c r="D51" s="11"/>
      <c r="E51" s="21" t="s">
        <v>102</v>
      </c>
      <c r="F51" s="21"/>
      <c r="G51" s="5">
        <f>SUM(G14:G50)</f>
        <v>26</v>
      </c>
      <c r="H51" s="5"/>
      <c r="I51" s="20"/>
      <c r="J51" s="21" t="s">
        <v>56</v>
      </c>
      <c r="K51" s="20"/>
      <c r="L51" s="5">
        <f>COUNTA(C14:C50)-8</f>
        <v>4</v>
      </c>
      <c r="N51" s="21" t="s">
        <v>73</v>
      </c>
      <c r="O51" s="5">
        <f>+L51*2</f>
        <v>8</v>
      </c>
      <c r="P51" s="11"/>
      <c r="Q51" s="41"/>
      <c r="R51" s="41"/>
      <c r="S51" s="27">
        <v>6</v>
      </c>
      <c r="T51" s="21" t="s">
        <v>47</v>
      </c>
      <c r="X51" s="22">
        <v>3</v>
      </c>
      <c r="Y51" s="16" t="s">
        <v>98</v>
      </c>
      <c r="Z51" s="22">
        <v>7</v>
      </c>
      <c r="AA51" s="22">
        <v>0</v>
      </c>
      <c r="AB51" s="22">
        <v>0</v>
      </c>
      <c r="AC51" s="22">
        <f t="shared" si="9"/>
        <v>0</v>
      </c>
      <c r="AD51" s="22">
        <v>0</v>
      </c>
      <c r="AE51" s="45"/>
      <c r="AF51" s="27">
        <v>6.5</v>
      </c>
      <c r="AG51" s="21" t="s">
        <v>48</v>
      </c>
      <c r="AK51" s="22">
        <v>3</v>
      </c>
      <c r="AL51" s="21" t="s">
        <v>97</v>
      </c>
      <c r="AM51" s="22">
        <v>7</v>
      </c>
      <c r="AN51" s="22">
        <v>0</v>
      </c>
      <c r="AO51" s="22">
        <v>2</v>
      </c>
      <c r="AP51" s="22">
        <f t="shared" si="10"/>
        <v>2</v>
      </c>
      <c r="AQ51" s="22">
        <v>2</v>
      </c>
      <c r="AR51" s="36"/>
    </row>
    <row r="52" spans="1:44" ht="15.95" customHeight="1" x14ac:dyDescent="0.25">
      <c r="A52" s="41"/>
      <c r="E52" s="21" t="s">
        <v>101</v>
      </c>
      <c r="F52" s="21"/>
      <c r="G52" s="5">
        <f>COUNTA(L15:L50)+COUNTIF(L15:L50,"*&amp;*")</f>
        <v>43</v>
      </c>
      <c r="O52" t="s">
        <v>144</v>
      </c>
      <c r="Q52" s="41"/>
      <c r="R52" s="41"/>
      <c r="S52" s="27">
        <v>6</v>
      </c>
      <c r="T52" s="21" t="s">
        <v>49</v>
      </c>
      <c r="U52" s="21"/>
      <c r="V52" s="21"/>
      <c r="W52" s="27"/>
      <c r="X52" s="22">
        <v>8</v>
      </c>
      <c r="Y52" s="16" t="s">
        <v>98</v>
      </c>
      <c r="Z52" s="22">
        <v>0</v>
      </c>
      <c r="AA52" s="22">
        <v>0</v>
      </c>
      <c r="AB52" s="22">
        <v>0</v>
      </c>
      <c r="AC52" s="22">
        <f t="shared" si="9"/>
        <v>0</v>
      </c>
      <c r="AD52" s="22">
        <v>0</v>
      </c>
      <c r="AE52" s="45"/>
      <c r="AF52" s="27">
        <v>6</v>
      </c>
      <c r="AG52" s="21" t="s">
        <v>113</v>
      </c>
      <c r="AH52" s="21"/>
      <c r="AI52" s="21"/>
      <c r="AJ52" s="27"/>
      <c r="AK52" s="22">
        <v>6</v>
      </c>
      <c r="AL52" s="21" t="s">
        <v>97</v>
      </c>
      <c r="AM52" s="22">
        <v>4</v>
      </c>
      <c r="AN52" s="22">
        <v>1</v>
      </c>
      <c r="AO52" s="22">
        <v>0</v>
      </c>
      <c r="AP52" s="22">
        <f t="shared" si="10"/>
        <v>1</v>
      </c>
      <c r="AQ52" s="22">
        <v>2</v>
      </c>
      <c r="AR52" s="36"/>
    </row>
    <row r="53" spans="1:44" ht="15.95" customHeight="1" thickBot="1" x14ac:dyDescent="0.3">
      <c r="A53" s="41"/>
      <c r="Q53" s="41"/>
      <c r="R53" s="41"/>
      <c r="S53" s="17" t="s">
        <v>95</v>
      </c>
      <c r="T53" s="17"/>
      <c r="U53" s="17"/>
      <c r="V53" s="17"/>
      <c r="W53" s="17"/>
      <c r="X53" s="17"/>
      <c r="Y53" s="17"/>
      <c r="Z53" s="23">
        <f>SUM(Z41:Z52)</f>
        <v>77</v>
      </c>
      <c r="AA53" s="23">
        <f>SUM(AA41:AA52)</f>
        <v>13</v>
      </c>
      <c r="AB53" s="23">
        <f>SUM(AB41:AB52)</f>
        <v>22</v>
      </c>
      <c r="AC53" s="23">
        <f>+AB53+AA53</f>
        <v>35</v>
      </c>
      <c r="AD53" s="23">
        <f>SUM(AD41:AD52)</f>
        <v>10</v>
      </c>
      <c r="AE53" s="45"/>
      <c r="AF53" s="17" t="s">
        <v>94</v>
      </c>
      <c r="AG53" s="17"/>
      <c r="AH53" s="17"/>
      <c r="AI53" s="17"/>
      <c r="AJ53" s="17"/>
      <c r="AK53" s="17"/>
      <c r="AL53" s="17"/>
      <c r="AM53" s="23">
        <f>SUM(AM41:AM52)</f>
        <v>77</v>
      </c>
      <c r="AN53" s="23">
        <f>SUM(AN41:AN52)</f>
        <v>22</v>
      </c>
      <c r="AO53" s="23">
        <f>SUM(AO41:AO52)</f>
        <v>35</v>
      </c>
      <c r="AP53" s="23">
        <f>+AO53+AN53</f>
        <v>57</v>
      </c>
      <c r="AQ53" s="23">
        <f>SUM(AQ41:AQ52)</f>
        <v>10</v>
      </c>
      <c r="AR53" s="36"/>
    </row>
    <row r="54" spans="1:44" ht="15.95" customHeight="1" x14ac:dyDescent="0.25">
      <c r="A54" s="41"/>
      <c r="Q54" s="41"/>
      <c r="R54" s="41"/>
      <c r="S54" s="12" t="s">
        <v>115</v>
      </c>
      <c r="T54" s="12"/>
      <c r="U54" s="12"/>
      <c r="V54" s="12"/>
      <c r="W54" s="12"/>
      <c r="X54" s="14" t="s">
        <v>36</v>
      </c>
      <c r="Z54" s="22">
        <v>2</v>
      </c>
      <c r="AA54" s="22">
        <v>1</v>
      </c>
      <c r="AB54" s="22">
        <v>0</v>
      </c>
      <c r="AC54" s="22">
        <f t="shared" ref="AC54:AC65" si="11">+AA54+AB54</f>
        <v>1</v>
      </c>
      <c r="AD54" s="22">
        <v>0</v>
      </c>
      <c r="AE54" s="45"/>
      <c r="AF54" s="19" t="s">
        <v>14</v>
      </c>
      <c r="AG54" s="19"/>
      <c r="AH54" s="19"/>
      <c r="AI54" s="19"/>
      <c r="AJ54" s="19"/>
      <c r="AK54" s="16" t="s">
        <v>26</v>
      </c>
      <c r="AM54" s="22">
        <v>11</v>
      </c>
      <c r="AN54" s="22">
        <v>3</v>
      </c>
      <c r="AO54" s="22">
        <v>6</v>
      </c>
      <c r="AP54" s="22">
        <f t="shared" ref="AP54:AP65" si="12">+AN54+AO54</f>
        <v>9</v>
      </c>
      <c r="AQ54" s="22">
        <v>4</v>
      </c>
      <c r="AR54" s="36"/>
    </row>
    <row r="55" spans="1:44" ht="15.95" customHeight="1" x14ac:dyDescent="0.25">
      <c r="A55" s="41"/>
      <c r="B55" s="6" t="s">
        <v>83</v>
      </c>
      <c r="C55" s="6"/>
      <c r="N55" s="6"/>
      <c r="O55" s="6"/>
      <c r="Q55" s="41"/>
      <c r="R55" s="41"/>
      <c r="S55" s="27">
        <v>7.5</v>
      </c>
      <c r="T55" s="21" t="s">
        <v>69</v>
      </c>
      <c r="U55" s="21"/>
      <c r="V55" s="21"/>
      <c r="W55" s="21"/>
      <c r="X55" s="22">
        <v>68</v>
      </c>
      <c r="Y55" s="21" t="s">
        <v>106</v>
      </c>
      <c r="Z55" s="22">
        <v>7</v>
      </c>
      <c r="AA55" s="22">
        <v>0</v>
      </c>
      <c r="AB55" s="22">
        <v>0</v>
      </c>
      <c r="AC55" s="22">
        <f t="shared" si="11"/>
        <v>0</v>
      </c>
      <c r="AD55" s="22">
        <v>0</v>
      </c>
      <c r="AE55" s="45"/>
      <c r="AF55" s="27">
        <v>8</v>
      </c>
      <c r="AG55" s="21" t="s">
        <v>142</v>
      </c>
      <c r="AK55" s="22">
        <v>1</v>
      </c>
      <c r="AL55" s="21" t="s">
        <v>107</v>
      </c>
      <c r="AM55" s="22">
        <v>7</v>
      </c>
      <c r="AN55" s="22">
        <v>0</v>
      </c>
      <c r="AO55" s="22">
        <v>0</v>
      </c>
      <c r="AP55" s="22">
        <f t="shared" si="12"/>
        <v>0</v>
      </c>
      <c r="AQ55" s="22">
        <v>0</v>
      </c>
      <c r="AR55" s="36"/>
    </row>
    <row r="56" spans="1:44" ht="15.95" customHeight="1" x14ac:dyDescent="0.25">
      <c r="A56" s="41"/>
      <c r="Q56" s="41"/>
      <c r="R56" s="41"/>
      <c r="S56" s="27">
        <v>9.5</v>
      </c>
      <c r="T56" s="21" t="s">
        <v>85</v>
      </c>
      <c r="U56" s="21"/>
      <c r="V56" s="21"/>
      <c r="W56" s="21"/>
      <c r="X56" s="22">
        <v>9</v>
      </c>
      <c r="Y56" s="21" t="s">
        <v>106</v>
      </c>
      <c r="Z56" s="22">
        <v>7</v>
      </c>
      <c r="AA56" s="22">
        <v>8</v>
      </c>
      <c r="AB56" s="22">
        <v>8</v>
      </c>
      <c r="AC56" s="22">
        <f t="shared" si="11"/>
        <v>16</v>
      </c>
      <c r="AD56" s="22">
        <v>0</v>
      </c>
      <c r="AE56" s="45"/>
      <c r="AF56" s="27">
        <v>9</v>
      </c>
      <c r="AG56" s="21" t="s">
        <v>167</v>
      </c>
      <c r="AH56" s="21"/>
      <c r="AI56" s="21"/>
      <c r="AJ56" s="21"/>
      <c r="AK56" s="22">
        <v>71</v>
      </c>
      <c r="AL56" s="21" t="s">
        <v>107</v>
      </c>
      <c r="AM56" s="22">
        <v>7</v>
      </c>
      <c r="AN56" s="22">
        <v>4</v>
      </c>
      <c r="AO56" s="22">
        <v>3</v>
      </c>
      <c r="AP56" s="22">
        <f t="shared" si="12"/>
        <v>7</v>
      </c>
      <c r="AQ56" s="22">
        <v>0</v>
      </c>
      <c r="AR56" s="36"/>
    </row>
    <row r="57" spans="1:44" ht="15.95" customHeight="1" x14ac:dyDescent="0.25">
      <c r="A57" s="41"/>
      <c r="C57" s="6" t="s">
        <v>58</v>
      </c>
      <c r="H57" s="6" t="s">
        <v>65</v>
      </c>
      <c r="M57" s="6" t="s">
        <v>66</v>
      </c>
      <c r="Q57" s="41"/>
      <c r="R57" s="41"/>
      <c r="S57" s="27">
        <v>8.5</v>
      </c>
      <c r="T57" s="21" t="s">
        <v>282</v>
      </c>
      <c r="U57" s="21"/>
      <c r="V57" s="21"/>
      <c r="W57" s="21"/>
      <c r="X57" s="22">
        <v>14</v>
      </c>
      <c r="Y57" s="21" t="s">
        <v>106</v>
      </c>
      <c r="Z57" s="22">
        <v>7</v>
      </c>
      <c r="AA57" s="22">
        <v>3</v>
      </c>
      <c r="AB57" s="22">
        <v>6</v>
      </c>
      <c r="AC57" s="22">
        <f t="shared" si="11"/>
        <v>9</v>
      </c>
      <c r="AD57" s="22">
        <v>0</v>
      </c>
      <c r="AE57" s="45"/>
      <c r="AF57" s="27">
        <v>8.5</v>
      </c>
      <c r="AG57" s="21" t="s">
        <v>42</v>
      </c>
      <c r="AH57" s="21"/>
      <c r="AI57" s="21"/>
      <c r="AJ57" s="21"/>
      <c r="AK57" s="22">
        <v>2</v>
      </c>
      <c r="AL57" s="21" t="s">
        <v>107</v>
      </c>
      <c r="AM57" s="22">
        <v>6</v>
      </c>
      <c r="AN57" s="22">
        <v>4</v>
      </c>
      <c r="AO57" s="22">
        <v>4</v>
      </c>
      <c r="AP57" s="22">
        <f t="shared" si="12"/>
        <v>8</v>
      </c>
      <c r="AQ57" s="22">
        <v>4</v>
      </c>
      <c r="AR57" s="36"/>
    </row>
    <row r="58" spans="1:44" ht="15.95" customHeight="1" x14ac:dyDescent="0.25">
      <c r="A58" s="41"/>
      <c r="C58" s="21" t="s">
        <v>100</v>
      </c>
      <c r="H58" s="21" t="s">
        <v>374</v>
      </c>
      <c r="I58" s="21"/>
      <c r="J58" s="21"/>
      <c r="K58" s="21"/>
      <c r="L58" s="21"/>
      <c r="M58" s="21" t="s">
        <v>375</v>
      </c>
      <c r="N58" s="21"/>
      <c r="O58" s="21"/>
      <c r="P58" s="21"/>
      <c r="Q58" s="41"/>
      <c r="R58" s="41"/>
      <c r="S58" s="27">
        <v>8</v>
      </c>
      <c r="T58" s="21" t="s">
        <v>190</v>
      </c>
      <c r="U58" s="21"/>
      <c r="V58" s="21"/>
      <c r="W58" s="21"/>
      <c r="X58" s="22">
        <v>11</v>
      </c>
      <c r="Y58" s="21" t="s">
        <v>106</v>
      </c>
      <c r="Z58" s="22">
        <v>7</v>
      </c>
      <c r="AA58" s="22">
        <v>0</v>
      </c>
      <c r="AB58" s="22">
        <v>0</v>
      </c>
      <c r="AC58" s="22">
        <f t="shared" si="11"/>
        <v>0</v>
      </c>
      <c r="AD58" s="22">
        <v>0</v>
      </c>
      <c r="AE58" s="45"/>
      <c r="AF58" s="27">
        <v>8</v>
      </c>
      <c r="AG58" s="21" t="s">
        <v>74</v>
      </c>
      <c r="AH58" s="21"/>
      <c r="AI58" s="21"/>
      <c r="AJ58" s="21"/>
      <c r="AK58" s="22">
        <v>91</v>
      </c>
      <c r="AL58" s="21" t="s">
        <v>107</v>
      </c>
      <c r="AM58" s="22">
        <v>6</v>
      </c>
      <c r="AN58" s="22">
        <v>0</v>
      </c>
      <c r="AO58" s="22">
        <v>1</v>
      </c>
      <c r="AP58" s="22">
        <f t="shared" si="12"/>
        <v>1</v>
      </c>
      <c r="AQ58" s="22">
        <v>2</v>
      </c>
      <c r="AR58" s="36"/>
    </row>
    <row r="59" spans="1:44" ht="15.95" customHeight="1" x14ac:dyDescent="0.25">
      <c r="A59" s="41"/>
      <c r="C59" s="21"/>
      <c r="H59" s="21"/>
      <c r="I59" s="21"/>
      <c r="J59" s="21"/>
      <c r="K59" s="21"/>
      <c r="L59" s="21"/>
      <c r="M59" s="21" t="s">
        <v>376</v>
      </c>
      <c r="N59" s="21"/>
      <c r="Q59" s="41"/>
      <c r="R59" s="41"/>
      <c r="S59" s="27">
        <v>7.5</v>
      </c>
      <c r="T59" s="21" t="s">
        <v>139</v>
      </c>
      <c r="U59" s="21"/>
      <c r="V59" s="21"/>
      <c r="W59" s="21"/>
      <c r="X59" s="22">
        <v>6</v>
      </c>
      <c r="Y59" s="21" t="s">
        <v>106</v>
      </c>
      <c r="Z59" s="22">
        <v>7</v>
      </c>
      <c r="AA59" s="22">
        <v>3</v>
      </c>
      <c r="AB59" s="22">
        <v>3</v>
      </c>
      <c r="AC59" s="22">
        <f t="shared" si="11"/>
        <v>6</v>
      </c>
      <c r="AD59" s="22">
        <v>0</v>
      </c>
      <c r="AE59" s="45"/>
      <c r="AF59" s="27">
        <v>8</v>
      </c>
      <c r="AG59" s="21" t="s">
        <v>195</v>
      </c>
      <c r="AH59" s="21"/>
      <c r="AI59" s="21"/>
      <c r="AJ59" s="21"/>
      <c r="AK59" s="22">
        <v>5</v>
      </c>
      <c r="AL59" s="21" t="s">
        <v>107</v>
      </c>
      <c r="AM59" s="22">
        <v>7</v>
      </c>
      <c r="AN59" s="22">
        <v>3</v>
      </c>
      <c r="AO59" s="22">
        <v>1</v>
      </c>
      <c r="AP59" s="22">
        <f t="shared" si="12"/>
        <v>4</v>
      </c>
      <c r="AQ59" s="22">
        <v>0</v>
      </c>
      <c r="AR59" s="36"/>
    </row>
    <row r="60" spans="1:44" ht="15.95" customHeight="1" x14ac:dyDescent="0.25">
      <c r="A60" s="41"/>
      <c r="H60" s="21"/>
      <c r="I60" s="21"/>
      <c r="J60" s="21"/>
      <c r="K60" s="21"/>
      <c r="L60" s="21"/>
      <c r="M60" s="21"/>
      <c r="N60" s="21"/>
      <c r="Q60" s="41"/>
      <c r="R60" s="41"/>
      <c r="S60" s="27">
        <v>7.5</v>
      </c>
      <c r="T60" s="21" t="s">
        <v>118</v>
      </c>
      <c r="V60" s="21"/>
      <c r="W60" s="21"/>
      <c r="X60" s="22">
        <v>7</v>
      </c>
      <c r="Y60" s="21" t="s">
        <v>106</v>
      </c>
      <c r="Z60" s="22">
        <v>7</v>
      </c>
      <c r="AA60" s="22">
        <v>4</v>
      </c>
      <c r="AB60" s="22">
        <v>4</v>
      </c>
      <c r="AC60" s="22">
        <f t="shared" si="11"/>
        <v>8</v>
      </c>
      <c r="AD60" s="22">
        <v>2</v>
      </c>
      <c r="AE60" s="45"/>
      <c r="AF60" s="27">
        <v>7.5</v>
      </c>
      <c r="AG60" s="21" t="s">
        <v>196</v>
      </c>
      <c r="AH60" s="21"/>
      <c r="AI60" s="21"/>
      <c r="AJ60" s="21"/>
      <c r="AK60" s="22">
        <v>97</v>
      </c>
      <c r="AL60" s="21" t="s">
        <v>107</v>
      </c>
      <c r="AM60" s="22">
        <v>6</v>
      </c>
      <c r="AN60" s="22">
        <v>0</v>
      </c>
      <c r="AO60" s="22">
        <v>0</v>
      </c>
      <c r="AP60" s="22">
        <f t="shared" si="12"/>
        <v>0</v>
      </c>
      <c r="AQ60" s="22">
        <v>0</v>
      </c>
      <c r="AR60" s="36"/>
    </row>
    <row r="61" spans="1:44" ht="15.95" customHeight="1" x14ac:dyDescent="0.25">
      <c r="A61" s="41"/>
      <c r="H61" s="21"/>
      <c r="I61" s="21"/>
      <c r="J61" s="21"/>
      <c r="K61" s="21"/>
      <c r="L61" s="21"/>
      <c r="M61" s="21"/>
      <c r="N61" s="21"/>
      <c r="Q61" s="36"/>
      <c r="R61" s="41"/>
      <c r="S61" s="27">
        <v>7.5</v>
      </c>
      <c r="T61" s="21" t="s">
        <v>128</v>
      </c>
      <c r="U61" s="21"/>
      <c r="V61" s="21"/>
      <c r="W61" s="21"/>
      <c r="X61" s="22">
        <v>10</v>
      </c>
      <c r="Y61" s="21" t="s">
        <v>106</v>
      </c>
      <c r="Z61" s="22">
        <v>7</v>
      </c>
      <c r="AA61" s="22">
        <v>3</v>
      </c>
      <c r="AB61" s="22">
        <v>5</v>
      </c>
      <c r="AC61" s="22">
        <f t="shared" si="11"/>
        <v>8</v>
      </c>
      <c r="AD61" s="22">
        <v>0</v>
      </c>
      <c r="AE61" s="45"/>
      <c r="AF61" s="27">
        <v>7.5</v>
      </c>
      <c r="AG61" s="21" t="s">
        <v>60</v>
      </c>
      <c r="AH61" s="21"/>
      <c r="AI61" s="21"/>
      <c r="AJ61" s="21"/>
      <c r="AK61" s="22">
        <v>23</v>
      </c>
      <c r="AL61" s="21" t="s">
        <v>107</v>
      </c>
      <c r="AM61" s="22">
        <v>5</v>
      </c>
      <c r="AN61" s="22">
        <v>2</v>
      </c>
      <c r="AO61" s="22">
        <v>3</v>
      </c>
      <c r="AP61" s="22">
        <f t="shared" si="12"/>
        <v>5</v>
      </c>
      <c r="AQ61" s="22">
        <v>0</v>
      </c>
      <c r="AR61" s="36"/>
    </row>
    <row r="62" spans="1:44" ht="15.95" customHeight="1" x14ac:dyDescent="0.25">
      <c r="A62" s="41"/>
      <c r="H62" s="21"/>
      <c r="I62" s="21"/>
      <c r="J62" s="21"/>
      <c r="K62" s="21"/>
      <c r="L62" s="21"/>
      <c r="M62" s="21"/>
      <c r="N62" s="21"/>
      <c r="Q62" s="41"/>
      <c r="R62" s="41"/>
      <c r="S62" s="27">
        <v>7</v>
      </c>
      <c r="T62" s="21" t="s">
        <v>191</v>
      </c>
      <c r="U62" s="21"/>
      <c r="V62" s="21"/>
      <c r="W62" s="21"/>
      <c r="X62" s="22">
        <v>5</v>
      </c>
      <c r="Y62" s="21" t="s">
        <v>106</v>
      </c>
      <c r="Z62" s="22">
        <v>6</v>
      </c>
      <c r="AA62" s="22">
        <v>1</v>
      </c>
      <c r="AB62" s="22">
        <v>0</v>
      </c>
      <c r="AC62" s="22">
        <f t="shared" si="11"/>
        <v>1</v>
      </c>
      <c r="AD62" s="22">
        <v>2</v>
      </c>
      <c r="AE62" s="45"/>
      <c r="AF62" s="27">
        <v>7</v>
      </c>
      <c r="AG62" s="21" t="s">
        <v>61</v>
      </c>
      <c r="AH62" s="21"/>
      <c r="AI62" s="21"/>
      <c r="AJ62" s="21"/>
      <c r="AK62" s="22">
        <v>7</v>
      </c>
      <c r="AL62" s="21" t="s">
        <v>107</v>
      </c>
      <c r="AM62" s="22">
        <v>6</v>
      </c>
      <c r="AN62" s="22">
        <v>0</v>
      </c>
      <c r="AO62" s="22">
        <v>0</v>
      </c>
      <c r="AP62" s="22">
        <f t="shared" si="12"/>
        <v>0</v>
      </c>
      <c r="AQ62" s="22">
        <v>0</v>
      </c>
      <c r="AR62" s="36"/>
    </row>
    <row r="63" spans="1:44" ht="15.95" customHeight="1" x14ac:dyDescent="0.25">
      <c r="A63" s="36"/>
      <c r="Q63" s="36"/>
      <c r="R63" s="41"/>
      <c r="S63" s="27">
        <v>6.5</v>
      </c>
      <c r="T63" s="21" t="s">
        <v>30</v>
      </c>
      <c r="U63" s="21"/>
      <c r="V63" s="21"/>
      <c r="W63" s="21"/>
      <c r="X63" s="22">
        <v>3</v>
      </c>
      <c r="Y63" s="21" t="s">
        <v>106</v>
      </c>
      <c r="Z63" s="22">
        <v>7</v>
      </c>
      <c r="AA63" s="22">
        <v>0</v>
      </c>
      <c r="AB63" s="22">
        <v>2</v>
      </c>
      <c r="AC63" s="22">
        <f t="shared" si="11"/>
        <v>2</v>
      </c>
      <c r="AD63" s="22">
        <v>2</v>
      </c>
      <c r="AE63" s="45"/>
      <c r="AF63" s="27">
        <v>7</v>
      </c>
      <c r="AG63" s="21" t="s">
        <v>197</v>
      </c>
      <c r="AH63" s="21"/>
      <c r="AI63" s="21"/>
      <c r="AJ63" s="21"/>
      <c r="AK63" s="22">
        <v>10</v>
      </c>
      <c r="AL63" s="21" t="s">
        <v>107</v>
      </c>
      <c r="AM63" s="22">
        <v>7</v>
      </c>
      <c r="AN63" s="22">
        <v>0</v>
      </c>
      <c r="AO63" s="22">
        <v>1</v>
      </c>
      <c r="AP63" s="22">
        <f t="shared" si="12"/>
        <v>1</v>
      </c>
      <c r="AQ63" s="22">
        <v>2</v>
      </c>
      <c r="AR63" s="36"/>
    </row>
    <row r="64" spans="1:44" ht="15.95" customHeight="1" x14ac:dyDescent="0.25">
      <c r="A64" s="41"/>
      <c r="Q64" s="41"/>
      <c r="R64" s="41"/>
      <c r="S64" s="27">
        <v>6</v>
      </c>
      <c r="T64" s="21" t="s">
        <v>105</v>
      </c>
      <c r="U64" s="21"/>
      <c r="V64" s="21"/>
      <c r="W64" s="21"/>
      <c r="X64" s="22">
        <v>4</v>
      </c>
      <c r="Y64" s="21" t="s">
        <v>106</v>
      </c>
      <c r="Z64" s="22">
        <v>7</v>
      </c>
      <c r="AA64" s="22">
        <v>0</v>
      </c>
      <c r="AB64" s="22">
        <v>3</v>
      </c>
      <c r="AC64" s="22">
        <f t="shared" si="11"/>
        <v>3</v>
      </c>
      <c r="AD64" s="22">
        <v>0</v>
      </c>
      <c r="AE64" s="45"/>
      <c r="AF64" s="27">
        <v>6.5</v>
      </c>
      <c r="AG64" s="21" t="s">
        <v>33</v>
      </c>
      <c r="AH64" s="21"/>
      <c r="AI64" s="21"/>
      <c r="AJ64" s="21"/>
      <c r="AK64" s="22">
        <v>66</v>
      </c>
      <c r="AL64" s="21" t="s">
        <v>107</v>
      </c>
      <c r="AM64" s="22">
        <v>5</v>
      </c>
      <c r="AN64" s="22">
        <v>0</v>
      </c>
      <c r="AO64" s="22">
        <v>1</v>
      </c>
      <c r="AP64" s="22">
        <f t="shared" si="12"/>
        <v>1</v>
      </c>
      <c r="AQ64" s="22">
        <v>0</v>
      </c>
      <c r="AR64" s="36"/>
    </row>
    <row r="65" spans="1:44" ht="15.95" customHeight="1" x14ac:dyDescent="0.25">
      <c r="A65" s="36"/>
      <c r="Q65" s="36"/>
      <c r="R65" s="41"/>
      <c r="S65" s="27">
        <v>6.5</v>
      </c>
      <c r="T65" s="21" t="s">
        <v>133</v>
      </c>
      <c r="U65" s="21"/>
      <c r="V65" s="21"/>
      <c r="W65" s="21"/>
      <c r="X65" s="22">
        <v>2</v>
      </c>
      <c r="Y65" s="21" t="s">
        <v>106</v>
      </c>
      <c r="Z65" s="22">
        <v>6</v>
      </c>
      <c r="AA65" s="22">
        <v>0</v>
      </c>
      <c r="AB65" s="22">
        <v>2</v>
      </c>
      <c r="AC65" s="22">
        <f t="shared" si="11"/>
        <v>2</v>
      </c>
      <c r="AD65" s="22">
        <v>0</v>
      </c>
      <c r="AE65" s="45"/>
      <c r="AF65" s="27">
        <v>6</v>
      </c>
      <c r="AG65" s="21" t="s">
        <v>59</v>
      </c>
      <c r="AH65" s="21"/>
      <c r="AI65" s="21"/>
      <c r="AJ65" s="21"/>
      <c r="AK65" s="22">
        <v>75</v>
      </c>
      <c r="AL65" s="21" t="s">
        <v>107</v>
      </c>
      <c r="AM65" s="22">
        <v>4</v>
      </c>
      <c r="AN65" s="22">
        <v>0</v>
      </c>
      <c r="AO65" s="22">
        <v>0</v>
      </c>
      <c r="AP65" s="22">
        <f t="shared" si="12"/>
        <v>0</v>
      </c>
      <c r="AQ65" s="22">
        <v>0</v>
      </c>
      <c r="AR65" s="36"/>
    </row>
    <row r="66" spans="1:44" ht="15.95" customHeight="1" thickBot="1" x14ac:dyDescent="0.3">
      <c r="A66" s="41"/>
      <c r="Q66" s="36"/>
      <c r="R66" s="41"/>
      <c r="S66" s="17" t="s">
        <v>116</v>
      </c>
      <c r="T66" s="17"/>
      <c r="U66" s="17"/>
      <c r="V66" s="17"/>
      <c r="W66" s="17"/>
      <c r="X66" s="17"/>
      <c r="Y66" s="17"/>
      <c r="Z66" s="23">
        <f>SUM(Z54:Z65)</f>
        <v>77</v>
      </c>
      <c r="AA66" s="23">
        <f>SUM(AA54:AA65)</f>
        <v>23</v>
      </c>
      <c r="AB66" s="23">
        <f>SUM(AB54:AB65)</f>
        <v>33</v>
      </c>
      <c r="AC66" s="23">
        <f>+AB66+AA66</f>
        <v>56</v>
      </c>
      <c r="AD66" s="23">
        <f>SUM(AD54:AD65)</f>
        <v>6</v>
      </c>
      <c r="AE66" s="45"/>
      <c r="AF66" s="17" t="s">
        <v>35</v>
      </c>
      <c r="AG66" s="17"/>
      <c r="AH66" s="17"/>
      <c r="AI66" s="17"/>
      <c r="AJ66" s="17"/>
      <c r="AK66" s="17"/>
      <c r="AL66" s="17"/>
      <c r="AM66" s="23">
        <f>SUM(AM54:AM65)</f>
        <v>77</v>
      </c>
      <c r="AN66" s="23">
        <f>SUM(AN54:AN65)</f>
        <v>16</v>
      </c>
      <c r="AO66" s="23">
        <f>SUM(AO54:AO65)</f>
        <v>20</v>
      </c>
      <c r="AP66" s="23">
        <f>+AO66+AN66</f>
        <v>36</v>
      </c>
      <c r="AQ66" s="23">
        <f>SUM(AQ54:AQ65)</f>
        <v>12</v>
      </c>
      <c r="AR66" s="36"/>
    </row>
    <row r="67" spans="1:44" ht="15.95" customHeight="1" x14ac:dyDescent="0.25">
      <c r="A67" s="41"/>
      <c r="Q67" s="36"/>
      <c r="R67" s="36"/>
      <c r="AF67" s="21" t="s">
        <v>124</v>
      </c>
      <c r="AG67" s="11"/>
      <c r="AH67" s="11"/>
      <c r="AI67" s="11"/>
      <c r="AJ67" s="21"/>
      <c r="AK67" s="21"/>
      <c r="AL67" s="11"/>
      <c r="AM67" s="15">
        <f>+Z27+Z40+AM27+AM66+AM53+AM40+Z66+Z53</f>
        <v>616</v>
      </c>
      <c r="AN67" s="15">
        <f>+AA27+AA40+AN27+AN66+AN53+AN40+AA66+AA53</f>
        <v>160</v>
      </c>
      <c r="AO67" s="15">
        <f>+AB27+AB40+AO27+AO66+AO53+AO40+AB66+AB53</f>
        <v>239</v>
      </c>
      <c r="AP67" s="15">
        <f>+AC27+AC40+AP27+AP66+AP53+AP40+AC66+AC53</f>
        <v>399</v>
      </c>
      <c r="AQ67" s="15">
        <f>+AD27+AD40+AQ27+AQ66+AQ53+AQ40+AD66+AD53</f>
        <v>70</v>
      </c>
      <c r="AR67" s="36"/>
    </row>
    <row r="68" spans="1:44" ht="15.95" customHeight="1" x14ac:dyDescent="0.25">
      <c r="A68" s="41"/>
      <c r="Q68" s="36"/>
      <c r="R68" s="36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J68" s="21"/>
      <c r="AK68" s="21"/>
      <c r="AL68" s="11"/>
      <c r="AM68" s="22"/>
      <c r="AN68" s="22"/>
      <c r="AO68" s="22"/>
      <c r="AP68" s="22"/>
      <c r="AQ68" s="22"/>
      <c r="AR68" s="36"/>
    </row>
    <row r="69" spans="1:44" ht="15.95" customHeight="1" x14ac:dyDescent="0.25">
      <c r="A69" s="41"/>
      <c r="Q69" s="36"/>
      <c r="R69" s="36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21"/>
      <c r="AG69" s="11"/>
      <c r="AH69" s="11"/>
      <c r="AI69" s="11"/>
      <c r="AJ69" s="21"/>
      <c r="AK69" s="21"/>
      <c r="AL69" s="11"/>
      <c r="AM69" s="22"/>
      <c r="AN69" s="22"/>
      <c r="AO69" s="22"/>
      <c r="AP69" s="22"/>
      <c r="AQ69" s="22"/>
      <c r="AR69" s="36"/>
    </row>
    <row r="70" spans="1:44" ht="15.95" customHeight="1" x14ac:dyDescent="0.25">
      <c r="A70" s="41"/>
      <c r="Q70" s="36"/>
      <c r="R70" s="36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21"/>
      <c r="AG70" s="11"/>
      <c r="AH70" s="11"/>
      <c r="AI70" s="11"/>
      <c r="AJ70" s="21"/>
      <c r="AK70" s="21"/>
      <c r="AL70" s="11"/>
      <c r="AM70" s="22"/>
      <c r="AN70" s="22"/>
      <c r="AO70" s="22"/>
      <c r="AP70" s="34"/>
      <c r="AQ70" s="22"/>
      <c r="AR70" s="36"/>
    </row>
    <row r="71" spans="1:44" ht="15.95" customHeight="1" x14ac:dyDescent="0.25">
      <c r="A71" s="41"/>
      <c r="Q71" s="36"/>
      <c r="R71" s="36"/>
      <c r="S71" s="11"/>
      <c r="T71" s="11"/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1"/>
      <c r="AF71" s="21"/>
      <c r="AG71" s="11"/>
      <c r="AH71" s="11"/>
      <c r="AI71" s="11"/>
      <c r="AJ71" s="21"/>
      <c r="AK71" s="21"/>
      <c r="AL71" s="11"/>
      <c r="AM71" s="22"/>
      <c r="AN71" s="22"/>
      <c r="AO71" s="22"/>
      <c r="AP71" s="34"/>
      <c r="AQ71" s="22"/>
      <c r="AR71" s="36"/>
    </row>
    <row r="72" spans="1:44" ht="15.95" customHeight="1" x14ac:dyDescent="0.25">
      <c r="A72" s="41"/>
      <c r="Q72" s="36"/>
      <c r="R72" s="39"/>
      <c r="AR72" s="43"/>
    </row>
    <row r="73" spans="1:44" ht="15" customHeight="1" x14ac:dyDescent="0.2">
      <c r="A73" s="39"/>
      <c r="B73" s="39"/>
      <c r="C73" s="39"/>
      <c r="D73" s="39"/>
      <c r="E73" s="39"/>
      <c r="F73" s="39"/>
      <c r="G73" s="39"/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39"/>
      <c r="U73" s="39"/>
      <c r="V73" s="39"/>
      <c r="W73" s="39"/>
      <c r="X73" s="39"/>
      <c r="Y73" s="39"/>
      <c r="Z73" s="39"/>
      <c r="AA73" s="43"/>
      <c r="AB73" s="39"/>
      <c r="AC73" s="39"/>
      <c r="AD73" s="39"/>
      <c r="AE73" s="39"/>
      <c r="AF73" s="39"/>
      <c r="AG73" s="39"/>
      <c r="AH73" s="39"/>
      <c r="AI73" s="39"/>
      <c r="AJ73" s="39"/>
      <c r="AK73" s="39"/>
      <c r="AL73" s="39"/>
      <c r="AM73" s="39"/>
      <c r="AN73" s="39"/>
      <c r="AO73" s="39"/>
      <c r="AP73" s="39"/>
      <c r="AQ73" s="39"/>
      <c r="AR73" s="43"/>
    </row>
    <row r="74" spans="1:44" ht="24" customHeight="1" x14ac:dyDescent="0.3">
      <c r="A74" s="39"/>
      <c r="B74" s="85" t="s">
        <v>127</v>
      </c>
      <c r="C74" s="85"/>
      <c r="D74" s="85"/>
      <c r="E74" s="85"/>
      <c r="F74" s="85"/>
      <c r="G74" s="85"/>
      <c r="H74" s="85"/>
      <c r="I74" s="85"/>
      <c r="J74" s="85"/>
      <c r="K74" s="85"/>
      <c r="L74" s="85"/>
      <c r="M74" s="85"/>
      <c r="N74" s="85"/>
      <c r="O74" s="85"/>
      <c r="P74" s="85"/>
      <c r="Q74" s="39"/>
      <c r="R74" s="39"/>
      <c r="S74" s="85" t="s">
        <v>127</v>
      </c>
      <c r="T74" s="85"/>
      <c r="U74" s="85"/>
      <c r="V74" s="85"/>
      <c r="W74" s="85"/>
      <c r="X74" s="85"/>
      <c r="Y74" s="85"/>
      <c r="Z74" s="85"/>
      <c r="AA74" s="85"/>
      <c r="AB74" s="85"/>
      <c r="AC74" s="85"/>
      <c r="AD74" s="85"/>
      <c r="AE74" s="85"/>
      <c r="AF74" s="85"/>
      <c r="AG74" s="85"/>
      <c r="AH74" s="85"/>
      <c r="AI74" s="85"/>
      <c r="AJ74" s="85"/>
      <c r="AK74" s="85"/>
      <c r="AL74" s="85"/>
      <c r="AM74" s="85"/>
      <c r="AN74" s="85"/>
      <c r="AO74" s="85"/>
      <c r="AP74" s="85"/>
      <c r="AQ74" s="85"/>
      <c r="AR74" s="43"/>
    </row>
    <row r="75" spans="1:44" ht="20.25" x14ac:dyDescent="0.3">
      <c r="A75" s="39"/>
      <c r="B75" s="26" t="s">
        <v>76</v>
      </c>
      <c r="C75" s="26">
        <f>+C2</f>
        <v>7</v>
      </c>
      <c r="D75" s="25"/>
      <c r="E75" s="25"/>
      <c r="F75" s="25"/>
      <c r="G75" s="86" t="str">
        <f>+G2</f>
        <v>2025/2026 REGULAR SEASON</v>
      </c>
      <c r="H75" s="86"/>
      <c r="I75" s="86"/>
      <c r="J75" s="86"/>
      <c r="K75" s="86"/>
      <c r="L75" s="86"/>
      <c r="M75" s="86"/>
      <c r="N75" s="25"/>
      <c r="O75" s="25"/>
      <c r="P75" s="25"/>
      <c r="Q75" s="39"/>
      <c r="R75" s="39"/>
      <c r="S75" s="86" t="s">
        <v>88</v>
      </c>
      <c r="T75" s="86"/>
      <c r="U75" s="86"/>
      <c r="V75" s="86"/>
      <c r="W75" s="86"/>
      <c r="X75" s="86"/>
      <c r="Y75" s="86"/>
      <c r="Z75" s="86"/>
      <c r="AA75" s="86"/>
      <c r="AB75" s="86"/>
      <c r="AC75" s="86"/>
      <c r="AD75" s="86"/>
      <c r="AE75" s="86"/>
      <c r="AF75" s="86"/>
      <c r="AG75" s="86"/>
      <c r="AH75" s="86"/>
      <c r="AI75" s="86"/>
      <c r="AJ75" s="86"/>
      <c r="AK75" s="86"/>
      <c r="AL75" s="86"/>
      <c r="AM75" s="86"/>
      <c r="AN75" s="86"/>
      <c r="AO75" s="86"/>
      <c r="AP75" s="86"/>
      <c r="AQ75" s="86"/>
      <c r="AR75" s="39"/>
    </row>
    <row r="76" spans="1:44" ht="18.600000000000001" customHeight="1" x14ac:dyDescent="0.3">
      <c r="A76" s="36"/>
      <c r="N76" s="25"/>
      <c r="O76" s="25"/>
      <c r="P76" s="25"/>
      <c r="Q76" s="36"/>
      <c r="R76" s="36"/>
      <c r="T76" s="16"/>
      <c r="U76" s="16"/>
      <c r="V76" s="16"/>
      <c r="W76" s="16"/>
      <c r="X76" s="16"/>
      <c r="Y76" s="16"/>
      <c r="Z76" s="16"/>
      <c r="AA76" s="29"/>
      <c r="AB76" s="29"/>
      <c r="AC76" s="29"/>
      <c r="AD76" s="29"/>
      <c r="AE76" s="30"/>
      <c r="AF76" s="29"/>
      <c r="AG76" s="29"/>
      <c r="AH76" s="29"/>
      <c r="AI76" s="29"/>
      <c r="AJ76" s="29"/>
      <c r="AK76" s="29"/>
      <c r="AL76" s="29"/>
      <c r="AM76" s="21"/>
      <c r="AN76" s="11"/>
      <c r="AO76" s="11"/>
      <c r="AP76" s="22"/>
      <c r="AQ76" s="22"/>
      <c r="AR76" s="36"/>
    </row>
    <row r="77" spans="1:44" ht="16.5" thickBot="1" x14ac:dyDescent="0.3">
      <c r="A77" s="36"/>
      <c r="Q77" s="39"/>
      <c r="R77" s="39"/>
      <c r="S77" s="28" t="s">
        <v>109</v>
      </c>
      <c r="T77" s="28" t="s">
        <v>111</v>
      </c>
      <c r="U77" s="28"/>
      <c r="V77" s="38"/>
      <c r="W77" s="38"/>
      <c r="X77" s="38"/>
      <c r="Y77" s="38"/>
      <c r="Z77" s="38" t="s">
        <v>3</v>
      </c>
      <c r="AA77" s="38" t="s">
        <v>22</v>
      </c>
      <c r="AB77" s="38" t="s">
        <v>23</v>
      </c>
      <c r="AC77" s="38" t="s">
        <v>24</v>
      </c>
      <c r="AD77" s="38" t="s">
        <v>2</v>
      </c>
      <c r="AE77" s="22"/>
      <c r="AF77" s="28" t="s">
        <v>109</v>
      </c>
      <c r="AG77" s="28" t="s">
        <v>111</v>
      </c>
      <c r="AH77" s="28"/>
      <c r="AI77" s="38"/>
      <c r="AJ77" s="38"/>
      <c r="AK77" s="38"/>
      <c r="AL77" s="38"/>
      <c r="AM77" s="38" t="s">
        <v>3</v>
      </c>
      <c r="AN77" s="38" t="s">
        <v>22</v>
      </c>
      <c r="AO77" s="38" t="s">
        <v>23</v>
      </c>
      <c r="AP77" s="38" t="s">
        <v>24</v>
      </c>
      <c r="AQ77" s="38" t="s">
        <v>2</v>
      </c>
      <c r="AR77" s="39"/>
    </row>
    <row r="78" spans="1:44" ht="15.75" customHeight="1" x14ac:dyDescent="0.25">
      <c r="A78" s="36"/>
      <c r="Q78" s="39"/>
      <c r="R78" s="39"/>
      <c r="S78" s="27">
        <v>8.5</v>
      </c>
      <c r="T78" s="21" t="s">
        <v>276</v>
      </c>
      <c r="Z78" s="22">
        <v>2</v>
      </c>
      <c r="AA78" s="22">
        <v>5</v>
      </c>
      <c r="AB78" s="22">
        <v>1</v>
      </c>
      <c r="AC78" s="22">
        <f t="shared" ref="AC78:AC86" si="13">+AA78+AB78</f>
        <v>6</v>
      </c>
      <c r="AD78" s="22">
        <v>0</v>
      </c>
      <c r="AF78" s="27">
        <v>7.5</v>
      </c>
      <c r="AG78" s="21" t="s">
        <v>297</v>
      </c>
      <c r="AM78" s="22">
        <v>1</v>
      </c>
      <c r="AN78" s="22">
        <v>0</v>
      </c>
      <c r="AO78" s="22">
        <v>1</v>
      </c>
      <c r="AP78" s="22">
        <f t="shared" ref="AP78:AP87" si="14">+AN78+AO78</f>
        <v>1</v>
      </c>
      <c r="AQ78" s="22">
        <v>0</v>
      </c>
      <c r="AR78" s="39"/>
    </row>
    <row r="79" spans="1:44" ht="15.75" customHeight="1" thickBot="1" x14ac:dyDescent="0.3">
      <c r="A79" s="36"/>
      <c r="E79" s="2" t="s">
        <v>67</v>
      </c>
      <c r="F79" s="2"/>
      <c r="G79" s="2"/>
      <c r="H79" s="4" t="s">
        <v>1</v>
      </c>
      <c r="I79" s="4"/>
      <c r="J79" s="4" t="s">
        <v>3</v>
      </c>
      <c r="K79" s="4" t="s">
        <v>22</v>
      </c>
      <c r="L79" s="4" t="s">
        <v>23</v>
      </c>
      <c r="M79" s="50" t="s">
        <v>24</v>
      </c>
      <c r="Q79" s="36"/>
      <c r="R79" s="36"/>
      <c r="S79" s="27">
        <v>8</v>
      </c>
      <c r="T79" s="21" t="s">
        <v>298</v>
      </c>
      <c r="Z79" s="22">
        <v>1</v>
      </c>
      <c r="AA79" s="22">
        <v>0</v>
      </c>
      <c r="AB79" s="22">
        <v>0</v>
      </c>
      <c r="AC79" s="22">
        <f t="shared" si="13"/>
        <v>0</v>
      </c>
      <c r="AD79" s="22">
        <v>0</v>
      </c>
      <c r="AF79" s="27">
        <v>9</v>
      </c>
      <c r="AG79" s="21" t="s">
        <v>372</v>
      </c>
      <c r="AM79" s="22">
        <v>1</v>
      </c>
      <c r="AN79" s="22">
        <v>3</v>
      </c>
      <c r="AO79" s="22">
        <v>0</v>
      </c>
      <c r="AP79" s="22">
        <f t="shared" si="14"/>
        <v>3</v>
      </c>
      <c r="AQ79" s="22">
        <v>0</v>
      </c>
      <c r="AR79" s="36"/>
    </row>
    <row r="80" spans="1:44" ht="15.75" customHeight="1" x14ac:dyDescent="0.25">
      <c r="A80" s="36"/>
      <c r="E80" s="21" t="s">
        <v>150</v>
      </c>
      <c r="F80" s="21"/>
      <c r="G80" s="21"/>
      <c r="H80" s="21" t="s">
        <v>97</v>
      </c>
      <c r="I80" s="22"/>
      <c r="J80" s="22">
        <v>7</v>
      </c>
      <c r="K80" s="22">
        <v>10</v>
      </c>
      <c r="L80" s="22">
        <v>9</v>
      </c>
      <c r="M80" s="49">
        <f t="shared" ref="M80:M110" si="15">+K80+L80</f>
        <v>19</v>
      </c>
      <c r="Q80" s="36"/>
      <c r="R80" s="36"/>
      <c r="S80" s="27">
        <v>7.5</v>
      </c>
      <c r="T80" s="21" t="s">
        <v>371</v>
      </c>
      <c r="Z80" s="22">
        <v>1</v>
      </c>
      <c r="AA80" s="22">
        <v>0</v>
      </c>
      <c r="AB80" s="22">
        <v>0</v>
      </c>
      <c r="AC80" s="22">
        <f t="shared" si="13"/>
        <v>0</v>
      </c>
      <c r="AD80" s="22">
        <v>0</v>
      </c>
      <c r="AF80" s="27">
        <v>8.5</v>
      </c>
      <c r="AG80" s="21" t="s">
        <v>254</v>
      </c>
      <c r="AM80" s="22">
        <v>2</v>
      </c>
      <c r="AN80" s="22">
        <v>0</v>
      </c>
      <c r="AO80" s="22">
        <v>0</v>
      </c>
      <c r="AP80" s="22">
        <f t="shared" si="14"/>
        <v>0</v>
      </c>
      <c r="AQ80" s="22">
        <v>2</v>
      </c>
      <c r="AR80" s="36"/>
    </row>
    <row r="81" spans="1:44" ht="15.75" customHeight="1" x14ac:dyDescent="0.25">
      <c r="A81" s="36"/>
      <c r="E81" s="21" t="s">
        <v>85</v>
      </c>
      <c r="F81" s="21"/>
      <c r="G81" s="21"/>
      <c r="H81" s="21" t="s">
        <v>106</v>
      </c>
      <c r="I81" s="22"/>
      <c r="J81" s="22">
        <v>7</v>
      </c>
      <c r="K81" s="22">
        <v>8</v>
      </c>
      <c r="L81" s="22">
        <v>8</v>
      </c>
      <c r="M81" s="49">
        <f t="shared" si="15"/>
        <v>16</v>
      </c>
      <c r="Q81" s="36"/>
      <c r="R81" s="36"/>
      <c r="S81" s="27">
        <v>7</v>
      </c>
      <c r="T81" s="21" t="s">
        <v>219</v>
      </c>
      <c r="Z81" s="22">
        <v>7</v>
      </c>
      <c r="AA81" s="22">
        <v>1</v>
      </c>
      <c r="AB81" s="22">
        <v>1</v>
      </c>
      <c r="AC81" s="22">
        <f t="shared" si="13"/>
        <v>2</v>
      </c>
      <c r="AD81" s="22">
        <v>0</v>
      </c>
      <c r="AF81" s="27">
        <v>6</v>
      </c>
      <c r="AG81" s="21" t="s">
        <v>156</v>
      </c>
      <c r="AM81" s="22">
        <v>4</v>
      </c>
      <c r="AN81" s="22">
        <v>0</v>
      </c>
      <c r="AO81" s="22">
        <v>0</v>
      </c>
      <c r="AP81" s="22">
        <f t="shared" si="14"/>
        <v>0</v>
      </c>
      <c r="AQ81" s="22">
        <v>2</v>
      </c>
      <c r="AR81" s="36"/>
    </row>
    <row r="82" spans="1:44" ht="15.75" customHeight="1" x14ac:dyDescent="0.25">
      <c r="A82" s="36"/>
      <c r="E82" s="21" t="s">
        <v>129</v>
      </c>
      <c r="F82" s="21"/>
      <c r="G82" s="21"/>
      <c r="H82" s="21" t="s">
        <v>17</v>
      </c>
      <c r="I82" s="22"/>
      <c r="J82" s="22">
        <v>7</v>
      </c>
      <c r="K82" s="22">
        <v>8</v>
      </c>
      <c r="L82" s="22">
        <v>8</v>
      </c>
      <c r="M82" s="49">
        <f t="shared" si="15"/>
        <v>16</v>
      </c>
      <c r="Q82" s="36"/>
      <c r="R82" s="36"/>
      <c r="S82" s="27">
        <v>7.5</v>
      </c>
      <c r="T82" s="21" t="s">
        <v>370</v>
      </c>
      <c r="Z82" s="22">
        <v>1</v>
      </c>
      <c r="AA82" s="22">
        <v>0</v>
      </c>
      <c r="AB82" s="22">
        <v>0</v>
      </c>
      <c r="AC82" s="22">
        <f t="shared" si="13"/>
        <v>0</v>
      </c>
      <c r="AD82" s="22">
        <v>2</v>
      </c>
      <c r="AF82" s="27">
        <v>8.5</v>
      </c>
      <c r="AG82" s="21" t="s">
        <v>348</v>
      </c>
      <c r="AM82" s="22">
        <v>1</v>
      </c>
      <c r="AN82" s="22">
        <v>0</v>
      </c>
      <c r="AO82" s="22">
        <v>1</v>
      </c>
      <c r="AP82" s="22">
        <f t="shared" si="14"/>
        <v>1</v>
      </c>
      <c r="AQ82" s="22">
        <v>0</v>
      </c>
      <c r="AR82" s="36"/>
    </row>
    <row r="83" spans="1:44" ht="15.75" customHeight="1" x14ac:dyDescent="0.25">
      <c r="A83" s="36"/>
      <c r="E83" s="21" t="s">
        <v>192</v>
      </c>
      <c r="F83" s="21"/>
      <c r="G83" s="21"/>
      <c r="H83" s="21" t="s">
        <v>173</v>
      </c>
      <c r="I83" s="22"/>
      <c r="J83" s="22">
        <v>7</v>
      </c>
      <c r="K83" s="22">
        <v>6</v>
      </c>
      <c r="L83" s="22">
        <v>9</v>
      </c>
      <c r="M83" s="49">
        <f t="shared" si="15"/>
        <v>15</v>
      </c>
      <c r="Q83" s="36"/>
      <c r="R83" s="36"/>
      <c r="S83" s="27">
        <v>8</v>
      </c>
      <c r="T83" s="21" t="s">
        <v>137</v>
      </c>
      <c r="Z83" s="22">
        <v>5</v>
      </c>
      <c r="AA83" s="22">
        <v>4</v>
      </c>
      <c r="AB83" s="22">
        <v>1</v>
      </c>
      <c r="AC83" s="22">
        <f t="shared" si="13"/>
        <v>5</v>
      </c>
      <c r="AD83" s="22">
        <v>0</v>
      </c>
      <c r="AF83" s="27">
        <v>7</v>
      </c>
      <c r="AG83" s="21" t="s">
        <v>279</v>
      </c>
      <c r="AM83" s="22">
        <v>5</v>
      </c>
      <c r="AN83" s="22">
        <v>3</v>
      </c>
      <c r="AO83" s="22">
        <v>4</v>
      </c>
      <c r="AP83" s="22">
        <f t="shared" si="14"/>
        <v>7</v>
      </c>
      <c r="AQ83" s="22">
        <v>0</v>
      </c>
      <c r="AR83" s="36"/>
    </row>
    <row r="84" spans="1:44" ht="15.75" customHeight="1" x14ac:dyDescent="0.25">
      <c r="A84" s="36"/>
      <c r="E84" s="21" t="s">
        <v>53</v>
      </c>
      <c r="F84" s="21"/>
      <c r="G84" s="21"/>
      <c r="H84" s="21" t="s">
        <v>108</v>
      </c>
      <c r="I84" s="22"/>
      <c r="J84" s="22">
        <v>6</v>
      </c>
      <c r="K84" s="22">
        <v>11</v>
      </c>
      <c r="L84" s="22">
        <v>3</v>
      </c>
      <c r="M84" s="49">
        <f t="shared" si="15"/>
        <v>14</v>
      </c>
      <c r="Q84" s="36"/>
      <c r="R84" s="36"/>
      <c r="S84" s="27">
        <v>6.5</v>
      </c>
      <c r="T84" s="21" t="s">
        <v>277</v>
      </c>
      <c r="Z84" s="22">
        <v>3</v>
      </c>
      <c r="AA84" s="22">
        <v>1</v>
      </c>
      <c r="AB84" s="22">
        <v>0</v>
      </c>
      <c r="AC84" s="22">
        <f t="shared" si="13"/>
        <v>1</v>
      </c>
      <c r="AD84" s="22">
        <v>0</v>
      </c>
      <c r="AF84" s="27">
        <v>7.5</v>
      </c>
      <c r="AG84" s="21" t="s">
        <v>345</v>
      </c>
      <c r="AM84" s="22">
        <v>1</v>
      </c>
      <c r="AN84" s="22">
        <v>0</v>
      </c>
      <c r="AO84" s="22">
        <v>0</v>
      </c>
      <c r="AP84" s="22">
        <f t="shared" si="14"/>
        <v>0</v>
      </c>
      <c r="AQ84" s="22">
        <v>0</v>
      </c>
      <c r="AR84" s="36"/>
    </row>
    <row r="85" spans="1:44" ht="15.75" customHeight="1" x14ac:dyDescent="0.25">
      <c r="A85" s="36"/>
      <c r="E85" s="21" t="s">
        <v>138</v>
      </c>
      <c r="F85" s="21"/>
      <c r="G85" s="21"/>
      <c r="H85" s="21" t="s">
        <v>173</v>
      </c>
      <c r="I85" s="22"/>
      <c r="J85" s="22">
        <v>6</v>
      </c>
      <c r="K85" s="22">
        <v>7</v>
      </c>
      <c r="L85" s="22">
        <v>7</v>
      </c>
      <c r="M85" s="49">
        <f t="shared" si="15"/>
        <v>14</v>
      </c>
      <c r="Q85" s="36"/>
      <c r="R85" s="36"/>
      <c r="S85" s="27">
        <v>7.5</v>
      </c>
      <c r="T85" s="21" t="s">
        <v>160</v>
      </c>
      <c r="Z85" s="22">
        <v>1</v>
      </c>
      <c r="AA85" s="22">
        <v>0</v>
      </c>
      <c r="AB85" s="22">
        <v>0</v>
      </c>
      <c r="AC85" s="22">
        <f t="shared" si="13"/>
        <v>0</v>
      </c>
      <c r="AD85" s="22">
        <v>0</v>
      </c>
      <c r="AF85" s="27">
        <v>7</v>
      </c>
      <c r="AG85" s="21" t="s">
        <v>346</v>
      </c>
      <c r="AM85" s="22">
        <v>1</v>
      </c>
      <c r="AN85" s="22">
        <v>0</v>
      </c>
      <c r="AO85" s="22">
        <v>0</v>
      </c>
      <c r="AP85" s="22">
        <f t="shared" si="14"/>
        <v>0</v>
      </c>
      <c r="AQ85" s="22">
        <v>0</v>
      </c>
      <c r="AR85" s="36"/>
    </row>
    <row r="86" spans="1:44" ht="15.75" customHeight="1" thickBot="1" x14ac:dyDescent="0.3">
      <c r="A86" s="36"/>
      <c r="E86" s="21" t="s">
        <v>161</v>
      </c>
      <c r="F86" s="21"/>
      <c r="G86" s="21"/>
      <c r="H86" s="21" t="s">
        <v>17</v>
      </c>
      <c r="I86" s="22"/>
      <c r="J86" s="22">
        <v>7</v>
      </c>
      <c r="K86" s="22">
        <v>5</v>
      </c>
      <c r="L86" s="22">
        <v>8</v>
      </c>
      <c r="M86" s="49">
        <f t="shared" si="15"/>
        <v>13</v>
      </c>
      <c r="Q86" s="36"/>
      <c r="R86" s="36"/>
      <c r="S86" s="27">
        <v>7.5</v>
      </c>
      <c r="T86" s="21" t="s">
        <v>278</v>
      </c>
      <c r="Z86" s="22">
        <v>1</v>
      </c>
      <c r="AA86" s="22">
        <v>0</v>
      </c>
      <c r="AB86" s="22">
        <v>0</v>
      </c>
      <c r="AC86" s="22">
        <f t="shared" si="13"/>
        <v>0</v>
      </c>
      <c r="AD86" s="22">
        <v>0</v>
      </c>
      <c r="AF86" s="27">
        <v>6</v>
      </c>
      <c r="AG86" s="21" t="s">
        <v>223</v>
      </c>
      <c r="AM86" s="22">
        <v>3</v>
      </c>
      <c r="AN86" s="22">
        <v>1</v>
      </c>
      <c r="AO86" s="22">
        <v>2</v>
      </c>
      <c r="AP86" s="22">
        <f t="shared" si="14"/>
        <v>3</v>
      </c>
      <c r="AQ86" s="22">
        <v>0</v>
      </c>
      <c r="AR86" s="40"/>
    </row>
    <row r="87" spans="1:44" ht="15.75" customHeight="1" thickBot="1" x14ac:dyDescent="0.3">
      <c r="A87" s="36"/>
      <c r="E87" s="21" t="s">
        <v>140</v>
      </c>
      <c r="F87" s="21"/>
      <c r="G87" s="21"/>
      <c r="H87" s="21" t="s">
        <v>108</v>
      </c>
      <c r="I87" s="22"/>
      <c r="J87" s="22">
        <v>7</v>
      </c>
      <c r="K87" s="22">
        <v>3</v>
      </c>
      <c r="L87" s="22">
        <v>8</v>
      </c>
      <c r="M87" s="49">
        <f t="shared" si="15"/>
        <v>11</v>
      </c>
      <c r="Q87" s="40"/>
      <c r="R87" s="40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F87" s="27">
        <v>6.5</v>
      </c>
      <c r="AG87" s="21" t="s">
        <v>316</v>
      </c>
      <c r="AM87" s="22">
        <v>3</v>
      </c>
      <c r="AN87" s="22">
        <v>0</v>
      </c>
      <c r="AO87" s="22">
        <v>3</v>
      </c>
      <c r="AP87" s="22">
        <f t="shared" si="14"/>
        <v>3</v>
      </c>
      <c r="AQ87" s="22">
        <v>0</v>
      </c>
      <c r="AR87" s="40"/>
    </row>
    <row r="88" spans="1:44" ht="15.75" customHeight="1" x14ac:dyDescent="0.25">
      <c r="A88" s="36"/>
      <c r="E88" s="21" t="s">
        <v>79</v>
      </c>
      <c r="F88" s="21"/>
      <c r="G88" s="21"/>
      <c r="H88" s="21" t="s">
        <v>173</v>
      </c>
      <c r="I88" s="22"/>
      <c r="J88" s="22">
        <v>7</v>
      </c>
      <c r="K88" s="22">
        <v>2</v>
      </c>
      <c r="L88" s="22">
        <v>9</v>
      </c>
      <c r="M88" s="49">
        <f t="shared" si="15"/>
        <v>11</v>
      </c>
      <c r="Q88" s="40"/>
      <c r="R88" s="40"/>
      <c r="AF88" s="8"/>
      <c r="AG88" s="31" t="s">
        <v>86</v>
      </c>
      <c r="AH88" s="8"/>
      <c r="AI88" s="8"/>
      <c r="AJ88" s="8"/>
      <c r="AK88" s="8"/>
      <c r="AL88" s="8"/>
      <c r="AM88" s="15">
        <f>SUM(Z77:Z87)+SUM(AM77:AM87)</f>
        <v>44</v>
      </c>
      <c r="AN88" s="15">
        <f>SUM(AA77:AA87)+SUM(AN77:AN87)</f>
        <v>18</v>
      </c>
      <c r="AO88" s="15">
        <f>SUM(AB77:AB87)+SUM(AO77:AO87)</f>
        <v>14</v>
      </c>
      <c r="AP88" s="15">
        <f>SUM(AC77:AC87)+SUM(AP77:AP87)</f>
        <v>32</v>
      </c>
      <c r="AQ88" s="15">
        <f>SUM(AD77:AD87)+SUM(AQ77:AQ87)</f>
        <v>6</v>
      </c>
      <c r="AR88" s="40"/>
    </row>
    <row r="89" spans="1:44" ht="15.75" customHeight="1" x14ac:dyDescent="0.25">
      <c r="A89" s="36"/>
      <c r="E89" s="21" t="s">
        <v>185</v>
      </c>
      <c r="F89" s="21"/>
      <c r="G89" s="21"/>
      <c r="H89" s="21" t="s">
        <v>134</v>
      </c>
      <c r="I89" s="22"/>
      <c r="J89" s="22">
        <v>7</v>
      </c>
      <c r="K89" s="22">
        <v>7</v>
      </c>
      <c r="L89" s="22">
        <v>2</v>
      </c>
      <c r="M89" s="49">
        <f t="shared" si="15"/>
        <v>9</v>
      </c>
      <c r="Q89" s="40"/>
      <c r="R89" s="40"/>
      <c r="AM89" s="22"/>
      <c r="AN89" s="22"/>
      <c r="AO89" s="22"/>
      <c r="AP89" s="22"/>
      <c r="AQ89" s="22"/>
      <c r="AR89" s="41"/>
    </row>
    <row r="90" spans="1:44" ht="15.75" customHeight="1" x14ac:dyDescent="0.25">
      <c r="A90" s="36"/>
      <c r="E90" s="21" t="s">
        <v>155</v>
      </c>
      <c r="H90" s="21" t="s">
        <v>134</v>
      </c>
      <c r="I90" s="22"/>
      <c r="J90" s="22">
        <v>7</v>
      </c>
      <c r="K90" s="22">
        <v>4</v>
      </c>
      <c r="L90" s="22">
        <v>5</v>
      </c>
      <c r="M90" s="49">
        <f t="shared" si="15"/>
        <v>9</v>
      </c>
      <c r="Q90" s="41"/>
      <c r="R90" s="41"/>
      <c r="AM90" s="22"/>
      <c r="AN90" s="22"/>
      <c r="AO90" s="22"/>
      <c r="AP90" s="22"/>
      <c r="AQ90" s="22"/>
      <c r="AR90" s="41"/>
    </row>
    <row r="91" spans="1:44" ht="15.75" customHeight="1" thickBot="1" x14ac:dyDescent="0.3">
      <c r="A91" s="36"/>
      <c r="E91" s="21" t="s">
        <v>32</v>
      </c>
      <c r="F91" s="21"/>
      <c r="G91" s="21"/>
      <c r="H91" s="21" t="s">
        <v>97</v>
      </c>
      <c r="I91" s="22"/>
      <c r="J91" s="22">
        <v>7</v>
      </c>
      <c r="K91" s="22">
        <v>4</v>
      </c>
      <c r="L91" s="22">
        <v>5</v>
      </c>
      <c r="M91" s="49">
        <f t="shared" si="15"/>
        <v>9</v>
      </c>
      <c r="Q91" s="41"/>
      <c r="R91" s="41"/>
      <c r="S91" s="28" t="s">
        <v>109</v>
      </c>
      <c r="T91" s="28" t="s">
        <v>112</v>
      </c>
      <c r="U91" s="28"/>
      <c r="V91" s="38"/>
      <c r="W91" s="38"/>
      <c r="X91" s="38"/>
      <c r="Y91" s="38"/>
      <c r="Z91" s="38" t="s">
        <v>3</v>
      </c>
      <c r="AA91" s="38" t="s">
        <v>22</v>
      </c>
      <c r="AB91" s="38" t="s">
        <v>23</v>
      </c>
      <c r="AC91" s="38" t="s">
        <v>24</v>
      </c>
      <c r="AD91" s="38" t="s">
        <v>2</v>
      </c>
      <c r="AF91" s="28" t="s">
        <v>109</v>
      </c>
      <c r="AG91" s="28" t="s">
        <v>112</v>
      </c>
      <c r="AH91" s="28"/>
      <c r="AI91" s="38"/>
      <c r="AJ91" s="38"/>
      <c r="AK91" s="38"/>
      <c r="AL91" s="38"/>
      <c r="AM91" s="38" t="s">
        <v>3</v>
      </c>
      <c r="AN91" s="38" t="s">
        <v>22</v>
      </c>
      <c r="AO91" s="38" t="s">
        <v>23</v>
      </c>
      <c r="AP91" s="38" t="s">
        <v>24</v>
      </c>
      <c r="AQ91" s="38" t="s">
        <v>2</v>
      </c>
      <c r="AR91" s="41"/>
    </row>
    <row r="92" spans="1:44" ht="15.75" customHeight="1" x14ac:dyDescent="0.25">
      <c r="A92" s="36"/>
      <c r="E92" s="21" t="s">
        <v>282</v>
      </c>
      <c r="F92" s="21"/>
      <c r="G92" s="21"/>
      <c r="H92" s="21" t="s">
        <v>106</v>
      </c>
      <c r="I92" s="22"/>
      <c r="J92" s="22">
        <v>7</v>
      </c>
      <c r="K92" s="22">
        <v>3</v>
      </c>
      <c r="L92" s="22">
        <v>6</v>
      </c>
      <c r="M92" s="49">
        <f t="shared" si="15"/>
        <v>9</v>
      </c>
      <c r="Q92" s="41"/>
      <c r="R92" s="41"/>
      <c r="S92" s="27">
        <v>7</v>
      </c>
      <c r="T92" s="21" t="s">
        <v>64</v>
      </c>
      <c r="Z92" s="22">
        <v>1</v>
      </c>
      <c r="AA92" s="22">
        <v>0</v>
      </c>
      <c r="AB92" s="22">
        <v>0</v>
      </c>
      <c r="AC92" s="22">
        <f>+AA92+AB92</f>
        <v>0</v>
      </c>
      <c r="AD92" s="22">
        <v>0</v>
      </c>
      <c r="AF92" s="27">
        <v>6.5</v>
      </c>
      <c r="AG92" s="21" t="s">
        <v>123</v>
      </c>
      <c r="AM92" s="22">
        <v>2</v>
      </c>
      <c r="AN92" s="22">
        <v>1</v>
      </c>
      <c r="AO92" s="22">
        <v>0</v>
      </c>
      <c r="AP92" s="22">
        <f>+AN92+AO92</f>
        <v>1</v>
      </c>
      <c r="AQ92" s="22">
        <v>0</v>
      </c>
      <c r="AR92" s="41"/>
    </row>
    <row r="93" spans="1:44" ht="15.75" customHeight="1" x14ac:dyDescent="0.25">
      <c r="A93" s="36"/>
      <c r="E93" s="21" t="s">
        <v>118</v>
      </c>
      <c r="G93" s="21"/>
      <c r="H93" s="21" t="s">
        <v>106</v>
      </c>
      <c r="I93" s="22"/>
      <c r="J93" s="22">
        <v>7</v>
      </c>
      <c r="K93" s="22">
        <v>4</v>
      </c>
      <c r="L93" s="22">
        <v>4</v>
      </c>
      <c r="M93" s="49">
        <f t="shared" si="15"/>
        <v>8</v>
      </c>
      <c r="Q93" s="41"/>
      <c r="R93" s="41"/>
      <c r="S93" s="27">
        <v>7</v>
      </c>
      <c r="T93" s="21" t="s">
        <v>141</v>
      </c>
      <c r="Z93" s="22">
        <v>1</v>
      </c>
      <c r="AA93" s="22">
        <v>1</v>
      </c>
      <c r="AB93" s="22">
        <v>0</v>
      </c>
      <c r="AC93" s="22">
        <f>+AA93+AB93</f>
        <v>1</v>
      </c>
      <c r="AD93" s="22">
        <v>0</v>
      </c>
      <c r="AF93" s="27">
        <v>6</v>
      </c>
      <c r="AG93" s="21" t="s">
        <v>103</v>
      </c>
      <c r="AM93" s="22">
        <v>2</v>
      </c>
      <c r="AN93" s="22">
        <v>0</v>
      </c>
      <c r="AO93" s="22">
        <v>0</v>
      </c>
      <c r="AP93" s="22">
        <f>+AN93+AO93</f>
        <v>0</v>
      </c>
      <c r="AQ93" s="22">
        <v>0</v>
      </c>
      <c r="AR93" s="41"/>
    </row>
    <row r="94" spans="1:44" ht="15.75" customHeight="1" x14ac:dyDescent="0.25">
      <c r="A94" s="36"/>
      <c r="E94" s="21" t="s">
        <v>42</v>
      </c>
      <c r="F94" s="21"/>
      <c r="G94" s="21"/>
      <c r="H94" s="21" t="s">
        <v>107</v>
      </c>
      <c r="I94" s="22"/>
      <c r="J94" s="22">
        <v>6</v>
      </c>
      <c r="K94" s="22">
        <v>4</v>
      </c>
      <c r="L94" s="22">
        <v>4</v>
      </c>
      <c r="M94" s="49">
        <f t="shared" si="15"/>
        <v>8</v>
      </c>
      <c r="Q94" s="41"/>
      <c r="R94" s="41"/>
      <c r="S94" s="27">
        <v>7.5</v>
      </c>
      <c r="T94" s="21" t="s">
        <v>31</v>
      </c>
      <c r="Z94" s="22">
        <v>2</v>
      </c>
      <c r="AA94" s="22">
        <v>0</v>
      </c>
      <c r="AB94" s="22">
        <v>1</v>
      </c>
      <c r="AC94" s="22">
        <f>+AA94+AB94</f>
        <v>1</v>
      </c>
      <c r="AD94" s="22">
        <v>0</v>
      </c>
      <c r="AF94" s="27">
        <v>7.5</v>
      </c>
      <c r="AG94" s="21" t="s">
        <v>196</v>
      </c>
      <c r="AH94" s="21"/>
      <c r="AM94" s="22">
        <v>1</v>
      </c>
      <c r="AN94" s="22">
        <v>0</v>
      </c>
      <c r="AO94" s="22">
        <v>0</v>
      </c>
      <c r="AP94" s="22">
        <f>+AN94+AO94</f>
        <v>0</v>
      </c>
      <c r="AQ94" s="22">
        <v>0</v>
      </c>
      <c r="AR94" s="41"/>
    </row>
    <row r="95" spans="1:44" ht="15.75" customHeight="1" thickBot="1" x14ac:dyDescent="0.3">
      <c r="A95" s="36"/>
      <c r="E95" s="21" t="s">
        <v>104</v>
      </c>
      <c r="F95" s="21"/>
      <c r="G95" s="21"/>
      <c r="H95" s="21" t="s">
        <v>108</v>
      </c>
      <c r="I95" s="22"/>
      <c r="J95" s="22">
        <v>6</v>
      </c>
      <c r="K95" s="22">
        <v>3</v>
      </c>
      <c r="L95" s="22">
        <v>5</v>
      </c>
      <c r="M95" s="49">
        <f t="shared" si="15"/>
        <v>8</v>
      </c>
      <c r="Q95" s="41"/>
      <c r="R95" s="41"/>
      <c r="S95" s="27">
        <v>7.5</v>
      </c>
      <c r="T95" s="21" t="s">
        <v>139</v>
      </c>
      <c r="Z95" s="22">
        <v>1</v>
      </c>
      <c r="AA95" s="22">
        <v>0</v>
      </c>
      <c r="AB95" s="22">
        <v>0</v>
      </c>
      <c r="AC95" s="22">
        <f>+AA95+AB95</f>
        <v>0</v>
      </c>
      <c r="AD95" s="22">
        <v>0</v>
      </c>
      <c r="AF95" s="27">
        <v>8.5</v>
      </c>
      <c r="AG95" s="21" t="s">
        <v>28</v>
      </c>
      <c r="AM95" s="22">
        <v>1</v>
      </c>
      <c r="AN95" s="22">
        <v>0</v>
      </c>
      <c r="AO95" s="22">
        <v>1</v>
      </c>
      <c r="AP95" s="22">
        <f>+AN95+AO95</f>
        <v>1</v>
      </c>
      <c r="AQ95" s="22">
        <v>0</v>
      </c>
      <c r="AR95" s="41"/>
    </row>
    <row r="96" spans="1:44" ht="15.75" customHeight="1" thickBot="1" x14ac:dyDescent="0.3">
      <c r="A96" s="36"/>
      <c r="E96" s="21" t="s">
        <v>128</v>
      </c>
      <c r="F96" s="21"/>
      <c r="G96" s="21"/>
      <c r="H96" s="21" t="s">
        <v>106</v>
      </c>
      <c r="I96" s="22"/>
      <c r="J96" s="22">
        <v>7</v>
      </c>
      <c r="K96" s="22">
        <v>3</v>
      </c>
      <c r="L96" s="22">
        <v>5</v>
      </c>
      <c r="M96" s="49">
        <f t="shared" si="15"/>
        <v>8</v>
      </c>
      <c r="Q96" s="41"/>
      <c r="R96" s="41"/>
      <c r="S96" s="8"/>
      <c r="T96" s="8"/>
      <c r="U96" s="8"/>
      <c r="V96" s="8"/>
      <c r="W96" s="8"/>
      <c r="X96" s="8"/>
      <c r="Y96" s="8"/>
      <c r="Z96" s="8"/>
      <c r="AA96" s="8"/>
      <c r="AB96" s="8"/>
      <c r="AC96" s="8"/>
      <c r="AD96" s="8"/>
      <c r="AF96" s="27">
        <v>7.5</v>
      </c>
      <c r="AG96" s="21" t="s">
        <v>44</v>
      </c>
      <c r="AM96" s="22">
        <v>2</v>
      </c>
      <c r="AN96" s="22">
        <v>0</v>
      </c>
      <c r="AO96" s="22">
        <v>2</v>
      </c>
      <c r="AP96" s="22">
        <f>+AN96+AO96</f>
        <v>2</v>
      </c>
      <c r="AQ96" s="22">
        <v>0</v>
      </c>
      <c r="AR96" s="41"/>
    </row>
    <row r="97" spans="1:44" ht="15.75" customHeight="1" x14ac:dyDescent="0.25">
      <c r="A97" s="36"/>
      <c r="E97" s="21" t="s">
        <v>167</v>
      </c>
      <c r="F97" s="21"/>
      <c r="G97" s="21"/>
      <c r="H97" s="21" t="s">
        <v>107</v>
      </c>
      <c r="I97" s="22"/>
      <c r="J97" s="22">
        <v>7</v>
      </c>
      <c r="K97" s="22">
        <v>4</v>
      </c>
      <c r="L97" s="22">
        <v>3</v>
      </c>
      <c r="M97" s="49">
        <f t="shared" si="15"/>
        <v>7</v>
      </c>
      <c r="Q97" s="41"/>
      <c r="R97" s="41"/>
      <c r="AF97" s="8"/>
      <c r="AG97" s="31" t="s">
        <v>157</v>
      </c>
      <c r="AH97" s="8"/>
      <c r="AI97" s="8"/>
      <c r="AJ97" s="8"/>
      <c r="AK97" s="8"/>
      <c r="AL97" s="8"/>
      <c r="AM97" s="53">
        <f>SUM(Z91:Z96)+SUM(AM91:AM96)</f>
        <v>13</v>
      </c>
      <c r="AN97" s="53">
        <f>SUM(AA91:AA96)+SUM(AN91:AN96)</f>
        <v>2</v>
      </c>
      <c r="AO97" s="53">
        <f>SUM(AB91:AB96)+SUM(AO91:AO96)</f>
        <v>4</v>
      </c>
      <c r="AP97" s="53">
        <f>SUM(AC91:AC96)+SUM(AP91:AP96)</f>
        <v>6</v>
      </c>
      <c r="AQ97" s="53">
        <f>SUM(AD91:AD96)+SUM(AQ91:AQ96)</f>
        <v>0</v>
      </c>
      <c r="AR97" s="41"/>
    </row>
    <row r="98" spans="1:44" ht="15.75" customHeight="1" x14ac:dyDescent="0.25">
      <c r="A98" s="36"/>
      <c r="E98" s="21" t="s">
        <v>158</v>
      </c>
      <c r="F98" s="21"/>
      <c r="G98" s="21"/>
      <c r="H98" s="16" t="s">
        <v>98</v>
      </c>
      <c r="I98" s="22"/>
      <c r="J98" s="22">
        <v>7</v>
      </c>
      <c r="K98" s="22">
        <v>3</v>
      </c>
      <c r="L98" s="22">
        <v>4</v>
      </c>
      <c r="M98" s="49">
        <f t="shared" si="15"/>
        <v>7</v>
      </c>
      <c r="Q98" s="41"/>
      <c r="R98" s="41"/>
      <c r="AF98" s="27"/>
      <c r="AG98" s="21" t="s">
        <v>86</v>
      </c>
      <c r="AM98" s="54">
        <f>AM88+AC113+AM97</f>
        <v>68</v>
      </c>
      <c r="AN98" s="54">
        <f>AN97+AN88</f>
        <v>20</v>
      </c>
      <c r="AO98" s="54">
        <f>AO97+AO88</f>
        <v>18</v>
      </c>
      <c r="AP98" s="54">
        <f>AP97+AP88</f>
        <v>38</v>
      </c>
      <c r="AQ98" s="54">
        <f>AQ97+AQ88</f>
        <v>6</v>
      </c>
      <c r="AR98" s="41"/>
    </row>
    <row r="99" spans="1:44" ht="15.75" customHeight="1" x14ac:dyDescent="0.25">
      <c r="A99" s="36"/>
      <c r="E99" s="21" t="s">
        <v>119</v>
      </c>
      <c r="F99" s="21"/>
      <c r="G99" s="21"/>
      <c r="H99" s="21" t="s">
        <v>173</v>
      </c>
      <c r="I99" s="22"/>
      <c r="J99" s="22">
        <v>7</v>
      </c>
      <c r="K99" s="22">
        <v>1</v>
      </c>
      <c r="L99" s="22">
        <v>6</v>
      </c>
      <c r="M99" s="49">
        <f t="shared" si="15"/>
        <v>7</v>
      </c>
      <c r="Q99" s="41"/>
      <c r="R99" s="41"/>
      <c r="AF99" s="27"/>
      <c r="AG99" s="21" t="s">
        <v>75</v>
      </c>
      <c r="AM99" s="22">
        <f>+AM41+AM28+Z54+Z41+AM54+AM15+Z28+Z15</f>
        <v>68</v>
      </c>
      <c r="AN99" s="22">
        <f>+AN41+AN28+AA54+AA41+AN54+AN15+AA28+AA15</f>
        <v>20</v>
      </c>
      <c r="AO99" s="22">
        <f>+AO41+AO28+AB54+AB41+AO54+AO15+AB28+AB15</f>
        <v>18</v>
      </c>
      <c r="AP99" s="22">
        <f>+AP41+AP28+AC54+AC41+AP54+AP15+AC28+AC15</f>
        <v>38</v>
      </c>
      <c r="AQ99" s="22">
        <f>+AQ41+AQ28+AD54+AD41+AQ54+AQ15+AD28+AD15</f>
        <v>6</v>
      </c>
      <c r="AR99" s="41"/>
    </row>
    <row r="100" spans="1:44" ht="15.75" customHeight="1" x14ac:dyDescent="0.25">
      <c r="A100" s="36"/>
      <c r="E100" s="21" t="s">
        <v>139</v>
      </c>
      <c r="F100" s="21"/>
      <c r="G100" s="21"/>
      <c r="H100" s="21" t="s">
        <v>106</v>
      </c>
      <c r="I100" s="22"/>
      <c r="J100" s="22">
        <v>7</v>
      </c>
      <c r="K100" s="22">
        <v>3</v>
      </c>
      <c r="L100" s="22">
        <v>3</v>
      </c>
      <c r="M100" s="49">
        <f t="shared" si="15"/>
        <v>6</v>
      </c>
      <c r="Q100" s="41"/>
      <c r="R100" s="41"/>
      <c r="AO100" s="22"/>
      <c r="AP100" s="22"/>
      <c r="AQ100" s="22"/>
      <c r="AR100" s="41"/>
    </row>
    <row r="101" spans="1:44" ht="15.75" customHeight="1" x14ac:dyDescent="0.25">
      <c r="A101" s="36"/>
      <c r="E101" s="21" t="s">
        <v>87</v>
      </c>
      <c r="F101" s="21"/>
      <c r="G101" s="21"/>
      <c r="H101" s="21" t="s">
        <v>108</v>
      </c>
      <c r="I101" s="22"/>
      <c r="J101" s="22">
        <v>6</v>
      </c>
      <c r="K101" s="22">
        <v>1</v>
      </c>
      <c r="L101" s="22">
        <v>5</v>
      </c>
      <c r="M101" s="49">
        <f t="shared" si="15"/>
        <v>6</v>
      </c>
      <c r="Q101" s="41"/>
      <c r="R101" s="41"/>
      <c r="AE101" s="22"/>
      <c r="AF101" s="22"/>
      <c r="AG101" s="55"/>
      <c r="AH101" s="55"/>
      <c r="AI101" s="22"/>
      <c r="AJ101" s="22"/>
      <c r="AK101" s="22"/>
      <c r="AL101" s="24"/>
      <c r="AM101" s="22"/>
      <c r="AN101" s="22"/>
      <c r="AO101" s="22"/>
      <c r="AP101" s="22"/>
      <c r="AR101" s="41"/>
    </row>
    <row r="102" spans="1:44" ht="15.75" customHeight="1" x14ac:dyDescent="0.25">
      <c r="A102" s="36"/>
      <c r="E102" s="21" t="s">
        <v>46</v>
      </c>
      <c r="F102" s="21"/>
      <c r="G102" s="21"/>
      <c r="H102" s="21" t="s">
        <v>108</v>
      </c>
      <c r="I102" s="22"/>
      <c r="J102" s="22">
        <v>7</v>
      </c>
      <c r="K102" s="22">
        <v>0</v>
      </c>
      <c r="L102" s="22">
        <v>6</v>
      </c>
      <c r="M102" s="49">
        <f t="shared" si="15"/>
        <v>6</v>
      </c>
      <c r="O102" s="22"/>
      <c r="Q102" s="41"/>
      <c r="R102" s="41"/>
      <c r="AE102" s="22"/>
      <c r="AF102" s="22"/>
      <c r="AG102" s="55"/>
      <c r="AH102" s="55"/>
      <c r="AI102" s="22"/>
      <c r="AJ102" s="22"/>
      <c r="AK102" s="22"/>
      <c r="AL102" s="24"/>
      <c r="AM102" s="22"/>
      <c r="AN102" s="22"/>
      <c r="AO102" s="22"/>
      <c r="AP102" s="22"/>
      <c r="AQ102" s="22"/>
      <c r="AR102" s="41"/>
    </row>
    <row r="103" spans="1:44" ht="15.75" customHeight="1" x14ac:dyDescent="0.25">
      <c r="A103" s="36"/>
      <c r="E103" s="21" t="s">
        <v>188</v>
      </c>
      <c r="F103" s="21"/>
      <c r="G103" s="21"/>
      <c r="H103" s="16" t="s">
        <v>98</v>
      </c>
      <c r="I103" s="22"/>
      <c r="J103" s="22">
        <v>7</v>
      </c>
      <c r="K103" s="22">
        <v>4</v>
      </c>
      <c r="L103" s="22">
        <v>1</v>
      </c>
      <c r="M103" s="49">
        <f t="shared" si="15"/>
        <v>5</v>
      </c>
      <c r="O103" s="22"/>
      <c r="Q103" s="41"/>
      <c r="R103" s="41"/>
      <c r="AM103" s="22"/>
      <c r="AN103" s="22"/>
      <c r="AQ103" s="22"/>
      <c r="AR103" s="41"/>
    </row>
    <row r="104" spans="1:44" ht="15.75" customHeight="1" x14ac:dyDescent="0.25">
      <c r="A104" s="36"/>
      <c r="E104" s="21" t="s">
        <v>37</v>
      </c>
      <c r="H104" s="21" t="s">
        <v>134</v>
      </c>
      <c r="I104" s="22"/>
      <c r="J104" s="22">
        <v>7</v>
      </c>
      <c r="K104" s="22">
        <v>2</v>
      </c>
      <c r="L104" s="22">
        <v>3</v>
      </c>
      <c r="M104" s="49">
        <f t="shared" si="15"/>
        <v>5</v>
      </c>
      <c r="O104" s="22"/>
      <c r="Q104" s="41"/>
      <c r="R104" s="41"/>
      <c r="AO104" s="22"/>
      <c r="AP104" s="22"/>
      <c r="AQ104" s="22"/>
      <c r="AR104" s="41"/>
    </row>
    <row r="105" spans="1:44" ht="15.75" customHeight="1" thickBot="1" x14ac:dyDescent="0.3">
      <c r="A105" s="36"/>
      <c r="E105" s="21" t="s">
        <v>81</v>
      </c>
      <c r="F105" s="21"/>
      <c r="G105" s="21"/>
      <c r="H105" s="21" t="s">
        <v>134</v>
      </c>
      <c r="I105" s="22"/>
      <c r="J105" s="22">
        <v>7</v>
      </c>
      <c r="K105" s="22">
        <v>2</v>
      </c>
      <c r="L105" s="22">
        <v>3</v>
      </c>
      <c r="M105" s="49">
        <f t="shared" si="15"/>
        <v>5</v>
      </c>
      <c r="O105" s="22"/>
      <c r="Q105" s="41"/>
      <c r="R105" s="41"/>
      <c r="U105" s="37" t="s">
        <v>109</v>
      </c>
      <c r="V105" s="10" t="s">
        <v>117</v>
      </c>
      <c r="W105" s="10"/>
      <c r="X105" s="10"/>
      <c r="Y105" s="10"/>
      <c r="Z105" s="10"/>
      <c r="AA105" s="10"/>
      <c r="AB105" s="10"/>
      <c r="AC105" s="37" t="s">
        <v>3</v>
      </c>
      <c r="AD105" s="37" t="s">
        <v>7</v>
      </c>
      <c r="AE105" s="37" t="s">
        <v>8</v>
      </c>
      <c r="AF105" s="37" t="s">
        <v>9</v>
      </c>
      <c r="AG105" s="37" t="s">
        <v>71</v>
      </c>
      <c r="AH105" s="37"/>
      <c r="AI105" s="37" t="s">
        <v>4</v>
      </c>
      <c r="AJ105" s="37" t="s">
        <v>6</v>
      </c>
      <c r="AK105" s="37" t="s">
        <v>5</v>
      </c>
      <c r="AL105" s="37" t="s">
        <v>72</v>
      </c>
      <c r="AM105" s="37" t="s">
        <v>23</v>
      </c>
      <c r="AN105" s="37" t="s">
        <v>2</v>
      </c>
      <c r="AO105" s="22"/>
      <c r="AP105" s="22"/>
      <c r="AQ105" s="22"/>
      <c r="AR105" s="41"/>
    </row>
    <row r="106" spans="1:44" ht="15.75" customHeight="1" x14ac:dyDescent="0.25">
      <c r="A106" s="36"/>
      <c r="E106" s="21" t="s">
        <v>60</v>
      </c>
      <c r="F106" s="21"/>
      <c r="G106" s="21"/>
      <c r="H106" s="21" t="s">
        <v>107</v>
      </c>
      <c r="I106" s="22"/>
      <c r="J106" s="22">
        <v>5</v>
      </c>
      <c r="K106" s="22">
        <v>2</v>
      </c>
      <c r="L106" s="22">
        <v>3</v>
      </c>
      <c r="M106" s="49">
        <f t="shared" si="15"/>
        <v>5</v>
      </c>
      <c r="Q106" s="41"/>
      <c r="R106" s="41"/>
      <c r="U106" s="58">
        <v>7</v>
      </c>
      <c r="V106" s="31" t="s">
        <v>347</v>
      </c>
      <c r="W106" s="8"/>
      <c r="X106" s="31"/>
      <c r="Y106" s="31"/>
      <c r="Z106" s="14"/>
      <c r="AA106" s="8"/>
      <c r="AB106" s="8"/>
      <c r="AC106" s="15">
        <f t="shared" ref="AC106:AC112" si="16">SUM(AD106:AF106)</f>
        <v>2</v>
      </c>
      <c r="AD106" s="15">
        <v>0</v>
      </c>
      <c r="AE106" s="15">
        <v>2</v>
      </c>
      <c r="AF106" s="15">
        <v>0</v>
      </c>
      <c r="AG106" s="98">
        <f t="shared" ref="AG106:AG113" si="17">+(AD106*2+AF106)/(2*AC106)</f>
        <v>0</v>
      </c>
      <c r="AH106" s="98"/>
      <c r="AI106" s="15">
        <v>8</v>
      </c>
      <c r="AJ106" s="15">
        <v>0</v>
      </c>
      <c r="AK106" s="15">
        <v>0</v>
      </c>
      <c r="AL106" s="52">
        <f t="shared" ref="AL106:AL113" si="18">+AI106/AC106</f>
        <v>4</v>
      </c>
      <c r="AM106" s="15">
        <v>0</v>
      </c>
      <c r="AN106" s="15">
        <v>0</v>
      </c>
      <c r="AO106" s="22"/>
      <c r="AP106" s="22"/>
      <c r="AQ106" s="22"/>
      <c r="AR106" s="41"/>
    </row>
    <row r="107" spans="1:44" ht="15.75" customHeight="1" x14ac:dyDescent="0.25">
      <c r="A107" s="36"/>
      <c r="E107" s="21" t="s">
        <v>164</v>
      </c>
      <c r="F107" s="21"/>
      <c r="G107" s="21"/>
      <c r="H107" s="21" t="s">
        <v>134</v>
      </c>
      <c r="I107" s="22"/>
      <c r="J107" s="22">
        <v>7</v>
      </c>
      <c r="K107" s="22">
        <v>1</v>
      </c>
      <c r="L107" s="22">
        <v>4</v>
      </c>
      <c r="M107" s="49">
        <f t="shared" si="15"/>
        <v>5</v>
      </c>
      <c r="O107" s="22"/>
      <c r="Q107" s="41"/>
      <c r="R107" s="41"/>
      <c r="U107" s="27">
        <v>7</v>
      </c>
      <c r="V107" s="21" t="s">
        <v>162</v>
      </c>
      <c r="X107" s="21"/>
      <c r="Y107" s="21"/>
      <c r="Z107" s="16"/>
      <c r="AC107" s="22">
        <f t="shared" si="16"/>
        <v>1</v>
      </c>
      <c r="AD107" s="22">
        <v>1</v>
      </c>
      <c r="AE107" s="22">
        <v>0</v>
      </c>
      <c r="AF107" s="22">
        <v>0</v>
      </c>
      <c r="AG107" s="95">
        <f t="shared" si="17"/>
        <v>1</v>
      </c>
      <c r="AH107" s="95"/>
      <c r="AI107" s="22">
        <v>1</v>
      </c>
      <c r="AJ107" s="22">
        <v>0</v>
      </c>
      <c r="AK107" s="22">
        <v>0</v>
      </c>
      <c r="AL107" s="24">
        <f t="shared" si="18"/>
        <v>1</v>
      </c>
      <c r="AM107" s="22">
        <v>0</v>
      </c>
      <c r="AN107" s="22">
        <v>0</v>
      </c>
      <c r="AO107" s="22"/>
      <c r="AP107" s="22"/>
      <c r="AQ107" s="22"/>
      <c r="AR107" s="41"/>
    </row>
    <row r="108" spans="1:44" ht="15.75" customHeight="1" x14ac:dyDescent="0.25">
      <c r="A108" s="36"/>
      <c r="E108" s="21" t="s">
        <v>187</v>
      </c>
      <c r="F108" s="21"/>
      <c r="G108" s="21"/>
      <c r="H108" s="16" t="s">
        <v>98</v>
      </c>
      <c r="I108" s="22"/>
      <c r="J108" s="22">
        <v>7</v>
      </c>
      <c r="K108" s="22">
        <v>1</v>
      </c>
      <c r="L108" s="22">
        <v>4</v>
      </c>
      <c r="M108" s="49">
        <f t="shared" si="15"/>
        <v>5</v>
      </c>
      <c r="O108" s="22"/>
      <c r="Q108" s="41"/>
      <c r="R108" s="41"/>
      <c r="U108" s="27">
        <v>7</v>
      </c>
      <c r="V108" s="21" t="s">
        <v>183</v>
      </c>
      <c r="X108" s="21"/>
      <c r="Y108" s="21"/>
      <c r="Z108" s="16"/>
      <c r="AC108" s="22">
        <f t="shared" si="16"/>
        <v>1</v>
      </c>
      <c r="AD108" s="22">
        <v>0</v>
      </c>
      <c r="AE108" s="22">
        <v>0</v>
      </c>
      <c r="AF108" s="22">
        <v>1</v>
      </c>
      <c r="AG108" s="95">
        <f t="shared" si="17"/>
        <v>0.5</v>
      </c>
      <c r="AH108" s="95"/>
      <c r="AI108" s="22">
        <v>1</v>
      </c>
      <c r="AJ108" s="22">
        <v>0</v>
      </c>
      <c r="AK108" s="22">
        <v>0</v>
      </c>
      <c r="AL108" s="24">
        <f t="shared" si="18"/>
        <v>1</v>
      </c>
      <c r="AM108" s="22">
        <v>0</v>
      </c>
      <c r="AN108" s="22">
        <v>0</v>
      </c>
      <c r="AO108" s="22"/>
      <c r="AP108" s="22"/>
      <c r="AR108" s="41"/>
    </row>
    <row r="109" spans="1:44" ht="15.75" customHeight="1" x14ac:dyDescent="0.25">
      <c r="A109" s="36"/>
      <c r="E109" s="21" t="s">
        <v>39</v>
      </c>
      <c r="F109" s="21"/>
      <c r="G109" s="21"/>
      <c r="H109" s="21" t="s">
        <v>97</v>
      </c>
      <c r="I109" s="22"/>
      <c r="J109" s="22">
        <v>7</v>
      </c>
      <c r="K109" s="22">
        <v>1</v>
      </c>
      <c r="L109" s="22">
        <v>4</v>
      </c>
      <c r="M109" s="49">
        <f t="shared" si="15"/>
        <v>5</v>
      </c>
      <c r="O109" s="22"/>
      <c r="Q109" s="41"/>
      <c r="R109" s="41"/>
      <c r="U109" s="27">
        <v>7</v>
      </c>
      <c r="V109" s="21" t="s">
        <v>315</v>
      </c>
      <c r="X109" s="21"/>
      <c r="Y109" s="21"/>
      <c r="Z109" s="16"/>
      <c r="AC109" s="22">
        <f t="shared" si="16"/>
        <v>1</v>
      </c>
      <c r="AD109" s="22">
        <v>0</v>
      </c>
      <c r="AE109" s="22">
        <v>0</v>
      </c>
      <c r="AF109" s="22">
        <v>1</v>
      </c>
      <c r="AG109" s="95">
        <f t="shared" si="17"/>
        <v>0.5</v>
      </c>
      <c r="AH109" s="95"/>
      <c r="AI109" s="22">
        <v>1</v>
      </c>
      <c r="AJ109" s="22">
        <v>0</v>
      </c>
      <c r="AK109" s="22">
        <v>0</v>
      </c>
      <c r="AL109" s="24">
        <f t="shared" si="18"/>
        <v>1</v>
      </c>
      <c r="AM109" s="22">
        <v>0</v>
      </c>
      <c r="AN109" s="22">
        <v>0</v>
      </c>
      <c r="AR109" s="41"/>
    </row>
    <row r="110" spans="1:44" ht="15.75" customHeight="1" x14ac:dyDescent="0.25">
      <c r="A110" s="36"/>
      <c r="E110" s="21" t="s">
        <v>44</v>
      </c>
      <c r="F110" s="21"/>
      <c r="G110" s="21"/>
      <c r="H110" s="21" t="s">
        <v>134</v>
      </c>
      <c r="I110" s="22"/>
      <c r="J110" s="22">
        <v>6</v>
      </c>
      <c r="K110" s="22">
        <v>0</v>
      </c>
      <c r="L110" s="22">
        <v>5</v>
      </c>
      <c r="M110" s="49">
        <f t="shared" si="15"/>
        <v>5</v>
      </c>
      <c r="O110" s="22"/>
      <c r="Q110" s="41"/>
      <c r="R110" s="41"/>
      <c r="U110" s="27">
        <v>7.5</v>
      </c>
      <c r="V110" s="21" t="s">
        <v>168</v>
      </c>
      <c r="Z110" s="21" t="s">
        <v>136</v>
      </c>
      <c r="AB110" s="22"/>
      <c r="AC110" s="22">
        <f t="shared" si="16"/>
        <v>2</v>
      </c>
      <c r="AD110" s="22">
        <v>1</v>
      </c>
      <c r="AE110" s="22">
        <v>1</v>
      </c>
      <c r="AF110" s="22">
        <v>0</v>
      </c>
      <c r="AG110" s="95">
        <f t="shared" si="17"/>
        <v>0.5</v>
      </c>
      <c r="AH110" s="95"/>
      <c r="AI110" s="22">
        <v>2</v>
      </c>
      <c r="AJ110" s="22">
        <v>0</v>
      </c>
      <c r="AK110" s="22">
        <v>1</v>
      </c>
      <c r="AL110" s="24">
        <f t="shared" si="18"/>
        <v>1</v>
      </c>
      <c r="AM110" s="22">
        <v>0</v>
      </c>
      <c r="AN110" s="22">
        <v>0</v>
      </c>
      <c r="AR110" s="41"/>
    </row>
    <row r="111" spans="1:44" ht="15.75" customHeight="1" x14ac:dyDescent="0.25">
      <c r="A111" s="36"/>
      <c r="E111" s="21"/>
      <c r="F111" s="21"/>
      <c r="G111" s="21"/>
      <c r="H111" s="21"/>
      <c r="I111" s="22"/>
      <c r="J111" s="22"/>
      <c r="K111" s="22"/>
      <c r="L111" s="22"/>
      <c r="Q111" s="41"/>
      <c r="R111" s="41"/>
      <c r="U111" s="27">
        <v>7</v>
      </c>
      <c r="V111" s="21" t="s">
        <v>274</v>
      </c>
      <c r="X111" s="21"/>
      <c r="Y111" s="21"/>
      <c r="Z111" s="16"/>
      <c r="AC111" s="22">
        <f t="shared" si="16"/>
        <v>2</v>
      </c>
      <c r="AD111" s="22">
        <v>0</v>
      </c>
      <c r="AE111" s="22">
        <v>1</v>
      </c>
      <c r="AF111" s="22">
        <v>1</v>
      </c>
      <c r="AG111" s="95">
        <f t="shared" si="17"/>
        <v>0.25</v>
      </c>
      <c r="AH111" s="95"/>
      <c r="AI111" s="22">
        <v>5</v>
      </c>
      <c r="AJ111" s="22">
        <v>0</v>
      </c>
      <c r="AK111" s="22">
        <v>0</v>
      </c>
      <c r="AL111" s="24">
        <f t="shared" si="18"/>
        <v>2.5</v>
      </c>
      <c r="AM111" s="22">
        <v>0</v>
      </c>
      <c r="AN111" s="22">
        <v>0</v>
      </c>
      <c r="AR111" s="41"/>
    </row>
    <row r="112" spans="1:44" ht="15.75" customHeight="1" thickBot="1" x14ac:dyDescent="0.3">
      <c r="A112" s="36"/>
      <c r="E112" s="21"/>
      <c r="F112" s="21"/>
      <c r="G112" s="21"/>
      <c r="H112" s="21"/>
      <c r="I112" s="22"/>
      <c r="J112" s="22"/>
      <c r="K112" s="22"/>
      <c r="L112" s="22"/>
      <c r="Q112" s="41"/>
      <c r="R112" s="41"/>
      <c r="U112" s="56">
        <v>7</v>
      </c>
      <c r="V112" s="28" t="s">
        <v>222</v>
      </c>
      <c r="W112" s="3"/>
      <c r="X112" s="28"/>
      <c r="Y112" s="28"/>
      <c r="Z112" s="10"/>
      <c r="AA112" s="3"/>
      <c r="AB112" s="3"/>
      <c r="AC112" s="38">
        <f t="shared" si="16"/>
        <v>2</v>
      </c>
      <c r="AD112" s="38">
        <v>0</v>
      </c>
      <c r="AE112" s="38">
        <v>1</v>
      </c>
      <c r="AF112" s="38">
        <v>1</v>
      </c>
      <c r="AG112" s="95">
        <f t="shared" si="17"/>
        <v>0.25</v>
      </c>
      <c r="AH112" s="95"/>
      <c r="AI112" s="38">
        <v>8</v>
      </c>
      <c r="AJ112" s="38">
        <v>0</v>
      </c>
      <c r="AK112" s="38">
        <v>0</v>
      </c>
      <c r="AL112" s="57">
        <f t="shared" si="18"/>
        <v>4</v>
      </c>
      <c r="AM112" s="38">
        <v>0</v>
      </c>
      <c r="AN112" s="38">
        <v>0</v>
      </c>
      <c r="AR112" s="41"/>
    </row>
    <row r="113" spans="1:44" ht="15.75" customHeight="1" thickBot="1" x14ac:dyDescent="0.3">
      <c r="A113" s="36"/>
      <c r="E113" s="21"/>
      <c r="F113" s="2" t="s">
        <v>77</v>
      </c>
      <c r="G113" s="2"/>
      <c r="H113" s="2"/>
      <c r="I113" s="4" t="s">
        <v>1</v>
      </c>
      <c r="J113" s="4"/>
      <c r="K113" s="4" t="s">
        <v>3</v>
      </c>
      <c r="L113" s="50" t="s">
        <v>2</v>
      </c>
      <c r="Q113" s="41"/>
      <c r="R113" s="41"/>
      <c r="U113" s="8"/>
      <c r="V113" s="32"/>
      <c r="W113" s="31" t="s">
        <v>20</v>
      </c>
      <c r="X113" s="32"/>
      <c r="Y113" s="32"/>
      <c r="Z113" s="15"/>
      <c r="AA113" s="8"/>
      <c r="AB113" s="8"/>
      <c r="AC113" s="15">
        <f>SUM(AC106:AC112)</f>
        <v>11</v>
      </c>
      <c r="AD113" s="15">
        <f>SUM(AD106:AD112)</f>
        <v>2</v>
      </c>
      <c r="AE113" s="15">
        <f>SUM(AE106:AE112)</f>
        <v>5</v>
      </c>
      <c r="AF113" s="15">
        <f>SUM(AF106:AF112)</f>
        <v>4</v>
      </c>
      <c r="AG113" s="98">
        <f t="shared" si="17"/>
        <v>0.36363636363636365</v>
      </c>
      <c r="AH113" s="98"/>
      <c r="AI113" s="15">
        <f>SUM(AI106:AI112)</f>
        <v>26</v>
      </c>
      <c r="AJ113" s="15">
        <f>SUM(AJ106:AJ112)</f>
        <v>0</v>
      </c>
      <c r="AK113" s="15">
        <f>SUM(AK106:AK112)</f>
        <v>1</v>
      </c>
      <c r="AL113" s="52">
        <f t="shared" si="18"/>
        <v>2.3636363636363638</v>
      </c>
      <c r="AM113" s="15">
        <f>SUM(AM106:AM112)</f>
        <v>0</v>
      </c>
      <c r="AN113" s="15">
        <f>SUM(AN106:AN112)</f>
        <v>0</v>
      </c>
      <c r="AR113" s="41"/>
    </row>
    <row r="114" spans="1:44" ht="15.75" customHeight="1" x14ac:dyDescent="0.25">
      <c r="A114" s="36"/>
      <c r="F114" s="21" t="s">
        <v>192</v>
      </c>
      <c r="G114" s="21"/>
      <c r="H114" s="21"/>
      <c r="I114" s="21" t="s">
        <v>173</v>
      </c>
      <c r="J114" s="22"/>
      <c r="K114" s="22">
        <v>7</v>
      </c>
      <c r="L114" s="49">
        <v>6</v>
      </c>
      <c r="M114" s="22"/>
      <c r="N114" s="22"/>
      <c r="O114" s="22"/>
      <c r="Q114" s="41"/>
      <c r="R114" s="41"/>
      <c r="AR114" s="41"/>
    </row>
    <row r="115" spans="1:44" ht="15.75" customHeight="1" x14ac:dyDescent="0.25">
      <c r="A115" s="36"/>
      <c r="F115" s="21" t="s">
        <v>42</v>
      </c>
      <c r="G115" s="21"/>
      <c r="H115" s="21"/>
      <c r="I115" s="21" t="s">
        <v>107</v>
      </c>
      <c r="J115" s="22"/>
      <c r="K115" s="22">
        <v>6</v>
      </c>
      <c r="L115" s="49">
        <v>4</v>
      </c>
      <c r="M115" s="22"/>
      <c r="N115" s="22"/>
      <c r="O115" s="22"/>
      <c r="Q115" s="41"/>
      <c r="R115" s="41"/>
      <c r="AR115" s="41"/>
    </row>
    <row r="116" spans="1:44" ht="15.75" customHeight="1" x14ac:dyDescent="0.25">
      <c r="A116" s="36"/>
      <c r="F116" s="21" t="s">
        <v>79</v>
      </c>
      <c r="G116" s="21"/>
      <c r="H116" s="21"/>
      <c r="I116" s="21" t="s">
        <v>173</v>
      </c>
      <c r="J116" s="22"/>
      <c r="K116" s="22">
        <v>7</v>
      </c>
      <c r="L116" s="49">
        <v>4</v>
      </c>
      <c r="M116" s="22"/>
      <c r="N116" s="22"/>
      <c r="O116" s="22"/>
      <c r="Q116" s="41"/>
      <c r="R116" s="41"/>
      <c r="AR116" s="41"/>
    </row>
    <row r="117" spans="1:44" ht="15.75" customHeight="1" x14ac:dyDescent="0.25">
      <c r="A117" s="36"/>
      <c r="F117" s="21" t="s">
        <v>155</v>
      </c>
      <c r="I117" s="21" t="s">
        <v>134</v>
      </c>
      <c r="J117" s="22"/>
      <c r="K117" s="22">
        <v>7</v>
      </c>
      <c r="L117" s="49">
        <v>4</v>
      </c>
      <c r="M117" s="22"/>
      <c r="N117" s="22"/>
      <c r="O117" s="22"/>
      <c r="Q117" s="41"/>
      <c r="R117" s="41"/>
      <c r="AR117" s="41"/>
    </row>
    <row r="118" spans="1:44" ht="15.75" customHeight="1" x14ac:dyDescent="0.25">
      <c r="A118" s="36"/>
      <c r="Q118" s="41"/>
      <c r="R118" s="41"/>
      <c r="AR118" s="41"/>
    </row>
    <row r="119" spans="1:44" ht="15.75" customHeight="1" x14ac:dyDescent="0.25">
      <c r="A119" s="36"/>
      <c r="Q119" s="41"/>
      <c r="R119" s="41"/>
      <c r="AR119" s="41"/>
    </row>
    <row r="120" spans="1:44" ht="15.75" customHeight="1" x14ac:dyDescent="0.25">
      <c r="A120" s="36"/>
      <c r="Q120" s="41"/>
      <c r="R120" s="41"/>
      <c r="AR120" s="41"/>
    </row>
    <row r="121" spans="1:44" ht="15.75" customHeight="1" x14ac:dyDescent="0.25">
      <c r="A121" s="36"/>
      <c r="F121" s="21"/>
      <c r="G121" s="21"/>
      <c r="H121" s="21"/>
      <c r="I121" s="16"/>
      <c r="J121" s="22"/>
      <c r="K121" s="22"/>
      <c r="Q121" s="41"/>
      <c r="R121" s="41"/>
      <c r="AR121" s="41"/>
    </row>
    <row r="122" spans="1:44" ht="15.75" customHeight="1" x14ac:dyDescent="0.25">
      <c r="A122" s="36"/>
      <c r="F122" s="21"/>
      <c r="G122" s="21"/>
      <c r="H122" s="21"/>
      <c r="I122" s="21"/>
      <c r="J122" s="22"/>
      <c r="K122" s="22"/>
      <c r="Q122" s="41"/>
      <c r="R122" s="41"/>
      <c r="AR122" s="41"/>
    </row>
    <row r="123" spans="1:44" ht="15.75" customHeight="1" x14ac:dyDescent="0.25">
      <c r="A123" s="36"/>
      <c r="F123" s="21"/>
      <c r="I123" s="21"/>
      <c r="J123" s="22"/>
      <c r="K123" s="22"/>
      <c r="Q123" s="41"/>
      <c r="R123" s="41"/>
      <c r="AR123" s="41"/>
    </row>
    <row r="124" spans="1:44" ht="15.75" customHeight="1" x14ac:dyDescent="0.25">
      <c r="A124" s="36"/>
      <c r="D124" s="21"/>
      <c r="E124" s="21"/>
      <c r="F124" s="21"/>
      <c r="I124" s="21"/>
      <c r="J124" s="22"/>
      <c r="K124" s="22"/>
      <c r="Q124" s="41"/>
      <c r="R124" s="41"/>
      <c r="AR124" s="41"/>
    </row>
    <row r="125" spans="1:44" ht="15.75" customHeight="1" x14ac:dyDescent="0.25">
      <c r="A125" s="36"/>
      <c r="D125" s="21"/>
      <c r="E125" s="21"/>
      <c r="F125" s="21"/>
      <c r="I125" s="21"/>
      <c r="J125" s="22"/>
      <c r="K125" s="22"/>
      <c r="Q125" s="41"/>
      <c r="R125" s="41"/>
      <c r="AR125" s="41"/>
    </row>
    <row r="126" spans="1:44" ht="15.75" customHeight="1" x14ac:dyDescent="0.25">
      <c r="A126" s="36"/>
      <c r="Q126" s="41"/>
      <c r="R126" s="41"/>
      <c r="AR126" s="41"/>
    </row>
    <row r="127" spans="1:44" ht="15.75" customHeight="1" x14ac:dyDescent="0.25">
      <c r="A127" s="36"/>
      <c r="Q127" s="41"/>
      <c r="R127" s="41"/>
      <c r="AR127" s="41"/>
    </row>
    <row r="128" spans="1:44" ht="15.75" customHeight="1" x14ac:dyDescent="0.25">
      <c r="A128" s="36"/>
      <c r="Q128" s="41"/>
      <c r="R128" s="41"/>
      <c r="AR128" s="41"/>
    </row>
    <row r="129" spans="1:44" ht="15.75" customHeight="1" x14ac:dyDescent="0.25">
      <c r="A129" s="36"/>
      <c r="Q129" s="41"/>
      <c r="R129" s="41"/>
      <c r="AR129" s="41"/>
    </row>
    <row r="130" spans="1:44" ht="15.75" customHeight="1" x14ac:dyDescent="0.25">
      <c r="A130" s="36"/>
      <c r="Q130" s="41"/>
      <c r="R130" s="41"/>
      <c r="AR130" s="41"/>
    </row>
    <row r="131" spans="1:44" ht="15.75" customHeight="1" x14ac:dyDescent="0.25">
      <c r="A131" s="36"/>
      <c r="Q131" s="41"/>
      <c r="R131" s="41"/>
      <c r="AR131" s="41"/>
    </row>
    <row r="132" spans="1:44" ht="15.75" customHeight="1" x14ac:dyDescent="0.25">
      <c r="A132" s="36"/>
      <c r="Q132" s="41"/>
      <c r="R132" s="41"/>
      <c r="AR132" s="41"/>
    </row>
    <row r="133" spans="1:44" ht="15.75" customHeight="1" x14ac:dyDescent="0.25">
      <c r="A133" s="36"/>
      <c r="Q133" s="41"/>
      <c r="R133" s="41"/>
      <c r="AR133" s="41"/>
    </row>
    <row r="134" spans="1:44" ht="15.75" customHeight="1" x14ac:dyDescent="0.25">
      <c r="A134" s="36"/>
      <c r="Q134" s="41"/>
      <c r="R134" s="41"/>
      <c r="U134" s="27"/>
      <c r="V134" s="21"/>
      <c r="W134" s="21"/>
      <c r="X134" s="21"/>
      <c r="Y134" s="21"/>
      <c r="Z134" s="22"/>
      <c r="AC134" s="22"/>
      <c r="AD134" s="22"/>
      <c r="AE134" s="22"/>
      <c r="AF134" s="22"/>
      <c r="AG134" s="95"/>
      <c r="AH134" s="95"/>
      <c r="AI134" s="22"/>
      <c r="AJ134" s="22"/>
      <c r="AK134" s="22"/>
      <c r="AL134" s="24"/>
      <c r="AM134" s="22"/>
      <c r="AN134" s="22"/>
      <c r="AR134" s="41"/>
    </row>
    <row r="135" spans="1:44" ht="15.75" customHeight="1" x14ac:dyDescent="0.25">
      <c r="A135" s="36"/>
      <c r="Q135" s="41"/>
      <c r="R135" s="41"/>
      <c r="U135" s="27"/>
      <c r="V135" s="21"/>
      <c r="W135" s="21"/>
      <c r="X135" s="21"/>
      <c r="Y135" s="21"/>
      <c r="Z135" s="22"/>
      <c r="AC135" s="22"/>
      <c r="AD135" s="22"/>
      <c r="AE135" s="22"/>
      <c r="AF135" s="22"/>
      <c r="AG135" s="95"/>
      <c r="AH135" s="95"/>
      <c r="AI135" s="22"/>
      <c r="AJ135" s="22"/>
      <c r="AK135" s="22"/>
      <c r="AL135" s="24"/>
      <c r="AM135" s="22"/>
      <c r="AN135" s="22"/>
      <c r="AR135" s="41"/>
    </row>
    <row r="136" spans="1:44" ht="15.75" customHeight="1" x14ac:dyDescent="0.25">
      <c r="A136" s="36"/>
      <c r="Q136" s="36"/>
      <c r="R136" s="36"/>
      <c r="U136" s="27"/>
      <c r="V136" s="21"/>
      <c r="W136" s="21"/>
      <c r="X136" s="21"/>
      <c r="Y136" s="21"/>
      <c r="Z136" s="22"/>
      <c r="AC136" s="22"/>
      <c r="AD136" s="22"/>
      <c r="AE136" s="22"/>
      <c r="AF136" s="22"/>
      <c r="AG136" s="95"/>
      <c r="AH136" s="95"/>
      <c r="AI136" s="22"/>
      <c r="AJ136" s="22"/>
      <c r="AK136" s="22"/>
      <c r="AL136" s="24"/>
      <c r="AM136" s="22"/>
      <c r="AN136" s="22"/>
      <c r="AR136" s="36"/>
    </row>
    <row r="137" spans="1:44" ht="15.75" customHeight="1" x14ac:dyDescent="0.25">
      <c r="A137" s="36"/>
      <c r="Q137" s="36"/>
      <c r="R137" s="36"/>
      <c r="U137" s="27"/>
      <c r="V137" s="21"/>
      <c r="W137" s="21"/>
      <c r="X137" s="21"/>
      <c r="Y137" s="21"/>
      <c r="Z137" s="22"/>
      <c r="AC137" s="22"/>
      <c r="AD137" s="22"/>
      <c r="AE137" s="22"/>
      <c r="AF137" s="22"/>
      <c r="AG137" s="95"/>
      <c r="AH137" s="95"/>
      <c r="AI137" s="22"/>
      <c r="AJ137" s="22"/>
      <c r="AK137" s="22"/>
      <c r="AL137" s="24"/>
      <c r="AM137" s="22"/>
      <c r="AN137" s="22"/>
      <c r="AR137" s="36"/>
    </row>
    <row r="138" spans="1:44" ht="15.75" customHeight="1" x14ac:dyDescent="0.25">
      <c r="A138" s="36"/>
      <c r="Q138" s="36"/>
      <c r="R138" s="36"/>
      <c r="AR138" s="36"/>
    </row>
    <row r="139" spans="1:44" ht="15.75" customHeight="1" x14ac:dyDescent="0.25">
      <c r="A139" s="36"/>
      <c r="Q139" s="36"/>
      <c r="R139" s="36"/>
      <c r="S139" s="27"/>
      <c r="T139" s="21"/>
      <c r="AR139" s="36"/>
    </row>
    <row r="140" spans="1:44" ht="15.75" customHeight="1" x14ac:dyDescent="0.25">
      <c r="A140" s="36"/>
      <c r="Q140" s="36"/>
      <c r="R140" s="36"/>
      <c r="S140" s="27"/>
      <c r="T140" s="21"/>
      <c r="AR140" s="36"/>
    </row>
    <row r="141" spans="1:44" ht="15.75" customHeight="1" x14ac:dyDescent="0.25">
      <c r="A141" s="36"/>
      <c r="Q141" s="36"/>
      <c r="R141" s="36"/>
      <c r="S141" s="27"/>
      <c r="T141" s="21"/>
      <c r="AR141" s="36"/>
    </row>
    <row r="142" spans="1:44" ht="15.75" customHeight="1" x14ac:dyDescent="0.25">
      <c r="A142" s="36"/>
      <c r="Q142" s="39"/>
      <c r="R142" s="39"/>
      <c r="AR142" s="39"/>
    </row>
    <row r="143" spans="1:44" ht="15.75" customHeight="1" x14ac:dyDescent="0.25">
      <c r="A143" s="36"/>
      <c r="Q143" s="39"/>
      <c r="R143" s="39"/>
      <c r="AR143" s="39"/>
    </row>
    <row r="144" spans="1:44" ht="15.75" customHeight="1" x14ac:dyDescent="0.25">
      <c r="A144" s="36"/>
      <c r="Q144" s="39"/>
      <c r="R144" s="39"/>
      <c r="AR144" s="39"/>
    </row>
    <row r="145" spans="1:44" ht="15.75" customHeight="1" x14ac:dyDescent="0.25">
      <c r="A145" s="36"/>
      <c r="D145" s="21"/>
      <c r="E145" s="21"/>
      <c r="F145" s="21"/>
      <c r="G145" s="21"/>
      <c r="I145" s="22"/>
      <c r="J145" s="22"/>
      <c r="K145" s="22"/>
      <c r="L145" s="22"/>
      <c r="M145" s="22"/>
      <c r="Q145" s="39"/>
      <c r="R145" s="39"/>
      <c r="AR145" s="39"/>
    </row>
    <row r="146" spans="1:44" ht="15.75" x14ac:dyDescent="0.25">
      <c r="A146" s="36"/>
      <c r="Q146" s="39"/>
      <c r="R146" s="39"/>
      <c r="AR146" s="39"/>
    </row>
    <row r="147" spans="1:44" ht="15" x14ac:dyDescent="0.2">
      <c r="A147" s="39"/>
      <c r="B147" s="39"/>
      <c r="C147" s="39"/>
      <c r="D147" s="39"/>
      <c r="E147" s="39"/>
      <c r="F147" s="39"/>
      <c r="G147" s="39"/>
      <c r="H147" s="39"/>
      <c r="I147" s="39"/>
      <c r="J147" s="39"/>
      <c r="K147" s="39"/>
      <c r="L147" s="39"/>
      <c r="M147" s="39"/>
      <c r="N147" s="39"/>
      <c r="O147" s="39"/>
      <c r="P147" s="39"/>
      <c r="Q147" s="39"/>
      <c r="R147" s="39"/>
      <c r="S147" s="39"/>
      <c r="T147" s="39"/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F147" s="39"/>
      <c r="AG147" s="39"/>
      <c r="AH147" s="39"/>
      <c r="AI147" s="39"/>
      <c r="AJ147" s="39"/>
      <c r="AK147" s="39"/>
      <c r="AL147" s="39"/>
      <c r="AM147" s="39"/>
      <c r="AN147" s="39"/>
      <c r="AO147" s="39"/>
      <c r="AP147" s="39"/>
      <c r="AQ147" s="39"/>
      <c r="AR147" s="43"/>
    </row>
  </sheetData>
  <sortState xmlns:xlrd2="http://schemas.microsoft.com/office/spreadsheetml/2017/richdata2" ref="U3:AL4">
    <sortCondition ref="AL3:AL4"/>
  </sortState>
  <mergeCells count="30">
    <mergeCell ref="AG10:AH10"/>
    <mergeCell ref="B1:P1"/>
    <mergeCell ref="S1:AQ1"/>
    <mergeCell ref="G2:M2"/>
    <mergeCell ref="AG2:AH2"/>
    <mergeCell ref="AG3:AH3"/>
    <mergeCell ref="AG4:AH4"/>
    <mergeCell ref="AG5:AH5"/>
    <mergeCell ref="AG6:AH6"/>
    <mergeCell ref="AG7:AH7"/>
    <mergeCell ref="AG8:AH8"/>
    <mergeCell ref="AG9:AH9"/>
    <mergeCell ref="AG106:AH106"/>
    <mergeCell ref="AG108:AH108"/>
    <mergeCell ref="AG11:AH11"/>
    <mergeCell ref="E14:F14"/>
    <mergeCell ref="B74:P74"/>
    <mergeCell ref="S74:AQ74"/>
    <mergeCell ref="G75:M75"/>
    <mergeCell ref="S75:AQ75"/>
    <mergeCell ref="AG137:AH137"/>
    <mergeCell ref="AG107:AH107"/>
    <mergeCell ref="AG109:AH109"/>
    <mergeCell ref="AG111:AH111"/>
    <mergeCell ref="AG113:AH113"/>
    <mergeCell ref="AG110:AH110"/>
    <mergeCell ref="AG112:AH112"/>
    <mergeCell ref="AG134:AH134"/>
    <mergeCell ref="AG135:AH135"/>
    <mergeCell ref="AG136:AH136"/>
  </mergeCells>
  <conditionalFormatting sqref="AM99">
    <cfRule type="cellIs" dxfId="34" priority="5" operator="notEqual">
      <formula>$AM$98</formula>
    </cfRule>
  </conditionalFormatting>
  <conditionalFormatting sqref="AN99">
    <cfRule type="cellIs" dxfId="33" priority="4" operator="notEqual">
      <formula>$AN$98</formula>
    </cfRule>
  </conditionalFormatting>
  <conditionalFormatting sqref="AO99">
    <cfRule type="cellIs" dxfId="32" priority="3" operator="notEqual">
      <formula>$AO$98</formula>
    </cfRule>
  </conditionalFormatting>
  <conditionalFormatting sqref="AP99">
    <cfRule type="cellIs" dxfId="31" priority="2" operator="notEqual">
      <formula>$AP$98</formula>
    </cfRule>
  </conditionalFormatting>
  <conditionalFormatting sqref="AQ99">
    <cfRule type="cellIs" dxfId="30" priority="1" operator="notEqual">
      <formula>$AQ$98</formula>
    </cfRule>
  </conditionalFormatting>
  <pageMargins left="0.25" right="0.25" top="0.25" bottom="0.25" header="0.5" footer="0.5"/>
  <pageSetup scale="65" fitToWidth="0" fitToHeight="0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FDF9D8-B24E-4E45-BCC4-8ED688BFF724}">
  <dimension ref="A1:AR147"/>
  <sheetViews>
    <sheetView zoomScale="70" zoomScaleNormal="70" zoomScaleSheetLayoutView="78" workbookViewId="0">
      <selection activeCell="C2" sqref="C2"/>
    </sheetView>
  </sheetViews>
  <sheetFormatPr defaultRowHeight="12.75" x14ac:dyDescent="0.2"/>
  <cols>
    <col min="1" max="1" width="2.7109375" customWidth="1"/>
    <col min="2" max="2" width="13.140625" customWidth="1"/>
    <col min="3" max="3" width="8.7109375" customWidth="1"/>
    <col min="4" max="4" width="8.28515625" customWidth="1"/>
    <col min="5" max="5" width="9.7109375" customWidth="1"/>
    <col min="6" max="6" width="5.85546875" customWidth="1"/>
    <col min="7" max="13" width="9.7109375" customWidth="1"/>
    <col min="14" max="15" width="10.7109375" customWidth="1"/>
    <col min="16" max="16" width="18.7109375" customWidth="1"/>
    <col min="17" max="18" width="2.7109375" customWidth="1"/>
    <col min="19" max="19" width="5.85546875" customWidth="1"/>
    <col min="20" max="23" width="6" customWidth="1"/>
    <col min="24" max="24" width="4.7109375" customWidth="1"/>
    <col min="25" max="25" width="10.7109375" customWidth="1"/>
    <col min="26" max="30" width="5.85546875" customWidth="1"/>
    <col min="31" max="31" width="5.28515625" customWidth="1"/>
    <col min="32" max="32" width="5.85546875" customWidth="1"/>
    <col min="33" max="36" width="6" customWidth="1"/>
    <col min="37" max="37" width="4.7109375" customWidth="1"/>
    <col min="38" max="38" width="10.7109375" customWidth="1"/>
    <col min="39" max="43" width="5.85546875" customWidth="1"/>
    <col min="44" max="44" width="2.7109375" customWidth="1"/>
  </cols>
  <sheetData>
    <row r="1" spans="1:44" ht="24" customHeight="1" x14ac:dyDescent="0.3">
      <c r="A1" s="39"/>
      <c r="B1" s="85" t="s">
        <v>127</v>
      </c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39"/>
      <c r="R1" s="39"/>
      <c r="S1" s="85" t="s">
        <v>127</v>
      </c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  <c r="AG1" s="85"/>
      <c r="AH1" s="85"/>
      <c r="AI1" s="85"/>
      <c r="AJ1" s="85"/>
      <c r="AK1" s="85"/>
      <c r="AL1" s="85"/>
      <c r="AM1" s="85"/>
      <c r="AN1" s="85"/>
      <c r="AO1" s="85"/>
      <c r="AP1" s="85"/>
      <c r="AQ1" s="85"/>
      <c r="AR1" s="39"/>
    </row>
    <row r="2" spans="1:44" ht="18.600000000000001" customHeight="1" thickBot="1" x14ac:dyDescent="0.35">
      <c r="A2" s="36"/>
      <c r="B2" s="26" t="s">
        <v>76</v>
      </c>
      <c r="C2" s="26">
        <v>6</v>
      </c>
      <c r="D2" s="25"/>
      <c r="E2" s="25"/>
      <c r="F2" s="25"/>
      <c r="G2" s="86" t="s">
        <v>170</v>
      </c>
      <c r="H2" s="86"/>
      <c r="I2" s="86"/>
      <c r="J2" s="86"/>
      <c r="K2" s="86"/>
      <c r="L2" s="86"/>
      <c r="M2" s="86"/>
      <c r="N2" s="25"/>
      <c r="O2" s="25"/>
      <c r="P2" s="25"/>
      <c r="Q2" s="36"/>
      <c r="R2" s="36"/>
      <c r="U2" s="37" t="s">
        <v>109</v>
      </c>
      <c r="V2" s="10" t="s">
        <v>0</v>
      </c>
      <c r="W2" s="10"/>
      <c r="X2" s="10"/>
      <c r="Y2" s="10"/>
      <c r="Z2" s="10" t="s">
        <v>1</v>
      </c>
      <c r="AA2" s="10"/>
      <c r="AB2" s="10"/>
      <c r="AC2" s="37" t="s">
        <v>3</v>
      </c>
      <c r="AD2" s="37" t="s">
        <v>7</v>
      </c>
      <c r="AE2" s="37" t="s">
        <v>8</v>
      </c>
      <c r="AF2" s="37" t="s">
        <v>9</v>
      </c>
      <c r="AG2" s="97" t="s">
        <v>71</v>
      </c>
      <c r="AH2" s="97"/>
      <c r="AI2" s="37" t="s">
        <v>4</v>
      </c>
      <c r="AJ2" s="37" t="s">
        <v>6</v>
      </c>
      <c r="AK2" s="37" t="s">
        <v>5</v>
      </c>
      <c r="AL2" s="37" t="s">
        <v>72</v>
      </c>
      <c r="AM2" s="21"/>
      <c r="AN2" s="11"/>
      <c r="AO2" s="11"/>
      <c r="AP2" s="22"/>
      <c r="AQ2" s="22"/>
      <c r="AR2" s="39"/>
    </row>
    <row r="3" spans="1:44" ht="18.75" thickBot="1" x14ac:dyDescent="0.3">
      <c r="A3" s="36"/>
      <c r="B3" s="4" t="s">
        <v>110</v>
      </c>
      <c r="C3" s="2" t="s">
        <v>80</v>
      </c>
      <c r="D3" s="2"/>
      <c r="E3" s="3"/>
      <c r="F3" s="2"/>
      <c r="G3" s="4" t="s">
        <v>7</v>
      </c>
      <c r="H3" s="4" t="s">
        <v>8</v>
      </c>
      <c r="I3" s="4" t="s">
        <v>9</v>
      </c>
      <c r="J3" s="4" t="s">
        <v>11</v>
      </c>
      <c r="K3" s="4" t="s">
        <v>12</v>
      </c>
      <c r="L3" s="4" t="s">
        <v>10</v>
      </c>
      <c r="M3" s="4" t="s">
        <v>4</v>
      </c>
      <c r="N3" s="4" t="s">
        <v>13</v>
      </c>
      <c r="O3" s="4" t="s">
        <v>2</v>
      </c>
      <c r="P3" s="4" t="s">
        <v>252</v>
      </c>
      <c r="Q3" s="36"/>
      <c r="R3" s="36"/>
      <c r="U3" s="27">
        <v>7.5</v>
      </c>
      <c r="V3" s="21" t="s">
        <v>168</v>
      </c>
      <c r="Z3" s="21" t="s">
        <v>136</v>
      </c>
      <c r="AB3" s="22"/>
      <c r="AC3" s="15">
        <f t="shared" ref="AC3:AC10" si="0">+AD3+AE3+AF3</f>
        <v>2</v>
      </c>
      <c r="AD3" s="15">
        <v>1</v>
      </c>
      <c r="AE3" s="15">
        <v>1</v>
      </c>
      <c r="AF3" s="15">
        <v>0</v>
      </c>
      <c r="AG3" s="98">
        <f t="shared" ref="AG3:AG9" si="1">+(AD3*2+AF3)/(2*AC3)</f>
        <v>0.5</v>
      </c>
      <c r="AH3" s="98"/>
      <c r="AI3" s="15">
        <v>2</v>
      </c>
      <c r="AJ3" s="15">
        <v>0</v>
      </c>
      <c r="AK3" s="15">
        <v>1</v>
      </c>
      <c r="AL3" s="52">
        <f t="shared" ref="AL3:AL9" si="2">+AI3/AC3</f>
        <v>1</v>
      </c>
      <c r="AN3" s="22"/>
      <c r="AQ3" s="22"/>
      <c r="AR3" s="39"/>
    </row>
    <row r="4" spans="1:44" ht="18" x14ac:dyDescent="0.25">
      <c r="A4" s="36"/>
      <c r="B4" s="5">
        <v>5</v>
      </c>
      <c r="C4" s="6" t="s">
        <v>171</v>
      </c>
      <c r="D4" s="11"/>
      <c r="E4" s="11"/>
      <c r="F4" s="11"/>
      <c r="G4" s="5">
        <v>4</v>
      </c>
      <c r="H4" s="5">
        <v>1</v>
      </c>
      <c r="I4" s="5">
        <v>1</v>
      </c>
      <c r="J4" s="5">
        <f t="shared" ref="J4:J11" si="3">2*G4+I4</f>
        <v>9</v>
      </c>
      <c r="K4" s="35">
        <f t="shared" ref="K4:K11" si="4">+J4/((G4+H4+I4)*2)</f>
        <v>0.75</v>
      </c>
      <c r="L4" s="5">
        <f>+$AN$27</f>
        <v>21</v>
      </c>
      <c r="M4" s="5">
        <v>10</v>
      </c>
      <c r="N4" s="5">
        <f>$AO$27</f>
        <v>32</v>
      </c>
      <c r="O4" s="5">
        <f>$AQ$27</f>
        <v>10</v>
      </c>
      <c r="P4" s="5">
        <v>1</v>
      </c>
      <c r="Q4" s="40"/>
      <c r="R4" s="36"/>
      <c r="U4" s="27">
        <v>8</v>
      </c>
      <c r="V4" s="21" t="s">
        <v>15</v>
      </c>
      <c r="X4" s="21"/>
      <c r="Y4" s="21"/>
      <c r="Z4" s="21" t="s">
        <v>184</v>
      </c>
      <c r="AB4" s="22"/>
      <c r="AC4" s="22">
        <f t="shared" si="0"/>
        <v>6</v>
      </c>
      <c r="AD4" s="22">
        <v>4</v>
      </c>
      <c r="AE4" s="22">
        <v>1</v>
      </c>
      <c r="AF4" s="22">
        <v>1</v>
      </c>
      <c r="AG4" s="95">
        <f t="shared" si="1"/>
        <v>0.75</v>
      </c>
      <c r="AH4" s="95"/>
      <c r="AI4" s="22">
        <v>10</v>
      </c>
      <c r="AJ4" s="22">
        <v>0</v>
      </c>
      <c r="AK4" s="22">
        <v>2</v>
      </c>
      <c r="AL4" s="24">
        <f t="shared" si="2"/>
        <v>1.6666666666666667</v>
      </c>
      <c r="AN4" s="22"/>
      <c r="AO4" s="5"/>
      <c r="AQ4" s="22"/>
      <c r="AR4" s="39"/>
    </row>
    <row r="5" spans="1:44" ht="18" x14ac:dyDescent="0.25">
      <c r="A5" s="36"/>
      <c r="B5" s="5">
        <v>1</v>
      </c>
      <c r="C5" s="6" t="s">
        <v>130</v>
      </c>
      <c r="D5" s="11"/>
      <c r="E5" s="6"/>
      <c r="F5" s="11"/>
      <c r="G5" s="5">
        <v>3</v>
      </c>
      <c r="H5" s="5">
        <v>1</v>
      </c>
      <c r="I5" s="5">
        <v>2</v>
      </c>
      <c r="J5" s="5">
        <f t="shared" si="3"/>
        <v>8</v>
      </c>
      <c r="K5" s="35">
        <f t="shared" si="4"/>
        <v>0.66666666666666663</v>
      </c>
      <c r="L5" s="5">
        <f>+$AA$27</f>
        <v>19</v>
      </c>
      <c r="M5" s="5">
        <v>7</v>
      </c>
      <c r="N5" s="5">
        <f>$AB$27</f>
        <v>26</v>
      </c>
      <c r="O5" s="5">
        <f>$AD$27</f>
        <v>8</v>
      </c>
      <c r="P5" s="5">
        <v>4</v>
      </c>
      <c r="Q5" s="40"/>
      <c r="R5" s="36"/>
      <c r="U5" s="27">
        <v>7.5</v>
      </c>
      <c r="V5" s="21" t="s">
        <v>69</v>
      </c>
      <c r="X5" s="21"/>
      <c r="Z5" s="21" t="s">
        <v>16</v>
      </c>
      <c r="AB5" s="22"/>
      <c r="AC5" s="22">
        <f t="shared" si="0"/>
        <v>6</v>
      </c>
      <c r="AD5" s="22">
        <v>3</v>
      </c>
      <c r="AE5" s="22">
        <v>2</v>
      </c>
      <c r="AF5" s="22">
        <v>1</v>
      </c>
      <c r="AG5" s="95">
        <f t="shared" si="1"/>
        <v>0.58333333333333337</v>
      </c>
      <c r="AH5" s="95"/>
      <c r="AI5" s="22">
        <v>16</v>
      </c>
      <c r="AJ5" s="22">
        <v>0</v>
      </c>
      <c r="AK5" s="22">
        <v>0</v>
      </c>
      <c r="AL5" s="24">
        <f t="shared" si="2"/>
        <v>2.6666666666666665</v>
      </c>
      <c r="AN5" s="22"/>
      <c r="AO5" s="5"/>
      <c r="AQ5" s="22"/>
      <c r="AR5" s="39"/>
    </row>
    <row r="6" spans="1:44" ht="18" x14ac:dyDescent="0.25">
      <c r="A6" s="36"/>
      <c r="B6" s="5">
        <v>4</v>
      </c>
      <c r="C6" s="6" t="s">
        <v>115</v>
      </c>
      <c r="D6" s="11"/>
      <c r="E6" s="11"/>
      <c r="F6" s="11"/>
      <c r="G6" s="5">
        <v>3</v>
      </c>
      <c r="H6" s="5">
        <v>2</v>
      </c>
      <c r="I6" s="5">
        <v>1</v>
      </c>
      <c r="J6" s="5">
        <f t="shared" si="3"/>
        <v>7</v>
      </c>
      <c r="K6" s="35">
        <f t="shared" si="4"/>
        <v>0.58333333333333337</v>
      </c>
      <c r="L6" s="5">
        <f>+$AA$66</f>
        <v>17</v>
      </c>
      <c r="M6" s="5">
        <v>16</v>
      </c>
      <c r="N6" s="5">
        <f>+$AB$66</f>
        <v>23</v>
      </c>
      <c r="O6" s="5">
        <f>+$AD$66</f>
        <v>4</v>
      </c>
      <c r="P6" s="5">
        <v>1</v>
      </c>
      <c r="Q6" s="40"/>
      <c r="R6" s="36"/>
      <c r="U6" s="27">
        <v>7</v>
      </c>
      <c r="V6" s="21" t="s">
        <v>183</v>
      </c>
      <c r="X6" s="21"/>
      <c r="Z6" s="21" t="s">
        <v>97</v>
      </c>
      <c r="AB6" s="22"/>
      <c r="AC6" s="22">
        <f t="shared" si="0"/>
        <v>6</v>
      </c>
      <c r="AD6" s="22">
        <v>3</v>
      </c>
      <c r="AE6" s="22">
        <v>2</v>
      </c>
      <c r="AF6" s="22">
        <v>1</v>
      </c>
      <c r="AG6" s="95">
        <f t="shared" si="1"/>
        <v>0.58333333333333337</v>
      </c>
      <c r="AH6" s="95"/>
      <c r="AI6" s="22">
        <v>16</v>
      </c>
      <c r="AJ6" s="22">
        <v>0</v>
      </c>
      <c r="AK6" s="22">
        <v>1</v>
      </c>
      <c r="AL6" s="24">
        <f t="shared" si="2"/>
        <v>2.6666666666666665</v>
      </c>
      <c r="AN6" s="22"/>
      <c r="AO6" s="5"/>
      <c r="AQ6" s="22"/>
      <c r="AR6" s="39"/>
    </row>
    <row r="7" spans="1:44" ht="18" x14ac:dyDescent="0.25">
      <c r="A7" s="36"/>
      <c r="B7" s="5">
        <v>7</v>
      </c>
      <c r="C7" s="6" t="s">
        <v>92</v>
      </c>
      <c r="D7" s="11"/>
      <c r="E7" s="6"/>
      <c r="F7" s="11"/>
      <c r="G7" s="5">
        <v>3</v>
      </c>
      <c r="H7" s="5">
        <v>2</v>
      </c>
      <c r="I7" s="5">
        <v>1</v>
      </c>
      <c r="J7" s="5">
        <f t="shared" si="3"/>
        <v>7</v>
      </c>
      <c r="K7" s="35">
        <f t="shared" si="4"/>
        <v>0.58333333333333337</v>
      </c>
      <c r="L7" s="5">
        <f>+$AN$53</f>
        <v>20</v>
      </c>
      <c r="M7" s="5">
        <v>16</v>
      </c>
      <c r="N7" s="5">
        <f>+$AO$53</f>
        <v>31</v>
      </c>
      <c r="O7" s="5">
        <f>+$AQ$53</f>
        <v>10</v>
      </c>
      <c r="P7" s="5">
        <v>3</v>
      </c>
      <c r="Q7" s="40"/>
      <c r="R7" s="36"/>
      <c r="U7" s="27">
        <v>8</v>
      </c>
      <c r="V7" s="21" t="s">
        <v>142</v>
      </c>
      <c r="X7" s="21"/>
      <c r="Z7" s="21" t="s">
        <v>14</v>
      </c>
      <c r="AB7" s="22"/>
      <c r="AC7" s="22">
        <f>+AD7+AE7+AF7</f>
        <v>6</v>
      </c>
      <c r="AD7" s="22">
        <v>1</v>
      </c>
      <c r="AE7" s="22">
        <v>3</v>
      </c>
      <c r="AF7" s="22">
        <v>2</v>
      </c>
      <c r="AG7" s="95">
        <f t="shared" si="1"/>
        <v>0.33333333333333331</v>
      </c>
      <c r="AH7" s="95"/>
      <c r="AI7" s="22">
        <v>20</v>
      </c>
      <c r="AJ7" s="22">
        <v>1</v>
      </c>
      <c r="AK7" s="22">
        <v>0</v>
      </c>
      <c r="AL7" s="24">
        <f t="shared" si="2"/>
        <v>3.3333333333333335</v>
      </c>
      <c r="AN7" s="22"/>
      <c r="AO7" s="5"/>
      <c r="AQ7" s="22"/>
      <c r="AR7" s="39"/>
    </row>
    <row r="8" spans="1:44" ht="18" x14ac:dyDescent="0.25">
      <c r="A8" s="36"/>
      <c r="B8" s="5">
        <v>2</v>
      </c>
      <c r="C8" s="6" t="s">
        <v>18</v>
      </c>
      <c r="D8" s="11"/>
      <c r="E8" s="6"/>
      <c r="F8" s="11"/>
      <c r="G8" s="5">
        <v>2</v>
      </c>
      <c r="H8" s="5">
        <v>2</v>
      </c>
      <c r="I8" s="5">
        <v>2</v>
      </c>
      <c r="J8" s="5">
        <f t="shared" si="3"/>
        <v>6</v>
      </c>
      <c r="K8" s="35">
        <f t="shared" si="4"/>
        <v>0.5</v>
      </c>
      <c r="L8" s="5">
        <f>+$AA$40</f>
        <v>18</v>
      </c>
      <c r="M8" s="5">
        <v>23</v>
      </c>
      <c r="N8" s="5">
        <f>$AB$40</f>
        <v>25</v>
      </c>
      <c r="O8" s="5">
        <f>$AD$40</f>
        <v>10</v>
      </c>
      <c r="P8" s="5">
        <v>5</v>
      </c>
      <c r="Q8" s="40"/>
      <c r="R8" s="36"/>
      <c r="U8" s="27">
        <v>7</v>
      </c>
      <c r="V8" s="21" t="s">
        <v>162</v>
      </c>
      <c r="X8" s="21"/>
      <c r="Z8" s="21" t="s">
        <v>17</v>
      </c>
      <c r="AB8" s="22"/>
      <c r="AC8" s="22">
        <f>+AD8+AE8+AF8</f>
        <v>5</v>
      </c>
      <c r="AD8" s="22">
        <v>1</v>
      </c>
      <c r="AE8" s="22">
        <v>3</v>
      </c>
      <c r="AF8" s="22">
        <v>1</v>
      </c>
      <c r="AG8" s="95">
        <f t="shared" si="1"/>
        <v>0.3</v>
      </c>
      <c r="AH8" s="95"/>
      <c r="AI8" s="22">
        <v>19</v>
      </c>
      <c r="AJ8" s="22">
        <v>1</v>
      </c>
      <c r="AK8" s="22">
        <v>0</v>
      </c>
      <c r="AL8" s="24">
        <f t="shared" si="2"/>
        <v>3.8</v>
      </c>
      <c r="AN8" s="22"/>
      <c r="AO8" s="5"/>
      <c r="AQ8" s="22"/>
      <c r="AR8" s="39"/>
    </row>
    <row r="9" spans="1:44" ht="18" x14ac:dyDescent="0.25">
      <c r="A9" s="36"/>
      <c r="B9" s="5">
        <v>6</v>
      </c>
      <c r="C9" s="6" t="s">
        <v>17</v>
      </c>
      <c r="D9" s="11"/>
      <c r="E9" s="6"/>
      <c r="F9" s="11"/>
      <c r="G9" s="5">
        <v>1</v>
      </c>
      <c r="H9" s="5">
        <v>3</v>
      </c>
      <c r="I9" s="5">
        <v>2</v>
      </c>
      <c r="J9" s="5">
        <f t="shared" si="3"/>
        <v>4</v>
      </c>
      <c r="K9" s="35">
        <f t="shared" si="4"/>
        <v>0.33333333333333331</v>
      </c>
      <c r="L9" s="5">
        <f>+$AN$40</f>
        <v>15</v>
      </c>
      <c r="M9" s="5">
        <v>21</v>
      </c>
      <c r="N9" s="5">
        <f>+$AO$40</f>
        <v>23</v>
      </c>
      <c r="O9" s="5">
        <f>+$AQ$40</f>
        <v>2</v>
      </c>
      <c r="P9" s="5">
        <v>6</v>
      </c>
      <c r="Q9" s="40"/>
      <c r="R9" s="36"/>
      <c r="U9" s="27">
        <v>7.5</v>
      </c>
      <c r="V9" s="21" t="s">
        <v>78</v>
      </c>
      <c r="X9" s="21"/>
      <c r="Z9" s="21" t="s">
        <v>18</v>
      </c>
      <c r="AB9" s="22"/>
      <c r="AC9" s="22">
        <f>+AD9+AE9+AF9</f>
        <v>6</v>
      </c>
      <c r="AD9" s="22">
        <v>2</v>
      </c>
      <c r="AE9" s="22">
        <v>2</v>
      </c>
      <c r="AF9" s="22">
        <v>2</v>
      </c>
      <c r="AG9" s="95">
        <f t="shared" si="1"/>
        <v>0.5</v>
      </c>
      <c r="AH9" s="95"/>
      <c r="AI9" s="22">
        <v>23</v>
      </c>
      <c r="AJ9" s="22">
        <v>0</v>
      </c>
      <c r="AK9" s="22">
        <v>0</v>
      </c>
      <c r="AL9" s="24">
        <f t="shared" si="2"/>
        <v>3.8333333333333335</v>
      </c>
      <c r="AN9" s="22"/>
      <c r="AO9" s="5"/>
      <c r="AQ9" s="22"/>
      <c r="AR9" s="39"/>
    </row>
    <row r="10" spans="1:44" ht="18" x14ac:dyDescent="0.25">
      <c r="A10" s="40"/>
      <c r="B10" s="5">
        <v>8</v>
      </c>
      <c r="C10" s="6" t="s">
        <v>14</v>
      </c>
      <c r="D10" s="11"/>
      <c r="E10" s="6"/>
      <c r="F10" s="11"/>
      <c r="G10" s="5">
        <v>1</v>
      </c>
      <c r="H10" s="5">
        <v>3</v>
      </c>
      <c r="I10" s="5">
        <v>2</v>
      </c>
      <c r="J10" s="5">
        <f t="shared" si="3"/>
        <v>4</v>
      </c>
      <c r="K10" s="35">
        <f t="shared" si="4"/>
        <v>0.33333333333333331</v>
      </c>
      <c r="L10" s="5">
        <f>+$AN$66</f>
        <v>12</v>
      </c>
      <c r="M10" s="5">
        <v>21</v>
      </c>
      <c r="N10" s="5">
        <f>$AO$66</f>
        <v>16</v>
      </c>
      <c r="O10" s="5">
        <f>$AQ$66</f>
        <v>12</v>
      </c>
      <c r="P10" s="5">
        <v>8</v>
      </c>
      <c r="Q10" s="40"/>
      <c r="R10" s="40"/>
      <c r="U10" s="27">
        <v>7</v>
      </c>
      <c r="V10" s="21" t="s">
        <v>145</v>
      </c>
      <c r="X10" s="21"/>
      <c r="Z10" s="21" t="s">
        <v>93</v>
      </c>
      <c r="AB10" s="22"/>
      <c r="AC10" s="22">
        <f t="shared" si="0"/>
        <v>0</v>
      </c>
      <c r="AD10" s="22">
        <v>0</v>
      </c>
      <c r="AE10" s="22">
        <v>0</v>
      </c>
      <c r="AF10" s="22">
        <v>0</v>
      </c>
      <c r="AG10" s="95"/>
      <c r="AH10" s="95"/>
      <c r="AI10" s="22">
        <v>0</v>
      </c>
      <c r="AJ10" s="22">
        <v>0</v>
      </c>
      <c r="AK10" s="22">
        <v>0</v>
      </c>
      <c r="AL10" s="24"/>
      <c r="AN10" s="22"/>
      <c r="AO10" s="5"/>
      <c r="AQ10" s="22"/>
      <c r="AR10" s="39"/>
    </row>
    <row r="11" spans="1:44" ht="18.75" thickBot="1" x14ac:dyDescent="0.3">
      <c r="A11" s="40"/>
      <c r="B11" s="5">
        <v>3</v>
      </c>
      <c r="C11" s="6" t="s">
        <v>93</v>
      </c>
      <c r="D11" s="11"/>
      <c r="E11" s="11"/>
      <c r="F11" s="11"/>
      <c r="G11" s="5">
        <v>0</v>
      </c>
      <c r="H11" s="5">
        <v>3</v>
      </c>
      <c r="I11" s="5">
        <v>3</v>
      </c>
      <c r="J11" s="5">
        <f t="shared" si="3"/>
        <v>3</v>
      </c>
      <c r="K11" s="35">
        <f t="shared" si="4"/>
        <v>0.25</v>
      </c>
      <c r="L11" s="5">
        <f>+$AA$53</f>
        <v>12</v>
      </c>
      <c r="M11" s="5">
        <v>20</v>
      </c>
      <c r="N11" s="5">
        <f>+$AB$53</f>
        <v>20</v>
      </c>
      <c r="O11" s="5">
        <f>+$AD$53</f>
        <v>6</v>
      </c>
      <c r="P11" s="5">
        <v>7</v>
      </c>
      <c r="Q11" s="40"/>
      <c r="R11" s="40"/>
      <c r="V11" s="21" t="s">
        <v>19</v>
      </c>
      <c r="X11" s="21"/>
      <c r="Y11" s="21"/>
      <c r="Z11" s="11"/>
      <c r="AA11" s="21"/>
      <c r="AB11" s="22"/>
      <c r="AC11" s="22">
        <f>+AC121</f>
        <v>11</v>
      </c>
      <c r="AD11" s="22">
        <f>+AD121</f>
        <v>2</v>
      </c>
      <c r="AE11" s="22">
        <f>+AE121</f>
        <v>3</v>
      </c>
      <c r="AF11" s="22">
        <f>+AF121</f>
        <v>6</v>
      </c>
      <c r="AG11" s="95"/>
      <c r="AH11" s="95"/>
      <c r="AI11" s="22">
        <f>+AI121</f>
        <v>26</v>
      </c>
      <c r="AJ11" s="22">
        <f>+AJ121</f>
        <v>0</v>
      </c>
      <c r="AK11" s="22">
        <f>+AK121</f>
        <v>0</v>
      </c>
      <c r="AL11" s="24"/>
      <c r="AM11" s="21"/>
      <c r="AN11" s="11"/>
      <c r="AO11" s="5"/>
      <c r="AQ11" s="11"/>
      <c r="AR11" s="39"/>
    </row>
    <row r="12" spans="1:44" ht="18" x14ac:dyDescent="0.25">
      <c r="A12" s="40"/>
      <c r="B12" s="7"/>
      <c r="C12" s="7"/>
      <c r="D12" s="7"/>
      <c r="E12" s="8"/>
      <c r="F12" s="7"/>
      <c r="G12" s="9">
        <f>SUM(G4:G11)</f>
        <v>17</v>
      </c>
      <c r="H12" s="9">
        <f>SUM(H4:H11)</f>
        <v>17</v>
      </c>
      <c r="I12" s="9">
        <f>SUM(I4:I11)</f>
        <v>14</v>
      </c>
      <c r="J12" s="9"/>
      <c r="K12" s="9"/>
      <c r="L12" s="9">
        <f>SUM(L4:L11)</f>
        <v>134</v>
      </c>
      <c r="M12" s="9">
        <f>SUM(M4:M11)</f>
        <v>134</v>
      </c>
      <c r="N12" s="9">
        <f>SUM(N4:N11)</f>
        <v>196</v>
      </c>
      <c r="O12" s="9">
        <f>SUM(O4:O11)</f>
        <v>62</v>
      </c>
      <c r="P12" s="9"/>
      <c r="Q12" s="40"/>
      <c r="R12" s="40"/>
      <c r="U12" s="32"/>
      <c r="V12" s="32"/>
      <c r="W12" s="31" t="s">
        <v>20</v>
      </c>
      <c r="X12" s="32"/>
      <c r="Y12" s="32"/>
      <c r="Z12" s="32"/>
      <c r="AA12" s="31"/>
      <c r="AB12" s="15"/>
      <c r="AC12" s="15">
        <f>SUM(AC3:AC11)</f>
        <v>48</v>
      </c>
      <c r="AD12" s="15">
        <f>SUM(AD3:AD11)</f>
        <v>17</v>
      </c>
      <c r="AE12" s="15">
        <f>SUM(AE3:AE11)</f>
        <v>17</v>
      </c>
      <c r="AF12" s="15">
        <f>SUM(AF3:AF11)</f>
        <v>14</v>
      </c>
      <c r="AG12" s="15"/>
      <c r="AH12" s="15"/>
      <c r="AI12" s="15">
        <f>SUM(AI3:AI11)</f>
        <v>132</v>
      </c>
      <c r="AJ12" s="15">
        <f>SUM(AJ3:AJ11)</f>
        <v>2</v>
      </c>
      <c r="AK12" s="15">
        <f>SUM(AK3:AK11)</f>
        <v>4</v>
      </c>
      <c r="AL12" s="33">
        <f>+AI12/AC12</f>
        <v>2.75</v>
      </c>
      <c r="AR12" s="39"/>
    </row>
    <row r="13" spans="1:44" ht="15.75" x14ac:dyDescent="0.25">
      <c r="A13" s="41"/>
      <c r="B13" s="1"/>
      <c r="C13" s="1"/>
      <c r="D13" s="1"/>
      <c r="P13" s="1"/>
      <c r="Q13" s="41"/>
      <c r="R13" s="41"/>
      <c r="AR13" s="39"/>
    </row>
    <row r="14" spans="1:44" ht="15.95" customHeight="1" thickBot="1" x14ac:dyDescent="0.3">
      <c r="A14" s="41"/>
      <c r="B14" s="47" t="str">
        <f>"Week "&amp;TEXT(C2,"##")&amp;" Summary:"</f>
        <v>Week 6 Summary:</v>
      </c>
      <c r="C14" s="48"/>
      <c r="D14" s="48"/>
      <c r="E14" s="96">
        <v>45578</v>
      </c>
      <c r="F14" s="96"/>
      <c r="G14" s="36" t="s">
        <v>70</v>
      </c>
      <c r="H14" s="36" t="s">
        <v>25</v>
      </c>
      <c r="I14" s="36" t="s">
        <v>90</v>
      </c>
      <c r="J14" s="39"/>
      <c r="K14" s="39"/>
      <c r="L14" s="36" t="s">
        <v>89</v>
      </c>
      <c r="M14" s="39"/>
      <c r="N14" s="39"/>
      <c r="O14" s="39"/>
      <c r="P14" s="39"/>
      <c r="Q14" s="41"/>
      <c r="R14" s="41"/>
      <c r="S14" s="23" t="s">
        <v>109</v>
      </c>
      <c r="T14" s="51" t="s">
        <v>80</v>
      </c>
      <c r="U14" s="51"/>
      <c r="V14" s="51"/>
      <c r="W14" s="51"/>
      <c r="X14" s="51" t="s">
        <v>110</v>
      </c>
      <c r="Y14" s="17" t="s">
        <v>21</v>
      </c>
      <c r="Z14" s="23" t="s">
        <v>3</v>
      </c>
      <c r="AA14" s="23" t="s">
        <v>22</v>
      </c>
      <c r="AB14" s="23" t="s">
        <v>23</v>
      </c>
      <c r="AC14" s="23" t="s">
        <v>24</v>
      </c>
      <c r="AD14" s="23" t="s">
        <v>2</v>
      </c>
      <c r="AE14" s="45"/>
      <c r="AF14" s="23" t="s">
        <v>109</v>
      </c>
      <c r="AG14" s="51" t="s">
        <v>80</v>
      </c>
      <c r="AH14" s="51"/>
      <c r="AI14" s="51"/>
      <c r="AJ14" s="51"/>
      <c r="AK14" s="51" t="s">
        <v>110</v>
      </c>
      <c r="AL14" s="17" t="s">
        <v>21</v>
      </c>
      <c r="AM14" s="23" t="s">
        <v>3</v>
      </c>
      <c r="AN14" s="23" t="s">
        <v>22</v>
      </c>
      <c r="AO14" s="23" t="s">
        <v>23</v>
      </c>
      <c r="AP14" s="23" t="s">
        <v>24</v>
      </c>
      <c r="AQ14" s="23" t="s">
        <v>2</v>
      </c>
      <c r="AR14" s="39"/>
    </row>
    <row r="15" spans="1:44" ht="15.95" customHeight="1" x14ac:dyDescent="0.25">
      <c r="A15" s="41"/>
      <c r="B15" s="42" t="s">
        <v>146</v>
      </c>
      <c r="C15" s="6" t="s">
        <v>175</v>
      </c>
      <c r="E15" s="21"/>
      <c r="F15" s="21"/>
      <c r="G15" s="5">
        <v>5</v>
      </c>
      <c r="H15" s="22">
        <v>1</v>
      </c>
      <c r="I15" s="21" t="s">
        <v>114</v>
      </c>
      <c r="J15" s="21"/>
      <c r="K15" s="21"/>
      <c r="L15" s="21" t="s">
        <v>349</v>
      </c>
      <c r="M15" s="21"/>
      <c r="N15" s="21"/>
      <c r="O15" s="21"/>
      <c r="P15" s="21"/>
      <c r="Q15" s="41"/>
      <c r="R15" s="41"/>
      <c r="S15" s="18" t="s">
        <v>130</v>
      </c>
      <c r="T15" s="18"/>
      <c r="U15" s="18"/>
      <c r="V15" s="18"/>
      <c r="W15" s="18"/>
      <c r="X15" s="16" t="s">
        <v>135</v>
      </c>
      <c r="Z15" s="22">
        <v>12</v>
      </c>
      <c r="AA15" s="22">
        <v>1</v>
      </c>
      <c r="AB15" s="22">
        <v>3</v>
      </c>
      <c r="AC15" s="22">
        <f t="shared" ref="AC15:AC26" si="5">+AA15+AB15</f>
        <v>4</v>
      </c>
      <c r="AD15" s="22">
        <v>0</v>
      </c>
      <c r="AE15" s="45"/>
      <c r="AF15" s="18" t="s">
        <v>171</v>
      </c>
      <c r="AG15" s="18"/>
      <c r="AH15" s="18"/>
      <c r="AI15" s="18"/>
      <c r="AJ15" s="18"/>
      <c r="AK15" s="16" t="s">
        <v>174</v>
      </c>
      <c r="AM15" s="22">
        <v>8</v>
      </c>
      <c r="AN15" s="22">
        <v>4</v>
      </c>
      <c r="AO15" s="22">
        <v>2</v>
      </c>
      <c r="AP15" s="22">
        <f t="shared" ref="AP15:AP26" si="6">+AN15+AO15</f>
        <v>6</v>
      </c>
      <c r="AQ15" s="22">
        <v>0</v>
      </c>
      <c r="AR15" s="39"/>
    </row>
    <row r="16" spans="1:44" ht="15.95" customHeight="1" x14ac:dyDescent="0.25">
      <c r="A16" s="41"/>
      <c r="B16" s="22" t="s">
        <v>27</v>
      </c>
      <c r="C16" s="21" t="s">
        <v>326</v>
      </c>
      <c r="D16" s="16"/>
      <c r="E16" s="16"/>
      <c r="F16" s="21"/>
      <c r="G16" s="5"/>
      <c r="H16" s="22">
        <v>2</v>
      </c>
      <c r="I16" s="21" t="s">
        <v>114</v>
      </c>
      <c r="J16" s="21"/>
      <c r="K16" s="21"/>
      <c r="L16" s="21" t="s">
        <v>330</v>
      </c>
      <c r="M16" s="21"/>
      <c r="N16" s="21"/>
      <c r="O16" s="21"/>
      <c r="P16" s="21"/>
      <c r="Q16" s="41"/>
      <c r="R16" s="41"/>
      <c r="S16" s="27">
        <v>7.5</v>
      </c>
      <c r="T16" s="21" t="s">
        <v>168</v>
      </c>
      <c r="U16" s="21"/>
      <c r="V16" s="21"/>
      <c r="W16" s="21"/>
      <c r="X16" s="22">
        <v>30</v>
      </c>
      <c r="Y16" s="21" t="s">
        <v>134</v>
      </c>
      <c r="Z16" s="22">
        <v>2</v>
      </c>
      <c r="AA16" s="22">
        <v>0</v>
      </c>
      <c r="AB16" s="22">
        <v>0</v>
      </c>
      <c r="AC16" s="22">
        <f t="shared" si="5"/>
        <v>0</v>
      </c>
      <c r="AD16" s="22">
        <v>0</v>
      </c>
      <c r="AE16" s="45"/>
      <c r="AF16" s="27">
        <v>8</v>
      </c>
      <c r="AG16" s="21" t="s">
        <v>15</v>
      </c>
      <c r="AK16" s="22"/>
      <c r="AL16" s="21" t="s">
        <v>173</v>
      </c>
      <c r="AM16" s="22">
        <v>6</v>
      </c>
      <c r="AN16" s="22">
        <v>0</v>
      </c>
      <c r="AO16" s="22">
        <v>0</v>
      </c>
      <c r="AP16" s="22">
        <f t="shared" si="6"/>
        <v>0</v>
      </c>
      <c r="AQ16" s="22">
        <v>0</v>
      </c>
      <c r="AR16" s="39"/>
    </row>
    <row r="17" spans="1:44" ht="15.95" customHeight="1" x14ac:dyDescent="0.25">
      <c r="A17" s="41"/>
      <c r="B17" s="22"/>
      <c r="C17" s="21" t="s">
        <v>327</v>
      </c>
      <c r="D17" s="16"/>
      <c r="E17" s="16"/>
      <c r="F17" s="21"/>
      <c r="H17" s="22">
        <v>2</v>
      </c>
      <c r="I17" s="21" t="s">
        <v>28</v>
      </c>
      <c r="J17" s="21"/>
      <c r="K17" s="21"/>
      <c r="L17" s="21" t="s">
        <v>155</v>
      </c>
      <c r="M17" s="21"/>
      <c r="N17" s="21"/>
      <c r="O17" s="21"/>
      <c r="P17" s="21"/>
      <c r="Q17" s="41"/>
      <c r="R17" s="41"/>
      <c r="S17" s="27">
        <v>9.5</v>
      </c>
      <c r="T17" s="21" t="s">
        <v>185</v>
      </c>
      <c r="U17" s="21"/>
      <c r="V17" s="21"/>
      <c r="W17" s="21"/>
      <c r="X17" s="22">
        <v>7</v>
      </c>
      <c r="Y17" s="21" t="s">
        <v>134</v>
      </c>
      <c r="Z17" s="22">
        <v>6</v>
      </c>
      <c r="AA17" s="22">
        <v>7</v>
      </c>
      <c r="AB17" s="22">
        <v>1</v>
      </c>
      <c r="AC17" s="22">
        <f t="shared" si="5"/>
        <v>8</v>
      </c>
      <c r="AD17" s="22">
        <v>2</v>
      </c>
      <c r="AE17" s="45"/>
      <c r="AF17" s="27">
        <v>9.5</v>
      </c>
      <c r="AG17" s="21" t="s">
        <v>192</v>
      </c>
      <c r="AH17" s="21"/>
      <c r="AI17" s="21"/>
      <c r="AJ17" s="21"/>
      <c r="AK17" s="22">
        <v>19</v>
      </c>
      <c r="AL17" s="21" t="s">
        <v>173</v>
      </c>
      <c r="AM17" s="22">
        <v>6</v>
      </c>
      <c r="AN17" s="22">
        <v>4</v>
      </c>
      <c r="AO17" s="22">
        <v>8</v>
      </c>
      <c r="AP17" s="22">
        <f t="shared" si="6"/>
        <v>12</v>
      </c>
      <c r="AQ17" s="22">
        <v>6</v>
      </c>
      <c r="AR17" s="39"/>
    </row>
    <row r="18" spans="1:44" ht="15.95" customHeight="1" x14ac:dyDescent="0.25">
      <c r="A18" s="41"/>
      <c r="H18" s="22">
        <v>2</v>
      </c>
      <c r="I18" s="21" t="s">
        <v>155</v>
      </c>
      <c r="L18" s="21" t="s">
        <v>329</v>
      </c>
      <c r="M18" s="21"/>
      <c r="N18" s="21"/>
      <c r="O18" s="21"/>
      <c r="P18" s="21"/>
      <c r="Q18" s="41"/>
      <c r="R18" s="41"/>
      <c r="S18" s="27">
        <v>8.5</v>
      </c>
      <c r="T18" s="21" t="s">
        <v>28</v>
      </c>
      <c r="W18" s="21"/>
      <c r="X18" s="22">
        <v>44</v>
      </c>
      <c r="Y18" s="21" t="s">
        <v>134</v>
      </c>
      <c r="Z18" s="22">
        <v>6</v>
      </c>
      <c r="AA18" s="22">
        <v>1</v>
      </c>
      <c r="AB18" s="22">
        <v>1</v>
      </c>
      <c r="AC18" s="22">
        <f t="shared" si="5"/>
        <v>2</v>
      </c>
      <c r="AD18" s="22">
        <v>0</v>
      </c>
      <c r="AE18" s="45"/>
      <c r="AF18" s="27">
        <v>9</v>
      </c>
      <c r="AG18" s="21" t="s">
        <v>79</v>
      </c>
      <c r="AH18" s="21"/>
      <c r="AI18" s="21"/>
      <c r="AJ18" s="21"/>
      <c r="AK18" s="22">
        <v>22</v>
      </c>
      <c r="AL18" s="21" t="s">
        <v>173</v>
      </c>
      <c r="AM18" s="22">
        <v>6</v>
      </c>
      <c r="AN18" s="22">
        <v>2</v>
      </c>
      <c r="AO18" s="22">
        <v>6</v>
      </c>
      <c r="AP18" s="22">
        <f t="shared" si="6"/>
        <v>8</v>
      </c>
      <c r="AQ18" s="22">
        <v>4</v>
      </c>
      <c r="AR18" s="39"/>
    </row>
    <row r="19" spans="1:44" ht="15.95" customHeight="1" x14ac:dyDescent="0.25">
      <c r="A19" s="41"/>
      <c r="H19" s="22">
        <v>2</v>
      </c>
      <c r="I19" s="21" t="s">
        <v>114</v>
      </c>
      <c r="L19" s="21" t="s">
        <v>44</v>
      </c>
      <c r="M19" s="21"/>
      <c r="N19" s="21"/>
      <c r="O19" s="21"/>
      <c r="P19" s="21"/>
      <c r="Q19" s="41"/>
      <c r="R19" s="41"/>
      <c r="S19" s="27">
        <v>8</v>
      </c>
      <c r="T19" s="21" t="s">
        <v>155</v>
      </c>
      <c r="X19" s="22">
        <v>77</v>
      </c>
      <c r="Y19" s="21" t="s">
        <v>134</v>
      </c>
      <c r="Z19" s="22">
        <v>6</v>
      </c>
      <c r="AA19" s="22">
        <v>4</v>
      </c>
      <c r="AB19" s="22">
        <v>5</v>
      </c>
      <c r="AC19" s="22">
        <f t="shared" si="5"/>
        <v>9</v>
      </c>
      <c r="AD19" s="22">
        <v>4</v>
      </c>
      <c r="AE19" s="45"/>
      <c r="AF19" s="27">
        <v>8.5</v>
      </c>
      <c r="AG19" s="21" t="s">
        <v>138</v>
      </c>
      <c r="AH19" s="21"/>
      <c r="AI19" s="21"/>
      <c r="AJ19" s="21"/>
      <c r="AK19" s="22">
        <v>77</v>
      </c>
      <c r="AL19" s="21" t="s">
        <v>173</v>
      </c>
      <c r="AM19" s="22">
        <v>5</v>
      </c>
      <c r="AN19" s="22">
        <v>5</v>
      </c>
      <c r="AO19" s="22">
        <v>4</v>
      </c>
      <c r="AP19" s="22">
        <f t="shared" si="6"/>
        <v>9</v>
      </c>
      <c r="AQ19" s="22">
        <v>0</v>
      </c>
      <c r="AR19" s="39"/>
    </row>
    <row r="20" spans="1:44" ht="15.95" customHeight="1" x14ac:dyDescent="0.25">
      <c r="A20" s="41"/>
      <c r="Q20" s="41"/>
      <c r="R20" s="41"/>
      <c r="S20" s="27">
        <v>8</v>
      </c>
      <c r="T20" s="21" t="s">
        <v>37</v>
      </c>
      <c r="W20" s="21"/>
      <c r="X20" s="22">
        <v>12</v>
      </c>
      <c r="Y20" s="21" t="s">
        <v>134</v>
      </c>
      <c r="Z20" s="22">
        <v>6</v>
      </c>
      <c r="AA20" s="22">
        <v>0</v>
      </c>
      <c r="AB20" s="22">
        <v>3</v>
      </c>
      <c r="AC20" s="22">
        <f t="shared" si="5"/>
        <v>3</v>
      </c>
      <c r="AD20" s="22">
        <v>0</v>
      </c>
      <c r="AE20" s="45"/>
      <c r="AF20" s="27">
        <v>8</v>
      </c>
      <c r="AG20" s="21" t="s">
        <v>153</v>
      </c>
      <c r="AH20" s="21"/>
      <c r="AI20" s="21"/>
      <c r="AJ20" s="21"/>
      <c r="AK20" s="22">
        <v>14</v>
      </c>
      <c r="AL20" s="21" t="s">
        <v>173</v>
      </c>
      <c r="AM20" s="22">
        <v>3</v>
      </c>
      <c r="AN20" s="22">
        <v>1</v>
      </c>
      <c r="AO20" s="22">
        <v>0</v>
      </c>
      <c r="AP20" s="22">
        <f t="shared" si="6"/>
        <v>1</v>
      </c>
      <c r="AQ20" s="22">
        <v>0</v>
      </c>
      <c r="AR20" s="39"/>
    </row>
    <row r="21" spans="1:44" ht="15.95" customHeight="1" x14ac:dyDescent="0.25">
      <c r="A21" s="41"/>
      <c r="B21" s="22" t="s">
        <v>38</v>
      </c>
      <c r="C21" s="6" t="s">
        <v>178</v>
      </c>
      <c r="D21" s="11"/>
      <c r="E21" s="21"/>
      <c r="F21" s="21"/>
      <c r="G21" s="5">
        <v>2</v>
      </c>
      <c r="H21" s="22">
        <v>2</v>
      </c>
      <c r="I21" s="21" t="s">
        <v>118</v>
      </c>
      <c r="J21" s="21"/>
      <c r="K21" s="21"/>
      <c r="L21" s="21" t="s">
        <v>85</v>
      </c>
      <c r="M21" s="21"/>
      <c r="N21" s="21"/>
      <c r="O21" s="21"/>
      <c r="P21" s="21"/>
      <c r="Q21" s="41"/>
      <c r="R21" s="41"/>
      <c r="S21" s="27">
        <v>7.5</v>
      </c>
      <c r="T21" s="21" t="s">
        <v>44</v>
      </c>
      <c r="U21" s="21"/>
      <c r="V21" s="21"/>
      <c r="W21" s="21"/>
      <c r="X21" s="22">
        <v>2</v>
      </c>
      <c r="Y21" s="21" t="s">
        <v>134</v>
      </c>
      <c r="Z21" s="22">
        <v>5</v>
      </c>
      <c r="AA21" s="22">
        <v>0</v>
      </c>
      <c r="AB21" s="22">
        <v>4</v>
      </c>
      <c r="AC21" s="22">
        <f t="shared" si="5"/>
        <v>4</v>
      </c>
      <c r="AD21" s="22">
        <v>0</v>
      </c>
      <c r="AE21" s="45"/>
      <c r="AF21" s="27">
        <v>7.5</v>
      </c>
      <c r="AG21" s="21" t="s">
        <v>125</v>
      </c>
      <c r="AH21" s="21"/>
      <c r="AI21" s="21"/>
      <c r="AJ21" s="21"/>
      <c r="AK21" s="22">
        <v>44</v>
      </c>
      <c r="AL21" s="21" t="s">
        <v>173</v>
      </c>
      <c r="AM21" s="22">
        <v>3</v>
      </c>
      <c r="AN21" s="22">
        <v>1</v>
      </c>
      <c r="AO21" s="22">
        <v>0</v>
      </c>
      <c r="AP21" s="22">
        <f t="shared" si="6"/>
        <v>1</v>
      </c>
      <c r="AQ21" s="22">
        <v>0</v>
      </c>
      <c r="AR21" s="39"/>
    </row>
    <row r="22" spans="1:44" ht="15.95" customHeight="1" x14ac:dyDescent="0.25">
      <c r="A22" s="41"/>
      <c r="B22" s="22" t="s">
        <v>27</v>
      </c>
      <c r="C22" s="21"/>
      <c r="D22" s="16" t="s">
        <v>100</v>
      </c>
      <c r="E22" s="21"/>
      <c r="F22" s="21"/>
      <c r="G22" s="5"/>
      <c r="H22" s="22">
        <v>2</v>
      </c>
      <c r="I22" s="21" t="s">
        <v>118</v>
      </c>
      <c r="J22" s="21"/>
      <c r="K22" s="21"/>
      <c r="L22" s="21" t="s">
        <v>328</v>
      </c>
      <c r="M22" s="21"/>
      <c r="N22" s="21"/>
      <c r="O22" s="21"/>
      <c r="P22" s="21"/>
      <c r="Q22" s="41"/>
      <c r="R22" s="41"/>
      <c r="S22" s="27">
        <v>7.5</v>
      </c>
      <c r="T22" s="21" t="s">
        <v>164</v>
      </c>
      <c r="U22" s="21"/>
      <c r="V22" s="21"/>
      <c r="X22" s="22">
        <v>17</v>
      </c>
      <c r="Y22" s="21" t="s">
        <v>134</v>
      </c>
      <c r="Z22" s="22">
        <v>6</v>
      </c>
      <c r="AA22" s="22">
        <v>1</v>
      </c>
      <c r="AB22" s="22">
        <v>4</v>
      </c>
      <c r="AC22" s="22">
        <f t="shared" si="5"/>
        <v>5</v>
      </c>
      <c r="AD22" s="22">
        <v>0</v>
      </c>
      <c r="AE22" s="45"/>
      <c r="AF22" s="27">
        <v>7</v>
      </c>
      <c r="AG22" s="21" t="s">
        <v>119</v>
      </c>
      <c r="AH22" s="21"/>
      <c r="AI22" s="21"/>
      <c r="AJ22" s="21"/>
      <c r="AK22" s="22">
        <v>24</v>
      </c>
      <c r="AL22" s="21" t="s">
        <v>173</v>
      </c>
      <c r="AM22" s="22">
        <v>6</v>
      </c>
      <c r="AN22" s="22">
        <v>1</v>
      </c>
      <c r="AO22" s="22">
        <v>5</v>
      </c>
      <c r="AP22" s="22">
        <f t="shared" si="6"/>
        <v>6</v>
      </c>
      <c r="AQ22" s="22">
        <v>0</v>
      </c>
      <c r="AR22" s="39"/>
    </row>
    <row r="23" spans="1:44" ht="15.95" customHeight="1" x14ac:dyDescent="0.25">
      <c r="A23" s="41"/>
      <c r="B23" s="36"/>
      <c r="C23" s="46"/>
      <c r="D23" s="46"/>
      <c r="E23" s="46"/>
      <c r="F23" s="46"/>
      <c r="G23" s="42"/>
      <c r="H23" s="45"/>
      <c r="I23" s="46"/>
      <c r="J23" s="46"/>
      <c r="K23" s="45"/>
      <c r="L23" s="45"/>
      <c r="M23" s="45"/>
      <c r="N23" s="45"/>
      <c r="O23" s="45"/>
      <c r="P23" s="45"/>
      <c r="Q23" s="41"/>
      <c r="R23" s="41"/>
      <c r="S23" s="27">
        <v>7</v>
      </c>
      <c r="T23" s="21" t="s">
        <v>81</v>
      </c>
      <c r="U23" s="21"/>
      <c r="V23" s="21"/>
      <c r="W23" s="21"/>
      <c r="X23" s="22">
        <v>4</v>
      </c>
      <c r="Y23" s="21" t="s">
        <v>134</v>
      </c>
      <c r="Z23" s="22">
        <v>6</v>
      </c>
      <c r="AA23" s="22">
        <v>2</v>
      </c>
      <c r="AB23" s="22">
        <v>3</v>
      </c>
      <c r="AC23" s="22">
        <f t="shared" si="5"/>
        <v>5</v>
      </c>
      <c r="AD23" s="22">
        <v>0</v>
      </c>
      <c r="AE23" s="45"/>
      <c r="AF23" s="27">
        <v>6.5</v>
      </c>
      <c r="AG23" s="21" t="s">
        <v>99</v>
      </c>
      <c r="AH23" s="21"/>
      <c r="AI23" s="21"/>
      <c r="AJ23" s="21"/>
      <c r="AK23" s="22">
        <v>12</v>
      </c>
      <c r="AL23" s="21" t="s">
        <v>173</v>
      </c>
      <c r="AM23" s="22">
        <v>6</v>
      </c>
      <c r="AN23" s="22">
        <v>2</v>
      </c>
      <c r="AO23" s="22">
        <v>1</v>
      </c>
      <c r="AP23" s="22">
        <f t="shared" si="6"/>
        <v>3</v>
      </c>
      <c r="AQ23" s="22">
        <v>0</v>
      </c>
      <c r="AR23" s="44"/>
    </row>
    <row r="24" spans="1:44" ht="15.95" customHeight="1" x14ac:dyDescent="0.25">
      <c r="A24" s="41"/>
      <c r="B24" s="42" t="s">
        <v>147</v>
      </c>
      <c r="C24" s="6" t="s">
        <v>176</v>
      </c>
      <c r="F24" s="21"/>
      <c r="G24" s="5">
        <v>4</v>
      </c>
      <c r="H24" s="22">
        <v>1</v>
      </c>
      <c r="I24" s="21" t="s">
        <v>53</v>
      </c>
      <c r="J24" s="21"/>
      <c r="K24" s="21"/>
      <c r="L24" s="21" t="s">
        <v>336</v>
      </c>
      <c r="M24" s="21"/>
      <c r="N24" s="21"/>
      <c r="O24" s="21"/>
      <c r="P24" s="21"/>
      <c r="Q24" s="41"/>
      <c r="R24" s="41"/>
      <c r="S24" s="27">
        <v>6.5</v>
      </c>
      <c r="T24" s="21" t="s">
        <v>169</v>
      </c>
      <c r="U24" s="21"/>
      <c r="V24" s="21"/>
      <c r="W24" s="21"/>
      <c r="X24" s="22">
        <v>19</v>
      </c>
      <c r="Y24" s="21" t="s">
        <v>134</v>
      </c>
      <c r="Z24" s="22">
        <v>5</v>
      </c>
      <c r="AA24" s="22">
        <v>2</v>
      </c>
      <c r="AB24" s="22">
        <v>1</v>
      </c>
      <c r="AC24" s="22">
        <f t="shared" si="5"/>
        <v>3</v>
      </c>
      <c r="AD24" s="22">
        <v>2</v>
      </c>
      <c r="AE24" s="45"/>
      <c r="AF24" s="27">
        <v>6.5</v>
      </c>
      <c r="AG24" s="21" t="s">
        <v>123</v>
      </c>
      <c r="AH24" s="21"/>
      <c r="AI24" s="21"/>
      <c r="AJ24" s="21"/>
      <c r="AK24" s="22">
        <v>8</v>
      </c>
      <c r="AL24" s="21" t="s">
        <v>173</v>
      </c>
      <c r="AM24" s="22">
        <v>6</v>
      </c>
      <c r="AN24" s="22">
        <v>1</v>
      </c>
      <c r="AO24" s="22">
        <v>3</v>
      </c>
      <c r="AP24" s="22">
        <f t="shared" si="6"/>
        <v>4</v>
      </c>
      <c r="AQ24" s="22">
        <v>0</v>
      </c>
      <c r="AR24" s="36"/>
    </row>
    <row r="25" spans="1:44" ht="15.95" customHeight="1" x14ac:dyDescent="0.25">
      <c r="A25" s="41"/>
      <c r="B25" s="22" t="s">
        <v>27</v>
      </c>
      <c r="C25" s="16"/>
      <c r="D25" s="21" t="s">
        <v>100</v>
      </c>
      <c r="E25" s="21"/>
      <c r="F25" s="21"/>
      <c r="G25" s="5"/>
      <c r="H25" s="22">
        <v>2</v>
      </c>
      <c r="I25" s="21" t="s">
        <v>53</v>
      </c>
      <c r="J25" s="21"/>
      <c r="K25" s="21"/>
      <c r="L25" s="21" t="s">
        <v>337</v>
      </c>
      <c r="M25" s="21"/>
      <c r="N25" s="21"/>
      <c r="O25" s="21"/>
      <c r="P25" s="21"/>
      <c r="Q25" s="41"/>
      <c r="R25" s="41"/>
      <c r="S25" s="27">
        <v>6.5</v>
      </c>
      <c r="T25" s="21" t="s">
        <v>29</v>
      </c>
      <c r="U25" s="21"/>
      <c r="V25" s="21"/>
      <c r="W25" s="21"/>
      <c r="X25" s="22">
        <v>22</v>
      </c>
      <c r="Y25" s="21" t="s">
        <v>134</v>
      </c>
      <c r="Z25" s="22">
        <v>6</v>
      </c>
      <c r="AA25" s="22">
        <v>1</v>
      </c>
      <c r="AB25" s="22">
        <v>1</v>
      </c>
      <c r="AC25" s="22">
        <f t="shared" si="5"/>
        <v>2</v>
      </c>
      <c r="AD25" s="22">
        <v>0</v>
      </c>
      <c r="AE25" s="45"/>
      <c r="AF25" s="27">
        <v>6</v>
      </c>
      <c r="AG25" s="21" t="s">
        <v>91</v>
      </c>
      <c r="AH25" s="21"/>
      <c r="AI25" s="21"/>
      <c r="AJ25" s="21"/>
      <c r="AK25" s="22">
        <v>23</v>
      </c>
      <c r="AL25" s="21" t="s">
        <v>173</v>
      </c>
      <c r="AM25" s="22">
        <v>5</v>
      </c>
      <c r="AN25" s="22">
        <v>0</v>
      </c>
      <c r="AO25" s="22">
        <v>1</v>
      </c>
      <c r="AP25" s="22">
        <f t="shared" si="6"/>
        <v>1</v>
      </c>
      <c r="AQ25" s="22">
        <v>0</v>
      </c>
      <c r="AR25" s="36"/>
    </row>
    <row r="26" spans="1:44" ht="15.95" customHeight="1" x14ac:dyDescent="0.25">
      <c r="A26" s="41"/>
      <c r="H26" s="22">
        <v>2</v>
      </c>
      <c r="I26" s="21" t="s">
        <v>53</v>
      </c>
      <c r="J26" s="21"/>
      <c r="K26" s="21"/>
      <c r="L26" s="21" t="s">
        <v>338</v>
      </c>
      <c r="M26" s="21"/>
      <c r="N26" s="21"/>
      <c r="O26" s="21"/>
      <c r="P26" s="21"/>
      <c r="Q26" s="41"/>
      <c r="R26" s="41"/>
      <c r="S26" s="27">
        <v>6</v>
      </c>
      <c r="T26" s="21" t="s">
        <v>159</v>
      </c>
      <c r="U26" s="21"/>
      <c r="V26" s="21"/>
      <c r="W26" s="21"/>
      <c r="X26" s="22"/>
      <c r="Y26" s="21" t="s">
        <v>134</v>
      </c>
      <c r="Z26" s="22">
        <v>0</v>
      </c>
      <c r="AA26" s="22">
        <v>0</v>
      </c>
      <c r="AB26" s="22">
        <v>0</v>
      </c>
      <c r="AC26" s="22">
        <f t="shared" si="5"/>
        <v>0</v>
      </c>
      <c r="AD26" s="22">
        <v>0</v>
      </c>
      <c r="AE26" s="45"/>
      <c r="AF26" s="27">
        <v>6</v>
      </c>
      <c r="AG26" s="21" t="s">
        <v>68</v>
      </c>
      <c r="AH26" s="21"/>
      <c r="AI26" s="21"/>
      <c r="AJ26" s="21"/>
      <c r="AK26" s="22">
        <v>9</v>
      </c>
      <c r="AL26" s="21" t="s">
        <v>173</v>
      </c>
      <c r="AM26" s="22">
        <v>6</v>
      </c>
      <c r="AN26" s="22">
        <v>0</v>
      </c>
      <c r="AO26" s="22">
        <v>2</v>
      </c>
      <c r="AP26" s="22">
        <f t="shared" si="6"/>
        <v>2</v>
      </c>
      <c r="AQ26" s="22">
        <v>0</v>
      </c>
      <c r="AR26" s="36"/>
    </row>
    <row r="27" spans="1:44" ht="15.95" customHeight="1" thickBot="1" x14ac:dyDescent="0.3">
      <c r="A27" s="41"/>
      <c r="H27" s="22">
        <v>2</v>
      </c>
      <c r="I27" s="21" t="s">
        <v>53</v>
      </c>
      <c r="J27" s="21"/>
      <c r="K27" s="21"/>
      <c r="L27" s="21" t="s">
        <v>338</v>
      </c>
      <c r="M27" s="21"/>
      <c r="N27" s="21"/>
      <c r="O27" s="21"/>
      <c r="P27" s="21"/>
      <c r="Q27" s="41"/>
      <c r="R27" s="41"/>
      <c r="S27" s="17" t="s">
        <v>132</v>
      </c>
      <c r="T27" s="17"/>
      <c r="U27" s="17"/>
      <c r="V27" s="17"/>
      <c r="W27" s="17"/>
      <c r="X27" s="17"/>
      <c r="Y27" s="17"/>
      <c r="Z27" s="23">
        <f>SUM(Z15:Z26)</f>
        <v>66</v>
      </c>
      <c r="AA27" s="23">
        <f>SUM(AA15:AA26)</f>
        <v>19</v>
      </c>
      <c r="AB27" s="23">
        <f>SUM(AB15:AB26)</f>
        <v>26</v>
      </c>
      <c r="AC27" s="23">
        <f>+AB27+AA27</f>
        <v>45</v>
      </c>
      <c r="AD27" s="23">
        <f>SUM(AD15:AD26)</f>
        <v>8</v>
      </c>
      <c r="AE27" s="45"/>
      <c r="AF27" s="17" t="s">
        <v>172</v>
      </c>
      <c r="AG27" s="17"/>
      <c r="AH27" s="17"/>
      <c r="AI27" s="17"/>
      <c r="AJ27" s="17"/>
      <c r="AK27" s="17"/>
      <c r="AL27" s="17"/>
      <c r="AM27" s="23">
        <f>SUM(AM15:AM26)</f>
        <v>66</v>
      </c>
      <c r="AN27" s="23">
        <f>SUM(AN15:AN26)</f>
        <v>21</v>
      </c>
      <c r="AO27" s="23">
        <f>SUM(AO15:AO26)</f>
        <v>32</v>
      </c>
      <c r="AP27" s="23">
        <f>+AO27+AN27</f>
        <v>53</v>
      </c>
      <c r="AQ27" s="23">
        <f>SUM(AQ15:AQ26)</f>
        <v>10</v>
      </c>
      <c r="AR27" s="36"/>
    </row>
    <row r="28" spans="1:44" ht="15.95" customHeight="1" x14ac:dyDescent="0.25">
      <c r="A28" s="41"/>
      <c r="H28" s="22"/>
      <c r="I28" s="21"/>
      <c r="J28" s="21"/>
      <c r="K28" s="21"/>
      <c r="L28" s="21"/>
      <c r="M28" s="21"/>
      <c r="N28" s="21"/>
      <c r="O28" s="21"/>
      <c r="P28" s="21"/>
      <c r="Q28" s="41"/>
      <c r="R28" s="41"/>
      <c r="S28" s="19" t="s">
        <v>18</v>
      </c>
      <c r="T28" s="19"/>
      <c r="U28" s="19"/>
      <c r="V28" s="19"/>
      <c r="W28" s="19"/>
      <c r="X28" s="16" t="s">
        <v>41</v>
      </c>
      <c r="Z28" s="22">
        <v>3</v>
      </c>
      <c r="AA28" s="22">
        <v>0</v>
      </c>
      <c r="AB28" s="22">
        <v>0</v>
      </c>
      <c r="AC28" s="22">
        <f t="shared" ref="AC28:AC39" si="7">+AA28+AB28</f>
        <v>0</v>
      </c>
      <c r="AD28" s="22">
        <v>0</v>
      </c>
      <c r="AE28" s="45"/>
      <c r="AF28" s="19" t="s">
        <v>17</v>
      </c>
      <c r="AG28" s="19"/>
      <c r="AH28" s="19"/>
      <c r="AI28" s="19"/>
      <c r="AJ28" s="19"/>
      <c r="AK28" s="16" t="s">
        <v>51</v>
      </c>
      <c r="AM28" s="22">
        <v>4</v>
      </c>
      <c r="AN28" s="22">
        <v>1</v>
      </c>
      <c r="AO28" s="22">
        <v>0</v>
      </c>
      <c r="AP28" s="22">
        <f t="shared" ref="AP28:AP39" si="8">+AN28+AO28</f>
        <v>1</v>
      </c>
      <c r="AQ28" s="22">
        <v>0</v>
      </c>
      <c r="AR28" s="36"/>
    </row>
    <row r="29" spans="1:44" ht="15.95" customHeight="1" x14ac:dyDescent="0.25">
      <c r="A29" s="41"/>
      <c r="C29" s="6" t="s">
        <v>181</v>
      </c>
      <c r="E29" s="21"/>
      <c r="F29" s="21"/>
      <c r="G29" s="5">
        <v>4</v>
      </c>
      <c r="H29" s="22">
        <v>1</v>
      </c>
      <c r="I29" s="21" t="s">
        <v>32</v>
      </c>
      <c r="J29" s="21"/>
      <c r="K29" s="21"/>
      <c r="L29" s="21" t="s">
        <v>143</v>
      </c>
      <c r="M29" s="21"/>
      <c r="N29" s="21"/>
      <c r="O29" s="21"/>
      <c r="P29" s="21"/>
      <c r="Q29" s="41"/>
      <c r="R29" s="41"/>
      <c r="S29" s="27">
        <v>7.5</v>
      </c>
      <c r="T29" s="21" t="s">
        <v>78</v>
      </c>
      <c r="X29" s="22">
        <v>35</v>
      </c>
      <c r="Y29" s="21" t="s">
        <v>108</v>
      </c>
      <c r="Z29" s="22">
        <v>6</v>
      </c>
      <c r="AA29" s="22">
        <v>0</v>
      </c>
      <c r="AB29" s="22">
        <v>0</v>
      </c>
      <c r="AC29" s="22">
        <f t="shared" si="7"/>
        <v>0</v>
      </c>
      <c r="AD29" s="22">
        <v>2</v>
      </c>
      <c r="AE29" s="45"/>
      <c r="AF29" s="27">
        <v>7</v>
      </c>
      <c r="AG29" s="21" t="s">
        <v>162</v>
      </c>
      <c r="AH29" s="21"/>
      <c r="AI29" s="21"/>
      <c r="AJ29" s="21"/>
      <c r="AK29" s="22">
        <v>30</v>
      </c>
      <c r="AL29" s="21" t="s">
        <v>17</v>
      </c>
      <c r="AM29" s="22">
        <v>5</v>
      </c>
      <c r="AN29" s="22">
        <v>0</v>
      </c>
      <c r="AO29" s="22">
        <v>0</v>
      </c>
      <c r="AP29" s="22">
        <f t="shared" si="8"/>
        <v>0</v>
      </c>
      <c r="AQ29" s="22">
        <v>0</v>
      </c>
      <c r="AR29" s="36"/>
    </row>
    <row r="30" spans="1:44" ht="15.95" customHeight="1" x14ac:dyDescent="0.25">
      <c r="A30" s="41"/>
      <c r="B30" s="22" t="s">
        <v>27</v>
      </c>
      <c r="C30" s="16"/>
      <c r="D30" s="16" t="s">
        <v>100</v>
      </c>
      <c r="E30" s="21"/>
      <c r="G30" s="5"/>
      <c r="H30" s="22">
        <v>2</v>
      </c>
      <c r="I30" s="21" t="s">
        <v>150</v>
      </c>
      <c r="J30" s="21"/>
      <c r="K30" s="21"/>
      <c r="L30" s="21" t="s">
        <v>342</v>
      </c>
      <c r="M30" s="21"/>
      <c r="N30" s="21"/>
      <c r="O30" s="21"/>
      <c r="P30" s="21"/>
      <c r="Q30" s="41"/>
      <c r="R30" s="41"/>
      <c r="S30" s="27">
        <v>9.5</v>
      </c>
      <c r="T30" s="21" t="s">
        <v>53</v>
      </c>
      <c r="U30" s="21"/>
      <c r="V30" s="21"/>
      <c r="W30" s="27"/>
      <c r="X30" s="22">
        <v>14</v>
      </c>
      <c r="Y30" s="21" t="s">
        <v>108</v>
      </c>
      <c r="Z30" s="22">
        <v>6</v>
      </c>
      <c r="AA30" s="22">
        <v>11</v>
      </c>
      <c r="AB30" s="22">
        <v>3</v>
      </c>
      <c r="AC30" s="22">
        <f t="shared" si="7"/>
        <v>14</v>
      </c>
      <c r="AD30" s="22">
        <v>2</v>
      </c>
      <c r="AE30" s="45"/>
      <c r="AF30" s="27">
        <v>9.5</v>
      </c>
      <c r="AG30" s="21" t="s">
        <v>129</v>
      </c>
      <c r="AH30" s="21"/>
      <c r="AI30" s="21"/>
      <c r="AJ30" s="21"/>
      <c r="AK30" s="22">
        <v>24</v>
      </c>
      <c r="AL30" s="21" t="s">
        <v>17</v>
      </c>
      <c r="AM30" s="22">
        <v>6</v>
      </c>
      <c r="AN30" s="22">
        <v>8</v>
      </c>
      <c r="AO30" s="22">
        <v>7</v>
      </c>
      <c r="AP30" s="22">
        <f t="shared" si="8"/>
        <v>15</v>
      </c>
      <c r="AQ30" s="22">
        <v>2</v>
      </c>
      <c r="AR30" s="36"/>
    </row>
    <row r="31" spans="1:44" ht="15.95" customHeight="1" x14ac:dyDescent="0.25">
      <c r="A31" s="41"/>
      <c r="H31" s="22">
        <v>2</v>
      </c>
      <c r="I31" s="21" t="s">
        <v>150</v>
      </c>
      <c r="J31" s="21"/>
      <c r="K31" s="21"/>
      <c r="L31" s="21" t="s">
        <v>343</v>
      </c>
      <c r="M31" s="21"/>
      <c r="N31" s="21"/>
      <c r="O31" s="21"/>
      <c r="P31" s="21"/>
      <c r="Q31" s="41"/>
      <c r="R31" s="41"/>
      <c r="S31" s="27">
        <v>8.5</v>
      </c>
      <c r="T31" s="21" t="s">
        <v>87</v>
      </c>
      <c r="U31" s="21"/>
      <c r="V31" s="21"/>
      <c r="W31" s="27"/>
      <c r="X31" s="22">
        <v>16</v>
      </c>
      <c r="Y31" s="21" t="s">
        <v>108</v>
      </c>
      <c r="Z31" s="22">
        <v>6</v>
      </c>
      <c r="AA31" s="22">
        <v>1</v>
      </c>
      <c r="AB31" s="22">
        <v>5</v>
      </c>
      <c r="AC31" s="22">
        <f t="shared" si="7"/>
        <v>6</v>
      </c>
      <c r="AD31" s="22">
        <v>0</v>
      </c>
      <c r="AE31" s="45"/>
      <c r="AF31" s="27">
        <v>8.5</v>
      </c>
      <c r="AG31" s="21" t="s">
        <v>161</v>
      </c>
      <c r="AH31" s="21"/>
      <c r="AI31" s="21"/>
      <c r="AJ31" s="21"/>
      <c r="AK31" s="22">
        <v>7</v>
      </c>
      <c r="AL31" s="21" t="s">
        <v>17</v>
      </c>
      <c r="AM31" s="22">
        <v>6</v>
      </c>
      <c r="AN31" s="22">
        <v>4</v>
      </c>
      <c r="AO31" s="22">
        <v>7</v>
      </c>
      <c r="AP31" s="22">
        <f t="shared" si="8"/>
        <v>11</v>
      </c>
      <c r="AQ31" s="22">
        <v>0</v>
      </c>
      <c r="AR31" s="36"/>
    </row>
    <row r="32" spans="1:44" ht="15.95" customHeight="1" x14ac:dyDescent="0.25">
      <c r="A32" s="41"/>
      <c r="H32" s="22">
        <v>2</v>
      </c>
      <c r="I32" s="21" t="s">
        <v>150</v>
      </c>
      <c r="J32" s="21"/>
      <c r="K32" s="21"/>
      <c r="L32" s="21" t="s">
        <v>319</v>
      </c>
      <c r="M32" s="21"/>
      <c r="N32" s="21"/>
      <c r="O32" s="21"/>
      <c r="P32" s="21"/>
      <c r="Q32" s="41"/>
      <c r="R32" s="41"/>
      <c r="S32" s="27">
        <v>8.5</v>
      </c>
      <c r="T32" s="21" t="s">
        <v>140</v>
      </c>
      <c r="U32" s="21"/>
      <c r="V32" s="21"/>
      <c r="W32" s="27"/>
      <c r="X32" s="22">
        <v>11</v>
      </c>
      <c r="Y32" s="21" t="s">
        <v>108</v>
      </c>
      <c r="Z32" s="22">
        <v>6</v>
      </c>
      <c r="AA32" s="22">
        <v>3</v>
      </c>
      <c r="AB32" s="22">
        <v>7</v>
      </c>
      <c r="AC32" s="22">
        <f t="shared" si="7"/>
        <v>10</v>
      </c>
      <c r="AD32" s="22">
        <v>0</v>
      </c>
      <c r="AE32" s="45"/>
      <c r="AF32" s="27">
        <v>8.5</v>
      </c>
      <c r="AG32" s="21" t="s">
        <v>120</v>
      </c>
      <c r="AH32" s="21"/>
      <c r="AI32" s="21"/>
      <c r="AJ32" s="21"/>
      <c r="AK32" s="22">
        <v>22</v>
      </c>
      <c r="AL32" s="16" t="s">
        <v>17</v>
      </c>
      <c r="AM32" s="22">
        <v>6</v>
      </c>
      <c r="AN32" s="22">
        <v>0</v>
      </c>
      <c r="AO32" s="22">
        <v>3</v>
      </c>
      <c r="AP32" s="22">
        <f t="shared" si="8"/>
        <v>3</v>
      </c>
      <c r="AQ32" s="22">
        <v>0</v>
      </c>
      <c r="AR32" s="36"/>
    </row>
    <row r="33" spans="1:44" ht="15.95" customHeight="1" x14ac:dyDescent="0.25">
      <c r="A33" s="41"/>
      <c r="B33" s="36"/>
      <c r="C33" s="46"/>
      <c r="D33" s="46"/>
      <c r="E33" s="46"/>
      <c r="F33" s="46"/>
      <c r="G33" s="42"/>
      <c r="H33" s="45"/>
      <c r="I33" s="46"/>
      <c r="J33" s="46"/>
      <c r="K33" s="45"/>
      <c r="L33" s="45"/>
      <c r="M33" s="45"/>
      <c r="N33" s="45"/>
      <c r="O33" s="45"/>
      <c r="P33" s="45"/>
      <c r="Q33" s="41"/>
      <c r="R33" s="41"/>
      <c r="S33" s="27">
        <v>7.5</v>
      </c>
      <c r="T33" s="21" t="s">
        <v>45</v>
      </c>
      <c r="X33" s="22">
        <v>72</v>
      </c>
      <c r="Y33" s="21" t="s">
        <v>108</v>
      </c>
      <c r="Z33" s="22">
        <v>5</v>
      </c>
      <c r="AA33" s="22">
        <v>0</v>
      </c>
      <c r="AB33" s="22">
        <v>1</v>
      </c>
      <c r="AC33" s="22">
        <f t="shared" si="7"/>
        <v>1</v>
      </c>
      <c r="AD33" s="22">
        <v>2</v>
      </c>
      <c r="AE33" s="45"/>
      <c r="AF33" s="27">
        <v>7.5</v>
      </c>
      <c r="AG33" s="21" t="s">
        <v>31</v>
      </c>
      <c r="AK33" s="22">
        <v>2</v>
      </c>
      <c r="AL33" s="21" t="s">
        <v>17</v>
      </c>
      <c r="AM33" s="22">
        <v>6</v>
      </c>
      <c r="AN33" s="22">
        <v>0</v>
      </c>
      <c r="AO33" s="22">
        <v>1</v>
      </c>
      <c r="AP33" s="22">
        <f t="shared" si="8"/>
        <v>1</v>
      </c>
      <c r="AQ33" s="22">
        <v>0</v>
      </c>
      <c r="AR33" s="36"/>
    </row>
    <row r="34" spans="1:44" ht="15.95" customHeight="1" x14ac:dyDescent="0.25">
      <c r="A34" s="41"/>
      <c r="B34" s="42" t="s">
        <v>148</v>
      </c>
      <c r="C34" s="6" t="s">
        <v>177</v>
      </c>
      <c r="F34" s="20"/>
      <c r="G34" s="5">
        <v>4</v>
      </c>
      <c r="H34" s="22">
        <v>1</v>
      </c>
      <c r="I34" s="21" t="s">
        <v>158</v>
      </c>
      <c r="J34" s="21"/>
      <c r="K34" s="21"/>
      <c r="L34" s="21" t="s">
        <v>339</v>
      </c>
      <c r="M34" s="21"/>
      <c r="N34" s="21"/>
      <c r="O34" s="21"/>
      <c r="P34" s="21"/>
      <c r="Q34" s="41"/>
      <c r="R34" s="41"/>
      <c r="S34" s="27">
        <v>7.5</v>
      </c>
      <c r="T34" s="21" t="s">
        <v>104</v>
      </c>
      <c r="U34" s="21"/>
      <c r="V34" s="21"/>
      <c r="W34" s="27"/>
      <c r="X34" s="22">
        <v>4</v>
      </c>
      <c r="Y34" s="21" t="s">
        <v>108</v>
      </c>
      <c r="Z34" s="22">
        <v>5</v>
      </c>
      <c r="AA34" s="22">
        <v>3</v>
      </c>
      <c r="AB34" s="22">
        <v>4</v>
      </c>
      <c r="AC34" s="22">
        <f t="shared" si="7"/>
        <v>7</v>
      </c>
      <c r="AD34" s="22">
        <v>2</v>
      </c>
      <c r="AE34" s="45"/>
      <c r="AF34" s="27">
        <v>7.5</v>
      </c>
      <c r="AG34" s="21" t="s">
        <v>54</v>
      </c>
      <c r="AJ34" s="21"/>
      <c r="AK34" s="22">
        <v>19</v>
      </c>
      <c r="AL34" s="21" t="s">
        <v>17</v>
      </c>
      <c r="AM34" s="22">
        <v>5</v>
      </c>
      <c r="AN34" s="22">
        <v>0</v>
      </c>
      <c r="AO34" s="22">
        <v>0</v>
      </c>
      <c r="AP34" s="22">
        <f t="shared" si="8"/>
        <v>0</v>
      </c>
      <c r="AQ34" s="22">
        <v>0</v>
      </c>
      <c r="AR34" s="36"/>
    </row>
    <row r="35" spans="1:44" ht="15.95" customHeight="1" x14ac:dyDescent="0.25">
      <c r="A35" s="41" t="s">
        <v>43</v>
      </c>
      <c r="B35" s="22" t="s">
        <v>27</v>
      </c>
      <c r="C35" s="16" t="s">
        <v>331</v>
      </c>
      <c r="D35" s="21"/>
      <c r="E35" s="21"/>
      <c r="H35" s="22">
        <v>2</v>
      </c>
      <c r="I35" s="21" t="s">
        <v>126</v>
      </c>
      <c r="J35" s="21"/>
      <c r="K35" s="21"/>
      <c r="L35" s="21" t="s">
        <v>340</v>
      </c>
      <c r="M35" s="21"/>
      <c r="N35" s="21"/>
      <c r="O35" s="21"/>
      <c r="P35" s="21"/>
      <c r="Q35" s="41"/>
      <c r="R35" s="41"/>
      <c r="S35" s="27">
        <v>6.5</v>
      </c>
      <c r="T35" s="21" t="s">
        <v>46</v>
      </c>
      <c r="U35" s="21"/>
      <c r="V35" s="21"/>
      <c r="W35" s="27"/>
      <c r="X35" s="22">
        <v>24</v>
      </c>
      <c r="Y35" s="21" t="s">
        <v>108</v>
      </c>
      <c r="Z35" s="22">
        <v>6</v>
      </c>
      <c r="AA35" s="22">
        <v>0</v>
      </c>
      <c r="AB35" s="22">
        <v>4</v>
      </c>
      <c r="AC35" s="22">
        <f t="shared" si="7"/>
        <v>4</v>
      </c>
      <c r="AD35" s="22">
        <v>0</v>
      </c>
      <c r="AE35" s="45"/>
      <c r="AF35" s="27">
        <v>7.5</v>
      </c>
      <c r="AG35" s="21" t="s">
        <v>84</v>
      </c>
      <c r="AK35" s="22">
        <v>33</v>
      </c>
      <c r="AL35" s="21" t="s">
        <v>17</v>
      </c>
      <c r="AM35" s="22">
        <v>6</v>
      </c>
      <c r="AN35" s="22">
        <v>0</v>
      </c>
      <c r="AO35" s="22">
        <v>0</v>
      </c>
      <c r="AP35" s="22">
        <f t="shared" si="8"/>
        <v>0</v>
      </c>
      <c r="AQ35" s="22">
        <v>0</v>
      </c>
      <c r="AR35" s="36"/>
    </row>
    <row r="36" spans="1:44" ht="15.95" customHeight="1" x14ac:dyDescent="0.25">
      <c r="A36" s="41"/>
      <c r="H36" s="22">
        <v>2</v>
      </c>
      <c r="I36" s="21" t="s">
        <v>239</v>
      </c>
      <c r="J36" s="21"/>
      <c r="K36" s="21"/>
      <c r="L36" s="21" t="s">
        <v>332</v>
      </c>
      <c r="M36" s="21"/>
      <c r="N36" s="21"/>
      <c r="O36" s="21"/>
      <c r="P36" s="21"/>
      <c r="Q36" s="41"/>
      <c r="R36" s="41"/>
      <c r="S36" s="27">
        <v>7</v>
      </c>
      <c r="T36" s="21" t="s">
        <v>34</v>
      </c>
      <c r="U36" s="21"/>
      <c r="V36" s="21"/>
      <c r="W36" s="27"/>
      <c r="X36" s="22">
        <v>44</v>
      </c>
      <c r="Y36" s="21" t="s">
        <v>108</v>
      </c>
      <c r="Z36" s="22">
        <v>6</v>
      </c>
      <c r="AA36" s="22">
        <v>0</v>
      </c>
      <c r="AB36" s="22">
        <v>0</v>
      </c>
      <c r="AC36" s="22">
        <f t="shared" si="7"/>
        <v>0</v>
      </c>
      <c r="AD36" s="22">
        <v>0</v>
      </c>
      <c r="AE36" s="45"/>
      <c r="AF36" s="27">
        <v>7</v>
      </c>
      <c r="AG36" s="21" t="s">
        <v>64</v>
      </c>
      <c r="AH36" s="21"/>
      <c r="AI36" s="21"/>
      <c r="AJ36" s="21"/>
      <c r="AK36" s="22">
        <v>11</v>
      </c>
      <c r="AL36" s="21" t="s">
        <v>17</v>
      </c>
      <c r="AM36" s="22">
        <v>6</v>
      </c>
      <c r="AN36" s="22">
        <v>0</v>
      </c>
      <c r="AO36" s="22">
        <v>0</v>
      </c>
      <c r="AP36" s="22">
        <f t="shared" si="8"/>
        <v>0</v>
      </c>
      <c r="AQ36" s="22">
        <v>0</v>
      </c>
      <c r="AR36" s="36"/>
    </row>
    <row r="37" spans="1:44" ht="15.95" customHeight="1" x14ac:dyDescent="0.25">
      <c r="A37" s="41"/>
      <c r="H37" s="22">
        <v>2</v>
      </c>
      <c r="I37" s="21" t="s">
        <v>239</v>
      </c>
      <c r="L37" s="21" t="s">
        <v>341</v>
      </c>
      <c r="M37" s="21"/>
      <c r="Q37" s="41"/>
      <c r="R37" s="41"/>
      <c r="S37" s="27">
        <v>6.5</v>
      </c>
      <c r="T37" s="21" t="s">
        <v>186</v>
      </c>
      <c r="X37" s="22">
        <v>23</v>
      </c>
      <c r="Y37" s="21" t="s">
        <v>108</v>
      </c>
      <c r="Z37" s="22">
        <v>6</v>
      </c>
      <c r="AA37" s="22">
        <v>0</v>
      </c>
      <c r="AB37" s="22">
        <v>1</v>
      </c>
      <c r="AC37" s="22">
        <f t="shared" si="7"/>
        <v>1</v>
      </c>
      <c r="AD37" s="22">
        <v>2</v>
      </c>
      <c r="AE37" s="45"/>
      <c r="AF37" s="27">
        <v>7</v>
      </c>
      <c r="AG37" s="21" t="s">
        <v>55</v>
      </c>
      <c r="AH37" s="21"/>
      <c r="AI37" s="21"/>
      <c r="AJ37" s="21"/>
      <c r="AK37" s="22">
        <v>3</v>
      </c>
      <c r="AL37" s="21" t="s">
        <v>17</v>
      </c>
      <c r="AM37" s="22">
        <v>5</v>
      </c>
      <c r="AN37" s="22">
        <v>0</v>
      </c>
      <c r="AO37" s="22">
        <v>2</v>
      </c>
      <c r="AP37" s="22">
        <f t="shared" si="8"/>
        <v>2</v>
      </c>
      <c r="AQ37" s="22">
        <v>0</v>
      </c>
      <c r="AR37" s="36"/>
    </row>
    <row r="38" spans="1:44" ht="15.95" customHeight="1" x14ac:dyDescent="0.25">
      <c r="A38" s="41"/>
      <c r="Q38" s="41"/>
      <c r="R38" s="41"/>
      <c r="S38" s="27">
        <v>6.5</v>
      </c>
      <c r="T38" s="21" t="s">
        <v>121</v>
      </c>
      <c r="X38" s="22">
        <v>30</v>
      </c>
      <c r="Y38" s="21" t="s">
        <v>108</v>
      </c>
      <c r="Z38" s="22">
        <v>5</v>
      </c>
      <c r="AA38" s="22">
        <v>0</v>
      </c>
      <c r="AB38" s="22">
        <v>0</v>
      </c>
      <c r="AC38" s="22">
        <f t="shared" si="7"/>
        <v>0</v>
      </c>
      <c r="AD38" s="22">
        <v>0</v>
      </c>
      <c r="AE38" s="45"/>
      <c r="AF38" s="27">
        <v>6.5</v>
      </c>
      <c r="AG38" s="21" t="s">
        <v>40</v>
      </c>
      <c r="AH38" s="21"/>
      <c r="AI38" s="21"/>
      <c r="AJ38" s="21"/>
      <c r="AK38" s="22">
        <v>4</v>
      </c>
      <c r="AL38" s="21" t="s">
        <v>17</v>
      </c>
      <c r="AM38" s="22">
        <v>5</v>
      </c>
      <c r="AN38" s="22">
        <v>0</v>
      </c>
      <c r="AO38" s="22">
        <v>1</v>
      </c>
      <c r="AP38" s="22">
        <f t="shared" si="8"/>
        <v>1</v>
      </c>
      <c r="AQ38" s="22">
        <v>0</v>
      </c>
      <c r="AR38" s="36"/>
    </row>
    <row r="39" spans="1:44" ht="15.95" customHeight="1" x14ac:dyDescent="0.25">
      <c r="A39" s="41"/>
      <c r="C39" s="6" t="s">
        <v>180</v>
      </c>
      <c r="D39" s="1"/>
      <c r="E39" s="21"/>
      <c r="F39" s="21"/>
      <c r="G39" s="5">
        <v>6</v>
      </c>
      <c r="H39" s="22">
        <v>1</v>
      </c>
      <c r="I39" s="21" t="s">
        <v>192</v>
      </c>
      <c r="J39" s="21"/>
      <c r="K39" s="21"/>
      <c r="L39" s="21" t="s">
        <v>79</v>
      </c>
      <c r="M39" s="21"/>
      <c r="N39" s="21"/>
      <c r="O39" s="21"/>
      <c r="P39" s="21"/>
      <c r="Q39" s="41"/>
      <c r="R39" s="41"/>
      <c r="S39" s="27">
        <v>6.5</v>
      </c>
      <c r="T39" s="21" t="s">
        <v>165</v>
      </c>
      <c r="U39" s="21"/>
      <c r="V39" s="21"/>
      <c r="W39" s="27"/>
      <c r="X39" s="22">
        <v>10</v>
      </c>
      <c r="Y39" s="21" t="s">
        <v>108</v>
      </c>
      <c r="Z39" s="22">
        <v>6</v>
      </c>
      <c r="AA39" s="22">
        <v>0</v>
      </c>
      <c r="AB39" s="22">
        <v>0</v>
      </c>
      <c r="AC39" s="22">
        <f t="shared" si="7"/>
        <v>0</v>
      </c>
      <c r="AD39" s="22">
        <v>0</v>
      </c>
      <c r="AE39" s="45"/>
      <c r="AF39" s="27">
        <v>6</v>
      </c>
      <c r="AG39" s="21" t="s">
        <v>103</v>
      </c>
      <c r="AK39" s="22">
        <v>44</v>
      </c>
      <c r="AL39" s="21" t="s">
        <v>17</v>
      </c>
      <c r="AM39" s="22">
        <v>6</v>
      </c>
      <c r="AN39" s="22">
        <v>2</v>
      </c>
      <c r="AO39" s="22">
        <v>2</v>
      </c>
      <c r="AP39" s="22">
        <f t="shared" si="8"/>
        <v>4</v>
      </c>
      <c r="AQ39" s="22">
        <v>0</v>
      </c>
      <c r="AR39" s="36"/>
    </row>
    <row r="40" spans="1:44" ht="15.95" customHeight="1" thickBot="1" x14ac:dyDescent="0.3">
      <c r="A40" s="41"/>
      <c r="B40" s="22" t="s">
        <v>27</v>
      </c>
      <c r="C40" s="21" t="s">
        <v>245</v>
      </c>
      <c r="D40" s="16"/>
      <c r="H40" s="22">
        <v>1</v>
      </c>
      <c r="I40" s="21" t="s">
        <v>123</v>
      </c>
      <c r="J40" s="21"/>
      <c r="K40" s="21"/>
      <c r="L40" s="21" t="s">
        <v>333</v>
      </c>
      <c r="M40" s="21"/>
      <c r="N40" s="21"/>
      <c r="O40" s="21"/>
      <c r="P40" s="21"/>
      <c r="Q40" s="41"/>
      <c r="R40" s="41"/>
      <c r="S40" s="17" t="s">
        <v>50</v>
      </c>
      <c r="T40" s="17"/>
      <c r="U40" s="17"/>
      <c r="V40" s="17"/>
      <c r="W40" s="17"/>
      <c r="X40" s="17"/>
      <c r="Y40" s="17"/>
      <c r="Z40" s="23">
        <f>SUM(Z28:Z39)</f>
        <v>66</v>
      </c>
      <c r="AA40" s="23">
        <f>SUM(AA28:AA39)</f>
        <v>18</v>
      </c>
      <c r="AB40" s="23">
        <f>SUM(AB28:AB39)</f>
        <v>25</v>
      </c>
      <c r="AC40" s="23">
        <f>+AB40+AA40</f>
        <v>43</v>
      </c>
      <c r="AD40" s="23">
        <f>SUM(AD28:AD39)</f>
        <v>10</v>
      </c>
      <c r="AE40" s="45"/>
      <c r="AF40" s="17" t="s">
        <v>57</v>
      </c>
      <c r="AG40" s="17"/>
      <c r="AH40" s="17"/>
      <c r="AI40" s="17"/>
      <c r="AJ40" s="17"/>
      <c r="AK40" s="17"/>
      <c r="AL40" s="17"/>
      <c r="AM40" s="23">
        <f>SUM(AM28:AM39)</f>
        <v>66</v>
      </c>
      <c r="AN40" s="23">
        <f>SUM(AN28:AN39)</f>
        <v>15</v>
      </c>
      <c r="AO40" s="23">
        <f>SUM(AO28:AO39)</f>
        <v>23</v>
      </c>
      <c r="AP40" s="23">
        <f>+AO40+AN40</f>
        <v>38</v>
      </c>
      <c r="AQ40" s="23">
        <f>SUM(AQ28:AQ39)</f>
        <v>2</v>
      </c>
      <c r="AR40" s="36"/>
    </row>
    <row r="41" spans="1:44" ht="15.95" customHeight="1" x14ac:dyDescent="0.25">
      <c r="A41" s="41"/>
      <c r="H41" s="22">
        <v>1</v>
      </c>
      <c r="I41" s="21" t="s">
        <v>192</v>
      </c>
      <c r="J41" s="21"/>
      <c r="K41" s="21"/>
      <c r="L41" s="21"/>
      <c r="M41" s="21" t="s">
        <v>122</v>
      </c>
      <c r="N41" s="21"/>
      <c r="O41" s="21"/>
      <c r="P41" s="21"/>
      <c r="Q41" s="41"/>
      <c r="R41" s="41"/>
      <c r="S41" s="12" t="s">
        <v>93</v>
      </c>
      <c r="T41" s="12"/>
      <c r="U41" s="12"/>
      <c r="V41" s="12"/>
      <c r="W41" s="13"/>
      <c r="X41" s="14" t="s">
        <v>152</v>
      </c>
      <c r="Z41" s="22">
        <v>13</v>
      </c>
      <c r="AA41" s="22">
        <v>1</v>
      </c>
      <c r="AB41" s="22">
        <v>2</v>
      </c>
      <c r="AC41" s="22">
        <f t="shared" ref="AC41:AC52" si="9">+AA41+AB41</f>
        <v>3</v>
      </c>
      <c r="AD41" s="22">
        <v>0</v>
      </c>
      <c r="AE41" s="45"/>
      <c r="AF41" s="12" t="s">
        <v>92</v>
      </c>
      <c r="AG41" s="12"/>
      <c r="AH41" s="12"/>
      <c r="AI41" s="12"/>
      <c r="AJ41" s="13"/>
      <c r="AK41" s="14" t="s">
        <v>96</v>
      </c>
      <c r="AM41" s="22">
        <v>7</v>
      </c>
      <c r="AN41" s="22">
        <v>5</v>
      </c>
      <c r="AO41" s="22">
        <v>2</v>
      </c>
      <c r="AP41" s="22">
        <f t="shared" ref="AP41:AP52" si="10">+AN41+AO41</f>
        <v>7</v>
      </c>
      <c r="AQ41" s="22">
        <v>0</v>
      </c>
      <c r="AR41" s="36"/>
    </row>
    <row r="42" spans="1:44" ht="15.95" customHeight="1" x14ac:dyDescent="0.25">
      <c r="A42" s="41"/>
      <c r="H42" s="22">
        <v>1</v>
      </c>
      <c r="I42" s="21" t="s">
        <v>138</v>
      </c>
      <c r="J42" s="21"/>
      <c r="K42" s="21"/>
      <c r="L42" s="21" t="s">
        <v>334</v>
      </c>
      <c r="M42" s="21"/>
      <c r="N42" s="21"/>
      <c r="O42" s="21"/>
      <c r="P42" s="21"/>
      <c r="Q42" s="41"/>
      <c r="R42" s="41"/>
      <c r="S42" s="27">
        <v>7</v>
      </c>
      <c r="T42" s="21" t="s">
        <v>145</v>
      </c>
      <c r="U42" s="21"/>
      <c r="V42" s="21"/>
      <c r="W42" s="27"/>
      <c r="X42" s="22">
        <v>1</v>
      </c>
      <c r="Y42" s="16" t="s">
        <v>98</v>
      </c>
      <c r="Z42" s="22">
        <v>0</v>
      </c>
      <c r="AA42" s="22">
        <v>0</v>
      </c>
      <c r="AB42" s="22">
        <v>0</v>
      </c>
      <c r="AC42" s="22">
        <f t="shared" si="9"/>
        <v>0</v>
      </c>
      <c r="AD42" s="22">
        <v>0</v>
      </c>
      <c r="AE42" s="45"/>
      <c r="AF42" s="27">
        <v>7</v>
      </c>
      <c r="AG42" s="21" t="s">
        <v>183</v>
      </c>
      <c r="AH42" s="21"/>
      <c r="AI42" s="21"/>
      <c r="AJ42" s="27"/>
      <c r="AK42" s="22">
        <v>1</v>
      </c>
      <c r="AL42" s="21" t="s">
        <v>97</v>
      </c>
      <c r="AM42" s="22">
        <v>6</v>
      </c>
      <c r="AN42" s="22">
        <v>0</v>
      </c>
      <c r="AO42" s="22">
        <v>0</v>
      </c>
      <c r="AP42" s="22">
        <f t="shared" si="10"/>
        <v>0</v>
      </c>
      <c r="AQ42" s="22">
        <v>0</v>
      </c>
      <c r="AR42" s="36"/>
    </row>
    <row r="43" spans="1:44" ht="15.95" customHeight="1" x14ac:dyDescent="0.25">
      <c r="A43" s="41"/>
      <c r="H43" s="22">
        <v>2</v>
      </c>
      <c r="I43" s="21" t="s">
        <v>153</v>
      </c>
      <c r="L43" s="21"/>
      <c r="M43" s="21" t="s">
        <v>122</v>
      </c>
      <c r="N43" s="21"/>
      <c r="O43" s="21"/>
      <c r="P43" s="21"/>
      <c r="Q43" s="41"/>
      <c r="R43" s="41"/>
      <c r="S43" s="27">
        <v>9.5</v>
      </c>
      <c r="T43" s="21" t="s">
        <v>126</v>
      </c>
      <c r="U43" s="21"/>
      <c r="V43" s="21"/>
      <c r="W43" s="27"/>
      <c r="X43" s="22">
        <v>6</v>
      </c>
      <c r="Y43" s="16" t="s">
        <v>98</v>
      </c>
      <c r="Z43" s="22">
        <v>6</v>
      </c>
      <c r="AA43" s="22">
        <v>1</v>
      </c>
      <c r="AB43" s="22">
        <v>2</v>
      </c>
      <c r="AC43" s="22">
        <f t="shared" si="9"/>
        <v>3</v>
      </c>
      <c r="AD43" s="22">
        <v>2</v>
      </c>
      <c r="AE43" s="45"/>
      <c r="AF43" s="27">
        <v>9.5</v>
      </c>
      <c r="AG43" s="21" t="s">
        <v>150</v>
      </c>
      <c r="AH43" s="21"/>
      <c r="AI43" s="21"/>
      <c r="AJ43" s="27"/>
      <c r="AK43" s="22">
        <v>5</v>
      </c>
      <c r="AL43" s="21" t="s">
        <v>97</v>
      </c>
      <c r="AM43" s="22">
        <v>6</v>
      </c>
      <c r="AN43" s="22">
        <v>9</v>
      </c>
      <c r="AO43" s="22">
        <v>8</v>
      </c>
      <c r="AP43" s="22">
        <f t="shared" si="10"/>
        <v>17</v>
      </c>
      <c r="AQ43" s="22">
        <v>0</v>
      </c>
      <c r="AR43" s="36"/>
    </row>
    <row r="44" spans="1:44" ht="15.95" customHeight="1" x14ac:dyDescent="0.25">
      <c r="A44" s="41"/>
      <c r="H44" s="22">
        <v>2</v>
      </c>
      <c r="I44" s="21" t="s">
        <v>119</v>
      </c>
      <c r="L44" s="21" t="s">
        <v>335</v>
      </c>
      <c r="M44" s="21"/>
      <c r="N44" s="21"/>
      <c r="O44" s="21"/>
      <c r="P44" s="21"/>
      <c r="Q44" s="41"/>
      <c r="R44" s="41"/>
      <c r="S44" s="27">
        <v>8.5</v>
      </c>
      <c r="T44" s="21" t="s">
        <v>82</v>
      </c>
      <c r="U44" s="21"/>
      <c r="V44" s="21"/>
      <c r="W44" s="27"/>
      <c r="X44" s="22">
        <v>9</v>
      </c>
      <c r="Y44" s="16" t="s">
        <v>98</v>
      </c>
      <c r="Z44" s="22">
        <v>6</v>
      </c>
      <c r="AA44" s="22">
        <v>0</v>
      </c>
      <c r="AB44" s="22">
        <v>1</v>
      </c>
      <c r="AC44" s="22">
        <f t="shared" si="9"/>
        <v>1</v>
      </c>
      <c r="AD44" s="22">
        <v>2</v>
      </c>
      <c r="AE44" s="45"/>
      <c r="AF44" s="27">
        <v>8.5</v>
      </c>
      <c r="AG44" s="21" t="s">
        <v>154</v>
      </c>
      <c r="AH44" s="21"/>
      <c r="AI44" s="21"/>
      <c r="AJ44" s="27"/>
      <c r="AK44" s="22">
        <v>19</v>
      </c>
      <c r="AL44" s="21" t="s">
        <v>97</v>
      </c>
      <c r="AM44" s="22">
        <v>2</v>
      </c>
      <c r="AN44" s="22">
        <v>0</v>
      </c>
      <c r="AO44" s="22">
        <v>2</v>
      </c>
      <c r="AP44" s="22">
        <f t="shared" si="10"/>
        <v>2</v>
      </c>
      <c r="AQ44" s="22">
        <v>0</v>
      </c>
      <c r="AR44" s="36"/>
    </row>
    <row r="45" spans="1:44" ht="15.95" customHeight="1" x14ac:dyDescent="0.25">
      <c r="A45" s="41"/>
      <c r="B45" s="36"/>
      <c r="C45" s="46"/>
      <c r="D45" s="46"/>
      <c r="E45" s="46"/>
      <c r="F45" s="46"/>
      <c r="G45" s="42"/>
      <c r="H45" s="45"/>
      <c r="I45" s="46"/>
      <c r="J45" s="46"/>
      <c r="K45" s="45"/>
      <c r="L45" s="45"/>
      <c r="M45" s="45"/>
      <c r="N45" s="45"/>
      <c r="O45" s="45"/>
      <c r="P45" s="45"/>
      <c r="Q45" s="41"/>
      <c r="R45" s="41"/>
      <c r="S45" s="27">
        <v>8</v>
      </c>
      <c r="T45" s="21" t="s">
        <v>187</v>
      </c>
      <c r="U45" s="21"/>
      <c r="V45" s="21"/>
      <c r="W45" s="27"/>
      <c r="X45" s="22">
        <v>10</v>
      </c>
      <c r="Y45" s="16" t="s">
        <v>98</v>
      </c>
      <c r="Z45" s="22">
        <v>6</v>
      </c>
      <c r="AA45" s="22">
        <v>1</v>
      </c>
      <c r="AB45" s="22">
        <v>3</v>
      </c>
      <c r="AC45" s="22">
        <f t="shared" si="9"/>
        <v>4</v>
      </c>
      <c r="AD45" s="22">
        <v>2</v>
      </c>
      <c r="AE45" s="45"/>
      <c r="AF45" s="27">
        <v>8</v>
      </c>
      <c r="AG45" s="21" t="s">
        <v>131</v>
      </c>
      <c r="AH45" s="21"/>
      <c r="AI45" s="21"/>
      <c r="AJ45" s="27"/>
      <c r="AK45" s="22">
        <v>7</v>
      </c>
      <c r="AL45" s="21" t="s">
        <v>97</v>
      </c>
      <c r="AM45" s="22">
        <v>6</v>
      </c>
      <c r="AN45" s="22">
        <v>1</v>
      </c>
      <c r="AO45" s="22">
        <v>2</v>
      </c>
      <c r="AP45" s="22">
        <f t="shared" si="10"/>
        <v>3</v>
      </c>
      <c r="AQ45" s="22">
        <v>0</v>
      </c>
      <c r="AR45" s="36"/>
    </row>
    <row r="46" spans="1:44" ht="15.95" customHeight="1" x14ac:dyDescent="0.25">
      <c r="A46" s="41"/>
      <c r="B46" s="42" t="s">
        <v>149</v>
      </c>
      <c r="C46" s="6" t="s">
        <v>179</v>
      </c>
      <c r="E46" s="11"/>
      <c r="F46" s="11"/>
      <c r="G46" s="5">
        <v>3</v>
      </c>
      <c r="H46" s="22">
        <v>1</v>
      </c>
      <c r="I46" s="21" t="s">
        <v>129</v>
      </c>
      <c r="J46" s="21"/>
      <c r="K46" s="21"/>
      <c r="L46" s="21" t="s">
        <v>161</v>
      </c>
      <c r="M46" s="21"/>
      <c r="N46" s="21"/>
      <c r="O46" s="21"/>
      <c r="P46" s="21"/>
      <c r="Q46" s="41"/>
      <c r="R46" s="41"/>
      <c r="S46" s="27">
        <v>7.5</v>
      </c>
      <c r="T46" s="21" t="s">
        <v>62</v>
      </c>
      <c r="U46" s="21"/>
      <c r="V46" s="21"/>
      <c r="W46" s="27"/>
      <c r="X46" s="22">
        <v>4</v>
      </c>
      <c r="Y46" s="16" t="s">
        <v>98</v>
      </c>
      <c r="Z46" s="22">
        <v>5</v>
      </c>
      <c r="AA46" s="22">
        <v>2</v>
      </c>
      <c r="AB46" s="22">
        <v>2</v>
      </c>
      <c r="AC46" s="22">
        <f t="shared" si="9"/>
        <v>4</v>
      </c>
      <c r="AD46" s="22">
        <v>0</v>
      </c>
      <c r="AE46" s="45"/>
      <c r="AF46" s="27">
        <v>8</v>
      </c>
      <c r="AG46" s="21" t="s">
        <v>193</v>
      </c>
      <c r="AH46" s="21"/>
      <c r="AI46" s="21"/>
      <c r="AJ46" s="27"/>
      <c r="AK46" s="22">
        <v>9</v>
      </c>
      <c r="AL46" s="21" t="s">
        <v>97</v>
      </c>
      <c r="AM46" s="22">
        <v>5</v>
      </c>
      <c r="AN46" s="22">
        <v>0</v>
      </c>
      <c r="AO46" s="22">
        <v>1</v>
      </c>
      <c r="AP46" s="22">
        <f t="shared" si="10"/>
        <v>1</v>
      </c>
      <c r="AQ46" s="22">
        <v>2</v>
      </c>
      <c r="AR46" s="36"/>
    </row>
    <row r="47" spans="1:44" ht="15.95" customHeight="1" x14ac:dyDescent="0.25">
      <c r="A47" s="41"/>
      <c r="B47" s="22" t="s">
        <v>27</v>
      </c>
      <c r="C47" s="16"/>
      <c r="D47" s="16" t="s">
        <v>100</v>
      </c>
      <c r="E47" s="16"/>
      <c r="H47" s="22">
        <v>2</v>
      </c>
      <c r="I47" s="21" t="s">
        <v>161</v>
      </c>
      <c r="J47" s="21"/>
      <c r="K47" s="21"/>
      <c r="L47" s="21" t="s">
        <v>322</v>
      </c>
      <c r="M47" s="21"/>
      <c r="N47" s="21"/>
      <c r="O47" s="21"/>
      <c r="P47" s="21"/>
      <c r="Q47" s="41"/>
      <c r="R47" s="41"/>
      <c r="S47" s="27">
        <v>7.5</v>
      </c>
      <c r="T47" s="21" t="s">
        <v>158</v>
      </c>
      <c r="U47" s="21"/>
      <c r="V47" s="21"/>
      <c r="W47" s="27"/>
      <c r="X47" s="22">
        <v>11</v>
      </c>
      <c r="Y47" s="16" t="s">
        <v>98</v>
      </c>
      <c r="Z47" s="22">
        <v>6</v>
      </c>
      <c r="AA47" s="22">
        <v>3</v>
      </c>
      <c r="AB47" s="22">
        <v>3</v>
      </c>
      <c r="AC47" s="22">
        <f t="shared" si="9"/>
        <v>6</v>
      </c>
      <c r="AD47" s="22">
        <v>0</v>
      </c>
      <c r="AE47" s="45"/>
      <c r="AF47" s="27">
        <v>7.5</v>
      </c>
      <c r="AG47" s="21" t="s">
        <v>194</v>
      </c>
      <c r="AH47" s="21"/>
      <c r="AI47" s="21"/>
      <c r="AJ47" s="27"/>
      <c r="AK47" s="22">
        <v>10</v>
      </c>
      <c r="AL47" s="21" t="s">
        <v>97</v>
      </c>
      <c r="AM47" s="22">
        <v>6</v>
      </c>
      <c r="AN47" s="22">
        <v>3</v>
      </c>
      <c r="AO47" s="22">
        <v>4</v>
      </c>
      <c r="AP47" s="22">
        <f t="shared" si="10"/>
        <v>7</v>
      </c>
      <c r="AQ47" s="22">
        <v>0</v>
      </c>
      <c r="AR47" s="36"/>
    </row>
    <row r="48" spans="1:44" ht="15.95" customHeight="1" x14ac:dyDescent="0.25">
      <c r="A48" s="41"/>
      <c r="C48" s="16"/>
      <c r="H48" s="22">
        <v>2</v>
      </c>
      <c r="I48" s="21" t="s">
        <v>161</v>
      </c>
      <c r="J48" s="21"/>
      <c r="K48" s="21"/>
      <c r="L48" s="21" t="s">
        <v>129</v>
      </c>
      <c r="M48" s="21"/>
      <c r="N48" s="21"/>
      <c r="O48" s="21"/>
      <c r="P48" s="21"/>
      <c r="Q48" s="41"/>
      <c r="R48" s="41"/>
      <c r="S48" s="27">
        <v>7.5</v>
      </c>
      <c r="T48" s="21" t="s">
        <v>188</v>
      </c>
      <c r="U48" s="21"/>
      <c r="V48" s="21"/>
      <c r="W48" s="27"/>
      <c r="X48" s="22">
        <v>12</v>
      </c>
      <c r="Y48" s="16" t="s">
        <v>98</v>
      </c>
      <c r="Z48" s="22">
        <v>6</v>
      </c>
      <c r="AA48" s="22">
        <v>4</v>
      </c>
      <c r="AB48" s="22">
        <v>1</v>
      </c>
      <c r="AC48" s="22">
        <f t="shared" si="9"/>
        <v>5</v>
      </c>
      <c r="AD48" s="22">
        <v>0</v>
      </c>
      <c r="AE48" s="45"/>
      <c r="AF48" s="27">
        <v>7.5</v>
      </c>
      <c r="AG48" s="21" t="s">
        <v>143</v>
      </c>
      <c r="AH48" s="21"/>
      <c r="AI48" s="21"/>
      <c r="AJ48" s="27"/>
      <c r="AK48" s="22">
        <v>2</v>
      </c>
      <c r="AL48" s="21" t="s">
        <v>97</v>
      </c>
      <c r="AM48" s="22">
        <v>6</v>
      </c>
      <c r="AN48" s="22">
        <v>0</v>
      </c>
      <c r="AO48" s="22">
        <v>4</v>
      </c>
      <c r="AP48" s="22">
        <f t="shared" si="10"/>
        <v>4</v>
      </c>
      <c r="AQ48" s="22">
        <v>2</v>
      </c>
      <c r="AR48" s="36"/>
    </row>
    <row r="49" spans="1:44" ht="15.95" customHeight="1" x14ac:dyDescent="0.25">
      <c r="A49" s="41"/>
      <c r="C49" s="16"/>
      <c r="I49" s="21"/>
      <c r="J49" s="21"/>
      <c r="K49" s="21"/>
      <c r="L49" s="21"/>
      <c r="M49" s="21"/>
      <c r="N49" s="21"/>
      <c r="O49" s="21"/>
      <c r="P49" s="21"/>
      <c r="Q49" s="41"/>
      <c r="R49" s="41"/>
      <c r="S49" s="27">
        <v>7</v>
      </c>
      <c r="T49" s="21" t="s">
        <v>52</v>
      </c>
      <c r="U49" s="21"/>
      <c r="V49" s="21"/>
      <c r="W49" s="27"/>
      <c r="X49" s="22">
        <v>15</v>
      </c>
      <c r="Y49" s="16" t="s">
        <v>98</v>
      </c>
      <c r="Z49" s="22">
        <v>6</v>
      </c>
      <c r="AA49" s="22">
        <v>0</v>
      </c>
      <c r="AB49" s="22">
        <v>3</v>
      </c>
      <c r="AC49" s="22">
        <f t="shared" si="9"/>
        <v>3</v>
      </c>
      <c r="AD49" s="22">
        <v>0</v>
      </c>
      <c r="AE49" s="45"/>
      <c r="AF49" s="27">
        <v>7</v>
      </c>
      <c r="AG49" s="21" t="s">
        <v>141</v>
      </c>
      <c r="AH49" s="21"/>
      <c r="AI49" s="21"/>
      <c r="AJ49" s="27"/>
      <c r="AK49" s="22">
        <v>13</v>
      </c>
      <c r="AL49" s="21" t="s">
        <v>97</v>
      </c>
      <c r="AM49" s="22">
        <v>6</v>
      </c>
      <c r="AN49" s="22">
        <v>0</v>
      </c>
      <c r="AO49" s="22">
        <v>4</v>
      </c>
      <c r="AP49" s="22">
        <f t="shared" si="10"/>
        <v>4</v>
      </c>
      <c r="AQ49" s="22">
        <v>2</v>
      </c>
      <c r="AR49" s="36"/>
    </row>
    <row r="50" spans="1:44" ht="15.95" customHeight="1" x14ac:dyDescent="0.25">
      <c r="A50" s="41"/>
      <c r="C50" s="6" t="s">
        <v>182</v>
      </c>
      <c r="G50" s="5">
        <v>5</v>
      </c>
      <c r="H50" s="22">
        <v>1</v>
      </c>
      <c r="I50" s="21" t="s">
        <v>60</v>
      </c>
      <c r="J50" s="21"/>
      <c r="K50" s="21"/>
      <c r="L50" s="21" t="s">
        <v>42</v>
      </c>
      <c r="M50" s="21"/>
      <c r="N50" s="21"/>
      <c r="O50" s="21"/>
      <c r="P50" s="21"/>
      <c r="Q50" s="41"/>
      <c r="R50" s="41"/>
      <c r="S50" s="27">
        <v>6.5</v>
      </c>
      <c r="T50" s="21" t="s">
        <v>63</v>
      </c>
      <c r="U50" s="21"/>
      <c r="V50" s="21"/>
      <c r="W50" s="27"/>
      <c r="X50" s="22">
        <v>14</v>
      </c>
      <c r="Y50" s="16" t="s">
        <v>98</v>
      </c>
      <c r="Z50" s="22">
        <v>6</v>
      </c>
      <c r="AA50" s="22">
        <v>0</v>
      </c>
      <c r="AB50" s="22">
        <v>3</v>
      </c>
      <c r="AC50" s="22">
        <f t="shared" si="9"/>
        <v>3</v>
      </c>
      <c r="AD50" s="22">
        <v>0</v>
      </c>
      <c r="AE50" s="45"/>
      <c r="AF50" s="27">
        <v>7</v>
      </c>
      <c r="AG50" s="21" t="s">
        <v>39</v>
      </c>
      <c r="AH50" s="21"/>
      <c r="AI50" s="21"/>
      <c r="AJ50" s="27"/>
      <c r="AK50" s="22">
        <v>27</v>
      </c>
      <c r="AL50" s="21" t="s">
        <v>97</v>
      </c>
      <c r="AM50" s="22">
        <v>6</v>
      </c>
      <c r="AN50" s="22">
        <v>1</v>
      </c>
      <c r="AO50" s="22">
        <v>3</v>
      </c>
      <c r="AP50" s="22">
        <f t="shared" si="10"/>
        <v>4</v>
      </c>
      <c r="AQ50" s="22">
        <v>0</v>
      </c>
      <c r="AR50" s="36"/>
    </row>
    <row r="51" spans="1:44" ht="15.95" customHeight="1" x14ac:dyDescent="0.25">
      <c r="A51" s="41"/>
      <c r="B51" s="22" t="s">
        <v>27</v>
      </c>
      <c r="C51" s="16" t="s">
        <v>320</v>
      </c>
      <c r="D51" s="16"/>
      <c r="E51" s="16"/>
      <c r="F51" s="21"/>
      <c r="G51" s="21"/>
      <c r="H51" s="22">
        <v>1</v>
      </c>
      <c r="I51" s="21" t="s">
        <v>42</v>
      </c>
      <c r="J51" s="21"/>
      <c r="K51" s="21"/>
      <c r="L51" s="21" t="s">
        <v>325</v>
      </c>
      <c r="M51" s="21"/>
      <c r="N51" s="21"/>
      <c r="O51" s="21"/>
      <c r="P51" s="21"/>
      <c r="Q51" s="41"/>
      <c r="R51" s="41"/>
      <c r="S51" s="27">
        <v>6</v>
      </c>
      <c r="T51" s="21" t="s">
        <v>47</v>
      </c>
      <c r="X51" s="22">
        <v>3</v>
      </c>
      <c r="Y51" s="16" t="s">
        <v>98</v>
      </c>
      <c r="Z51" s="22">
        <v>6</v>
      </c>
      <c r="AA51" s="22">
        <v>0</v>
      </c>
      <c r="AB51" s="22">
        <v>0</v>
      </c>
      <c r="AC51" s="22">
        <f t="shared" si="9"/>
        <v>0</v>
      </c>
      <c r="AD51" s="22">
        <v>0</v>
      </c>
      <c r="AE51" s="45"/>
      <c r="AF51" s="27">
        <v>6.5</v>
      </c>
      <c r="AG51" s="21" t="s">
        <v>48</v>
      </c>
      <c r="AK51" s="22">
        <v>3</v>
      </c>
      <c r="AL51" s="21" t="s">
        <v>97</v>
      </c>
      <c r="AM51" s="22">
        <v>6</v>
      </c>
      <c r="AN51" s="22">
        <v>0</v>
      </c>
      <c r="AO51" s="22">
        <v>1</v>
      </c>
      <c r="AP51" s="22">
        <f t="shared" si="10"/>
        <v>1</v>
      </c>
      <c r="AQ51" s="22">
        <v>2</v>
      </c>
      <c r="AR51" s="36"/>
    </row>
    <row r="52" spans="1:44" ht="15.95" customHeight="1" x14ac:dyDescent="0.25">
      <c r="A52" s="41"/>
      <c r="C52" s="16" t="s">
        <v>321</v>
      </c>
      <c r="D52" s="16"/>
      <c r="E52" s="16"/>
      <c r="H52" s="22">
        <v>1</v>
      </c>
      <c r="I52" s="21" t="s">
        <v>195</v>
      </c>
      <c r="J52" s="21"/>
      <c r="K52" s="21"/>
      <c r="L52" s="21"/>
      <c r="M52" s="21" t="s">
        <v>122</v>
      </c>
      <c r="N52" s="21"/>
      <c r="O52" s="21"/>
      <c r="P52" s="21"/>
      <c r="Q52" s="41"/>
      <c r="R52" s="41"/>
      <c r="S52" s="27">
        <v>6</v>
      </c>
      <c r="T52" s="21" t="s">
        <v>49</v>
      </c>
      <c r="U52" s="21"/>
      <c r="V52" s="21"/>
      <c r="W52" s="27"/>
      <c r="X52" s="22">
        <v>8</v>
      </c>
      <c r="Y52" s="16" t="s">
        <v>98</v>
      </c>
      <c r="Z52" s="22">
        <v>0</v>
      </c>
      <c r="AA52" s="22">
        <v>0</v>
      </c>
      <c r="AB52" s="22">
        <v>0</v>
      </c>
      <c r="AC52" s="22">
        <f t="shared" si="9"/>
        <v>0</v>
      </c>
      <c r="AD52" s="22">
        <v>0</v>
      </c>
      <c r="AE52" s="45"/>
      <c r="AF52" s="27">
        <v>6</v>
      </c>
      <c r="AG52" s="21" t="s">
        <v>113</v>
      </c>
      <c r="AH52" s="21"/>
      <c r="AI52" s="21"/>
      <c r="AJ52" s="27"/>
      <c r="AK52" s="22">
        <v>6</v>
      </c>
      <c r="AL52" s="21" t="s">
        <v>97</v>
      </c>
      <c r="AM52" s="22">
        <v>4</v>
      </c>
      <c r="AN52" s="22">
        <v>1</v>
      </c>
      <c r="AO52" s="22">
        <v>0</v>
      </c>
      <c r="AP52" s="22">
        <f t="shared" si="10"/>
        <v>1</v>
      </c>
      <c r="AQ52" s="22">
        <v>2</v>
      </c>
      <c r="AR52" s="36"/>
    </row>
    <row r="53" spans="1:44" ht="15.95" customHeight="1" thickBot="1" x14ac:dyDescent="0.3">
      <c r="A53" s="41"/>
      <c r="C53" s="16" t="s">
        <v>320</v>
      </c>
      <c r="D53" s="16"/>
      <c r="E53" s="16"/>
      <c r="H53" s="22">
        <v>2</v>
      </c>
      <c r="I53" s="21" t="s">
        <v>323</v>
      </c>
      <c r="J53" s="21"/>
      <c r="K53" s="21"/>
      <c r="L53" s="21"/>
      <c r="M53" s="21" t="s">
        <v>122</v>
      </c>
      <c r="N53" s="21"/>
      <c r="O53" s="21"/>
      <c r="P53" s="21"/>
      <c r="Q53" s="41"/>
      <c r="R53" s="41"/>
      <c r="S53" s="17" t="s">
        <v>95</v>
      </c>
      <c r="T53" s="17"/>
      <c r="U53" s="17"/>
      <c r="V53" s="17"/>
      <c r="W53" s="17"/>
      <c r="X53" s="17"/>
      <c r="Y53" s="17"/>
      <c r="Z53" s="23">
        <f>SUM(Z41:Z52)</f>
        <v>66</v>
      </c>
      <c r="AA53" s="23">
        <f>SUM(AA41:AA52)</f>
        <v>12</v>
      </c>
      <c r="AB53" s="23">
        <f>SUM(AB41:AB52)</f>
        <v>20</v>
      </c>
      <c r="AC53" s="23">
        <f>+AB53+AA53</f>
        <v>32</v>
      </c>
      <c r="AD53" s="23">
        <f>SUM(AD41:AD52)</f>
        <v>6</v>
      </c>
      <c r="AE53" s="45"/>
      <c r="AF53" s="17" t="s">
        <v>94</v>
      </c>
      <c r="AG53" s="17"/>
      <c r="AH53" s="17"/>
      <c r="AI53" s="17"/>
      <c r="AJ53" s="17"/>
      <c r="AK53" s="17"/>
      <c r="AL53" s="17"/>
      <c r="AM53" s="23">
        <f>SUM(AM41:AM52)</f>
        <v>66</v>
      </c>
      <c r="AN53" s="23">
        <f>SUM(AN41:AN52)</f>
        <v>20</v>
      </c>
      <c r="AO53" s="23">
        <f>SUM(AO41:AO52)</f>
        <v>31</v>
      </c>
      <c r="AP53" s="23">
        <f>+AO53+AN53</f>
        <v>51</v>
      </c>
      <c r="AQ53" s="23">
        <f>SUM(AQ41:AQ52)</f>
        <v>10</v>
      </c>
      <c r="AR53" s="36"/>
    </row>
    <row r="54" spans="1:44" ht="15.95" customHeight="1" x14ac:dyDescent="0.25">
      <c r="A54" s="41"/>
      <c r="C54" s="16"/>
      <c r="D54" s="16"/>
      <c r="E54" s="16"/>
      <c r="H54" s="22">
        <v>2</v>
      </c>
      <c r="I54" s="21" t="s">
        <v>195</v>
      </c>
      <c r="J54" s="21"/>
      <c r="K54" s="21"/>
      <c r="L54" s="21"/>
      <c r="M54" s="21" t="s">
        <v>122</v>
      </c>
      <c r="N54" s="21"/>
      <c r="O54" s="21"/>
      <c r="P54" s="21" t="s">
        <v>324</v>
      </c>
      <c r="Q54" s="41"/>
      <c r="R54" s="41"/>
      <c r="S54" s="12" t="s">
        <v>115</v>
      </c>
      <c r="T54" s="12"/>
      <c r="U54" s="12"/>
      <c r="V54" s="12"/>
      <c r="W54" s="12"/>
      <c r="X54" s="14" t="s">
        <v>36</v>
      </c>
      <c r="Z54" s="22">
        <v>1</v>
      </c>
      <c r="AA54" s="22">
        <v>0</v>
      </c>
      <c r="AB54" s="22">
        <v>0</v>
      </c>
      <c r="AC54" s="22">
        <f t="shared" ref="AC54:AC65" si="11">+AA54+AB54</f>
        <v>0</v>
      </c>
      <c r="AD54" s="22">
        <v>0</v>
      </c>
      <c r="AE54" s="45"/>
      <c r="AF54" s="19" t="s">
        <v>14</v>
      </c>
      <c r="AG54" s="19"/>
      <c r="AH54" s="19"/>
      <c r="AI54" s="19"/>
      <c r="AJ54" s="19"/>
      <c r="AK54" s="16" t="s">
        <v>26</v>
      </c>
      <c r="AM54" s="22">
        <v>10</v>
      </c>
      <c r="AN54" s="22">
        <v>1</v>
      </c>
      <c r="AO54" s="22">
        <v>5</v>
      </c>
      <c r="AP54" s="22">
        <f t="shared" ref="AP54:AP65" si="12">+AN54+AO54</f>
        <v>6</v>
      </c>
      <c r="AQ54" s="22">
        <v>4</v>
      </c>
      <c r="AR54" s="36"/>
    </row>
    <row r="55" spans="1:44" ht="15.95" customHeight="1" x14ac:dyDescent="0.25">
      <c r="A55" s="41"/>
      <c r="B55" s="36"/>
      <c r="C55" s="46"/>
      <c r="D55" s="46"/>
      <c r="E55" s="46"/>
      <c r="F55" s="46"/>
      <c r="G55" s="42"/>
      <c r="H55" s="45"/>
      <c r="I55" s="46"/>
      <c r="J55" s="46"/>
      <c r="K55" s="45"/>
      <c r="L55" s="45"/>
      <c r="M55" s="45"/>
      <c r="N55" s="45"/>
      <c r="O55" s="45"/>
      <c r="P55" s="59"/>
      <c r="Q55" s="41"/>
      <c r="R55" s="41"/>
      <c r="S55" s="27">
        <v>7.5</v>
      </c>
      <c r="T55" s="21" t="s">
        <v>69</v>
      </c>
      <c r="U55" s="21"/>
      <c r="V55" s="21"/>
      <c r="W55" s="21"/>
      <c r="X55" s="22">
        <v>68</v>
      </c>
      <c r="Y55" s="21" t="s">
        <v>106</v>
      </c>
      <c r="Z55" s="22">
        <v>6</v>
      </c>
      <c r="AA55" s="22">
        <v>0</v>
      </c>
      <c r="AB55" s="22">
        <v>0</v>
      </c>
      <c r="AC55" s="22">
        <f t="shared" si="11"/>
        <v>0</v>
      </c>
      <c r="AD55" s="22">
        <v>0</v>
      </c>
      <c r="AE55" s="45"/>
      <c r="AF55" s="27">
        <v>8</v>
      </c>
      <c r="AG55" s="21" t="s">
        <v>142</v>
      </c>
      <c r="AK55" s="22">
        <v>1</v>
      </c>
      <c r="AL55" s="21" t="s">
        <v>107</v>
      </c>
      <c r="AM55" s="22">
        <v>6</v>
      </c>
      <c r="AN55" s="22">
        <v>0</v>
      </c>
      <c r="AO55" s="22">
        <v>0</v>
      </c>
      <c r="AP55" s="22">
        <f t="shared" si="12"/>
        <v>0</v>
      </c>
      <c r="AQ55" s="22">
        <v>0</v>
      </c>
      <c r="AR55" s="36"/>
    </row>
    <row r="56" spans="1:44" ht="15.95" customHeight="1" x14ac:dyDescent="0.25">
      <c r="A56" s="41"/>
      <c r="B56" s="11"/>
      <c r="C56" s="11"/>
      <c r="D56" s="11"/>
      <c r="E56" s="21" t="s">
        <v>102</v>
      </c>
      <c r="F56" s="21"/>
      <c r="G56" s="5">
        <f>SUM(G14:G55)</f>
        <v>33</v>
      </c>
      <c r="H56" s="5"/>
      <c r="I56" s="20"/>
      <c r="J56" s="21" t="s">
        <v>56</v>
      </c>
      <c r="K56" s="20"/>
      <c r="L56" s="5">
        <f>COUNTA(C14:C55)-8</f>
        <v>7</v>
      </c>
      <c r="N56" s="21" t="s">
        <v>73</v>
      </c>
      <c r="O56" s="5">
        <f>+L56*2</f>
        <v>14</v>
      </c>
      <c r="P56" s="11"/>
      <c r="Q56" s="41"/>
      <c r="R56" s="41"/>
      <c r="S56" s="27">
        <v>9.5</v>
      </c>
      <c r="T56" s="21" t="s">
        <v>85</v>
      </c>
      <c r="U56" s="21"/>
      <c r="V56" s="21"/>
      <c r="W56" s="21"/>
      <c r="X56" s="22">
        <v>9</v>
      </c>
      <c r="Y56" s="21" t="s">
        <v>106</v>
      </c>
      <c r="Z56" s="22">
        <v>6</v>
      </c>
      <c r="AA56" s="22">
        <v>7</v>
      </c>
      <c r="AB56" s="22">
        <v>6</v>
      </c>
      <c r="AC56" s="22">
        <f t="shared" si="11"/>
        <v>13</v>
      </c>
      <c r="AD56" s="22">
        <v>0</v>
      </c>
      <c r="AE56" s="45"/>
      <c r="AF56" s="27">
        <v>9</v>
      </c>
      <c r="AG56" s="21" t="s">
        <v>167</v>
      </c>
      <c r="AH56" s="21"/>
      <c r="AI56" s="21"/>
      <c r="AJ56" s="21"/>
      <c r="AK56" s="22">
        <v>71</v>
      </c>
      <c r="AL56" s="21" t="s">
        <v>107</v>
      </c>
      <c r="AM56" s="22">
        <v>6</v>
      </c>
      <c r="AN56" s="22">
        <v>4</v>
      </c>
      <c r="AO56" s="22">
        <v>2</v>
      </c>
      <c r="AP56" s="22">
        <f t="shared" si="12"/>
        <v>6</v>
      </c>
      <c r="AQ56" s="22">
        <v>0</v>
      </c>
      <c r="AR56" s="36"/>
    </row>
    <row r="57" spans="1:44" ht="15.95" customHeight="1" x14ac:dyDescent="0.25">
      <c r="A57" s="41"/>
      <c r="E57" s="21" t="s">
        <v>101</v>
      </c>
      <c r="F57" s="21"/>
      <c r="G57" s="5">
        <f>COUNTA(L15:L55)+COUNTIF(L15:L55,"*&amp;*")</f>
        <v>47</v>
      </c>
      <c r="O57" t="s">
        <v>144</v>
      </c>
      <c r="Q57" s="41"/>
      <c r="R57" s="41"/>
      <c r="S57" s="27">
        <v>8.5</v>
      </c>
      <c r="T57" s="21" t="s">
        <v>282</v>
      </c>
      <c r="U57" s="21"/>
      <c r="V57" s="21"/>
      <c r="W57" s="21"/>
      <c r="X57" s="22">
        <v>14</v>
      </c>
      <c r="Y57" s="21" t="s">
        <v>106</v>
      </c>
      <c r="Z57" s="22">
        <v>6</v>
      </c>
      <c r="AA57" s="22">
        <v>3</v>
      </c>
      <c r="AB57" s="22">
        <v>4</v>
      </c>
      <c r="AC57" s="22">
        <f t="shared" si="11"/>
        <v>7</v>
      </c>
      <c r="AD57" s="22">
        <v>0</v>
      </c>
      <c r="AE57" s="45"/>
      <c r="AF57" s="27">
        <v>8.5</v>
      </c>
      <c r="AG57" s="21" t="s">
        <v>42</v>
      </c>
      <c r="AH57" s="21"/>
      <c r="AI57" s="21"/>
      <c r="AJ57" s="21"/>
      <c r="AK57" s="22">
        <v>2</v>
      </c>
      <c r="AL57" s="21" t="s">
        <v>107</v>
      </c>
      <c r="AM57" s="22">
        <v>5</v>
      </c>
      <c r="AN57" s="22">
        <v>4</v>
      </c>
      <c r="AO57" s="22">
        <v>3</v>
      </c>
      <c r="AP57" s="22">
        <f t="shared" si="12"/>
        <v>7</v>
      </c>
      <c r="AQ57" s="22">
        <v>4</v>
      </c>
      <c r="AR57" s="36"/>
    </row>
    <row r="58" spans="1:44" ht="15.95" customHeight="1" x14ac:dyDescent="0.25">
      <c r="A58" s="41"/>
      <c r="Q58" s="41"/>
      <c r="R58" s="41"/>
      <c r="S58" s="27">
        <v>8</v>
      </c>
      <c r="T58" s="21" t="s">
        <v>190</v>
      </c>
      <c r="U58" s="21"/>
      <c r="V58" s="21"/>
      <c r="W58" s="21"/>
      <c r="X58" s="22">
        <v>11</v>
      </c>
      <c r="Y58" s="21" t="s">
        <v>106</v>
      </c>
      <c r="Z58" s="22">
        <v>6</v>
      </c>
      <c r="AA58" s="22">
        <v>0</v>
      </c>
      <c r="AB58" s="22">
        <v>0</v>
      </c>
      <c r="AC58" s="22">
        <f t="shared" si="11"/>
        <v>0</v>
      </c>
      <c r="AD58" s="22">
        <v>0</v>
      </c>
      <c r="AE58" s="45"/>
      <c r="AF58" s="27">
        <v>8</v>
      </c>
      <c r="AG58" s="21" t="s">
        <v>74</v>
      </c>
      <c r="AH58" s="21"/>
      <c r="AI58" s="21"/>
      <c r="AJ58" s="21"/>
      <c r="AK58" s="22">
        <v>91</v>
      </c>
      <c r="AL58" s="21" t="s">
        <v>107</v>
      </c>
      <c r="AM58" s="22">
        <v>5</v>
      </c>
      <c r="AN58" s="22">
        <v>0</v>
      </c>
      <c r="AO58" s="22">
        <v>1</v>
      </c>
      <c r="AP58" s="22">
        <f t="shared" si="12"/>
        <v>1</v>
      </c>
      <c r="AQ58" s="22">
        <v>2</v>
      </c>
      <c r="AR58" s="36"/>
    </row>
    <row r="59" spans="1:44" ht="15.95" customHeight="1" x14ac:dyDescent="0.25">
      <c r="A59" s="41"/>
      <c r="Q59" s="41"/>
      <c r="R59" s="41"/>
      <c r="S59" s="27">
        <v>7.5</v>
      </c>
      <c r="T59" s="21" t="s">
        <v>139</v>
      </c>
      <c r="U59" s="21"/>
      <c r="V59" s="21"/>
      <c r="W59" s="21"/>
      <c r="X59" s="22">
        <v>6</v>
      </c>
      <c r="Y59" s="21" t="s">
        <v>106</v>
      </c>
      <c r="Z59" s="22">
        <v>6</v>
      </c>
      <c r="AA59" s="22">
        <v>1</v>
      </c>
      <c r="AB59" s="22">
        <v>3</v>
      </c>
      <c r="AC59" s="22">
        <f t="shared" si="11"/>
        <v>4</v>
      </c>
      <c r="AD59" s="22">
        <v>0</v>
      </c>
      <c r="AE59" s="45"/>
      <c r="AF59" s="27">
        <v>8</v>
      </c>
      <c r="AG59" s="21" t="s">
        <v>195</v>
      </c>
      <c r="AH59" s="21"/>
      <c r="AI59" s="21"/>
      <c r="AJ59" s="21"/>
      <c r="AK59" s="22">
        <v>5</v>
      </c>
      <c r="AL59" s="21" t="s">
        <v>107</v>
      </c>
      <c r="AM59" s="22">
        <v>6</v>
      </c>
      <c r="AN59" s="22">
        <v>2</v>
      </c>
      <c r="AO59" s="22">
        <v>1</v>
      </c>
      <c r="AP59" s="22">
        <f t="shared" si="12"/>
        <v>3</v>
      </c>
      <c r="AQ59" s="22">
        <v>0</v>
      </c>
      <c r="AR59" s="36"/>
    </row>
    <row r="60" spans="1:44" ht="15.95" customHeight="1" x14ac:dyDescent="0.25">
      <c r="A60" s="41"/>
      <c r="B60" s="6" t="s">
        <v>83</v>
      </c>
      <c r="C60" s="6"/>
      <c r="N60" s="6"/>
      <c r="O60" s="6"/>
      <c r="Q60" s="41"/>
      <c r="R60" s="41"/>
      <c r="S60" s="27">
        <v>7.5</v>
      </c>
      <c r="T60" s="21" t="s">
        <v>118</v>
      </c>
      <c r="V60" s="21"/>
      <c r="W60" s="21"/>
      <c r="X60" s="22">
        <v>7</v>
      </c>
      <c r="Y60" s="21" t="s">
        <v>106</v>
      </c>
      <c r="Z60" s="22">
        <v>6</v>
      </c>
      <c r="AA60" s="22">
        <v>4</v>
      </c>
      <c r="AB60" s="22">
        <v>2</v>
      </c>
      <c r="AC60" s="22">
        <f t="shared" si="11"/>
        <v>6</v>
      </c>
      <c r="AD60" s="22">
        <v>2</v>
      </c>
      <c r="AE60" s="45"/>
      <c r="AF60" s="27">
        <v>7.5</v>
      </c>
      <c r="AG60" s="21" t="s">
        <v>196</v>
      </c>
      <c r="AH60" s="21"/>
      <c r="AI60" s="21"/>
      <c r="AJ60" s="21"/>
      <c r="AK60" s="22">
        <v>97</v>
      </c>
      <c r="AL60" s="21" t="s">
        <v>107</v>
      </c>
      <c r="AM60" s="22">
        <v>5</v>
      </c>
      <c r="AN60" s="22">
        <v>0</v>
      </c>
      <c r="AO60" s="22">
        <v>0</v>
      </c>
      <c r="AP60" s="22">
        <f t="shared" si="12"/>
        <v>0</v>
      </c>
      <c r="AQ60" s="22">
        <v>0</v>
      </c>
      <c r="AR60" s="36"/>
    </row>
    <row r="61" spans="1:44" ht="15.95" customHeight="1" x14ac:dyDescent="0.25">
      <c r="A61" s="41"/>
      <c r="Q61" s="36"/>
      <c r="R61" s="41"/>
      <c r="S61" s="27">
        <v>7.5</v>
      </c>
      <c r="T61" s="21" t="s">
        <v>128</v>
      </c>
      <c r="U61" s="21"/>
      <c r="V61" s="21"/>
      <c r="W61" s="21"/>
      <c r="X61" s="22">
        <v>10</v>
      </c>
      <c r="Y61" s="21" t="s">
        <v>106</v>
      </c>
      <c r="Z61" s="22">
        <v>6</v>
      </c>
      <c r="AA61" s="22">
        <v>2</v>
      </c>
      <c r="AB61" s="22">
        <v>3</v>
      </c>
      <c r="AC61" s="22">
        <f t="shared" si="11"/>
        <v>5</v>
      </c>
      <c r="AD61" s="22">
        <v>0</v>
      </c>
      <c r="AE61" s="45"/>
      <c r="AF61" s="27">
        <v>7.5</v>
      </c>
      <c r="AG61" s="21" t="s">
        <v>60</v>
      </c>
      <c r="AH61" s="21"/>
      <c r="AI61" s="21"/>
      <c r="AJ61" s="21"/>
      <c r="AK61" s="22">
        <v>23</v>
      </c>
      <c r="AL61" s="21" t="s">
        <v>107</v>
      </c>
      <c r="AM61" s="22">
        <v>4</v>
      </c>
      <c r="AN61" s="22">
        <v>1</v>
      </c>
      <c r="AO61" s="22">
        <v>2</v>
      </c>
      <c r="AP61" s="22">
        <f t="shared" si="12"/>
        <v>3</v>
      </c>
      <c r="AQ61" s="22">
        <v>0</v>
      </c>
      <c r="AR61" s="36"/>
    </row>
    <row r="62" spans="1:44" ht="15.95" customHeight="1" x14ac:dyDescent="0.25">
      <c r="A62" s="41"/>
      <c r="C62" s="6" t="s">
        <v>58</v>
      </c>
      <c r="H62" s="6" t="s">
        <v>65</v>
      </c>
      <c r="M62" s="6" t="s">
        <v>66</v>
      </c>
      <c r="Q62" s="41"/>
      <c r="R62" s="41"/>
      <c r="S62" s="27">
        <v>7</v>
      </c>
      <c r="T62" s="21" t="s">
        <v>191</v>
      </c>
      <c r="U62" s="21"/>
      <c r="V62" s="21"/>
      <c r="W62" s="21"/>
      <c r="X62" s="22">
        <v>5</v>
      </c>
      <c r="Y62" s="21" t="s">
        <v>106</v>
      </c>
      <c r="Z62" s="22">
        <v>5</v>
      </c>
      <c r="AA62" s="22">
        <v>0</v>
      </c>
      <c r="AB62" s="22">
        <v>0</v>
      </c>
      <c r="AC62" s="22">
        <f t="shared" si="11"/>
        <v>0</v>
      </c>
      <c r="AD62" s="22">
        <v>2</v>
      </c>
      <c r="AE62" s="45"/>
      <c r="AF62" s="27">
        <v>7</v>
      </c>
      <c r="AG62" s="21" t="s">
        <v>61</v>
      </c>
      <c r="AH62" s="21"/>
      <c r="AI62" s="21"/>
      <c r="AJ62" s="21"/>
      <c r="AK62" s="22">
        <v>7</v>
      </c>
      <c r="AL62" s="21" t="s">
        <v>107</v>
      </c>
      <c r="AM62" s="22">
        <v>5</v>
      </c>
      <c r="AN62" s="22">
        <v>0</v>
      </c>
      <c r="AO62" s="22">
        <v>0</v>
      </c>
      <c r="AP62" s="22">
        <f t="shared" si="12"/>
        <v>0</v>
      </c>
      <c r="AQ62" s="22">
        <v>0</v>
      </c>
      <c r="AR62" s="36"/>
    </row>
    <row r="63" spans="1:44" ht="15.95" customHeight="1" x14ac:dyDescent="0.25">
      <c r="A63" s="36"/>
      <c r="C63" s="21" t="s">
        <v>100</v>
      </c>
      <c r="H63" s="21" t="s">
        <v>204</v>
      </c>
      <c r="I63" s="21"/>
      <c r="J63" s="21"/>
      <c r="K63" s="21"/>
      <c r="L63" s="21"/>
      <c r="M63" s="21" t="s">
        <v>350</v>
      </c>
      <c r="N63" s="21"/>
      <c r="O63" s="21"/>
      <c r="P63" s="21"/>
      <c r="Q63" s="36"/>
      <c r="R63" s="41"/>
      <c r="S63" s="27">
        <v>6.5</v>
      </c>
      <c r="T63" s="21" t="s">
        <v>30</v>
      </c>
      <c r="U63" s="21"/>
      <c r="V63" s="21"/>
      <c r="W63" s="21"/>
      <c r="X63" s="22">
        <v>3</v>
      </c>
      <c r="Y63" s="21" t="s">
        <v>106</v>
      </c>
      <c r="Z63" s="22">
        <v>6</v>
      </c>
      <c r="AA63" s="22">
        <v>0</v>
      </c>
      <c r="AB63" s="22">
        <v>2</v>
      </c>
      <c r="AC63" s="22">
        <f t="shared" si="11"/>
        <v>2</v>
      </c>
      <c r="AD63" s="22">
        <v>0</v>
      </c>
      <c r="AE63" s="45"/>
      <c r="AF63" s="27">
        <v>7</v>
      </c>
      <c r="AG63" s="21" t="s">
        <v>197</v>
      </c>
      <c r="AH63" s="21"/>
      <c r="AI63" s="21"/>
      <c r="AJ63" s="21"/>
      <c r="AK63" s="22">
        <v>10</v>
      </c>
      <c r="AL63" s="21" t="s">
        <v>107</v>
      </c>
      <c r="AM63" s="22">
        <v>6</v>
      </c>
      <c r="AN63" s="22">
        <v>0</v>
      </c>
      <c r="AO63" s="22">
        <v>1</v>
      </c>
      <c r="AP63" s="22">
        <f t="shared" si="12"/>
        <v>1</v>
      </c>
      <c r="AQ63" s="22">
        <v>2</v>
      </c>
      <c r="AR63" s="36"/>
    </row>
    <row r="64" spans="1:44" ht="15.95" customHeight="1" x14ac:dyDescent="0.25">
      <c r="A64" s="41"/>
      <c r="C64" s="21"/>
      <c r="H64" s="21" t="s">
        <v>283</v>
      </c>
      <c r="I64" s="21"/>
      <c r="J64" s="21"/>
      <c r="K64" s="21"/>
      <c r="L64" s="21"/>
      <c r="M64" s="21"/>
      <c r="N64" s="21"/>
      <c r="Q64" s="41"/>
      <c r="R64" s="41"/>
      <c r="S64" s="27">
        <v>6</v>
      </c>
      <c r="T64" s="21" t="s">
        <v>105</v>
      </c>
      <c r="U64" s="21"/>
      <c r="V64" s="21"/>
      <c r="W64" s="21"/>
      <c r="X64" s="22">
        <v>4</v>
      </c>
      <c r="Y64" s="21" t="s">
        <v>106</v>
      </c>
      <c r="Z64" s="22">
        <v>6</v>
      </c>
      <c r="AA64" s="22">
        <v>0</v>
      </c>
      <c r="AB64" s="22">
        <v>1</v>
      </c>
      <c r="AC64" s="22">
        <f t="shared" si="11"/>
        <v>1</v>
      </c>
      <c r="AD64" s="22">
        <v>0</v>
      </c>
      <c r="AE64" s="45"/>
      <c r="AF64" s="27">
        <v>6.5</v>
      </c>
      <c r="AG64" s="21" t="s">
        <v>33</v>
      </c>
      <c r="AH64" s="21"/>
      <c r="AI64" s="21"/>
      <c r="AJ64" s="21"/>
      <c r="AK64" s="22">
        <v>66</v>
      </c>
      <c r="AL64" s="21" t="s">
        <v>107</v>
      </c>
      <c r="AM64" s="22">
        <v>5</v>
      </c>
      <c r="AN64" s="22">
        <v>0</v>
      </c>
      <c r="AO64" s="22">
        <v>1</v>
      </c>
      <c r="AP64" s="22">
        <f t="shared" si="12"/>
        <v>1</v>
      </c>
      <c r="AQ64" s="22">
        <v>0</v>
      </c>
      <c r="AR64" s="36"/>
    </row>
    <row r="65" spans="1:44" ht="15.95" customHeight="1" x14ac:dyDescent="0.25">
      <c r="A65" s="36"/>
      <c r="H65" s="21" t="s">
        <v>344</v>
      </c>
      <c r="I65" s="21"/>
      <c r="J65" s="21"/>
      <c r="K65" s="21"/>
      <c r="L65" s="21"/>
      <c r="M65" s="21"/>
      <c r="N65" s="21"/>
      <c r="Q65" s="36"/>
      <c r="R65" s="41"/>
      <c r="S65" s="27">
        <v>6.5</v>
      </c>
      <c r="T65" s="21" t="s">
        <v>133</v>
      </c>
      <c r="U65" s="21"/>
      <c r="V65" s="21"/>
      <c r="W65" s="21"/>
      <c r="X65" s="22">
        <v>2</v>
      </c>
      <c r="Y65" s="21" t="s">
        <v>106</v>
      </c>
      <c r="Z65" s="22">
        <v>6</v>
      </c>
      <c r="AA65" s="22">
        <v>0</v>
      </c>
      <c r="AB65" s="22">
        <v>2</v>
      </c>
      <c r="AC65" s="22">
        <f t="shared" si="11"/>
        <v>2</v>
      </c>
      <c r="AD65" s="22">
        <v>0</v>
      </c>
      <c r="AE65" s="45"/>
      <c r="AF65" s="27">
        <v>6</v>
      </c>
      <c r="AG65" s="21" t="s">
        <v>59</v>
      </c>
      <c r="AH65" s="21"/>
      <c r="AI65" s="21"/>
      <c r="AJ65" s="21"/>
      <c r="AK65" s="22">
        <v>75</v>
      </c>
      <c r="AL65" s="21" t="s">
        <v>107</v>
      </c>
      <c r="AM65" s="22">
        <v>3</v>
      </c>
      <c r="AN65" s="22">
        <v>0</v>
      </c>
      <c r="AO65" s="22">
        <v>0</v>
      </c>
      <c r="AP65" s="22">
        <f t="shared" si="12"/>
        <v>0</v>
      </c>
      <c r="AQ65" s="22">
        <v>0</v>
      </c>
      <c r="AR65" s="36"/>
    </row>
    <row r="66" spans="1:44" ht="15.95" customHeight="1" thickBot="1" x14ac:dyDescent="0.3">
      <c r="A66" s="41"/>
      <c r="H66" s="21"/>
      <c r="I66" s="21"/>
      <c r="J66" s="21"/>
      <c r="K66" s="21"/>
      <c r="L66" s="21"/>
      <c r="M66" s="21"/>
      <c r="N66" s="21"/>
      <c r="Q66" s="36"/>
      <c r="R66" s="41"/>
      <c r="S66" s="17" t="s">
        <v>116</v>
      </c>
      <c r="T66" s="17"/>
      <c r="U66" s="17"/>
      <c r="V66" s="17"/>
      <c r="W66" s="17"/>
      <c r="X66" s="17"/>
      <c r="Y66" s="17"/>
      <c r="Z66" s="23">
        <f>SUM(Z54:Z65)</f>
        <v>66</v>
      </c>
      <c r="AA66" s="23">
        <f>SUM(AA54:AA65)</f>
        <v>17</v>
      </c>
      <c r="AB66" s="23">
        <f>SUM(AB54:AB65)</f>
        <v>23</v>
      </c>
      <c r="AC66" s="23">
        <f>+AB66+AA66</f>
        <v>40</v>
      </c>
      <c r="AD66" s="23">
        <f>SUM(AD54:AD65)</f>
        <v>4</v>
      </c>
      <c r="AE66" s="45"/>
      <c r="AF66" s="17" t="s">
        <v>35</v>
      </c>
      <c r="AG66" s="17"/>
      <c r="AH66" s="17"/>
      <c r="AI66" s="17"/>
      <c r="AJ66" s="17"/>
      <c r="AK66" s="17"/>
      <c r="AL66" s="17"/>
      <c r="AM66" s="23">
        <f>SUM(AM54:AM65)</f>
        <v>66</v>
      </c>
      <c r="AN66" s="23">
        <f>SUM(AN54:AN65)</f>
        <v>12</v>
      </c>
      <c r="AO66" s="23">
        <f>SUM(AO54:AO65)</f>
        <v>16</v>
      </c>
      <c r="AP66" s="23">
        <f>+AO66+AN66</f>
        <v>28</v>
      </c>
      <c r="AQ66" s="23">
        <f>SUM(AQ54:AQ65)</f>
        <v>12</v>
      </c>
      <c r="AR66" s="36"/>
    </row>
    <row r="67" spans="1:44" ht="15.95" customHeight="1" x14ac:dyDescent="0.25">
      <c r="A67" s="41"/>
      <c r="H67" s="21"/>
      <c r="I67" s="21"/>
      <c r="J67" s="21"/>
      <c r="K67" s="21"/>
      <c r="L67" s="21"/>
      <c r="M67" s="21"/>
      <c r="N67" s="21"/>
      <c r="Q67" s="36"/>
      <c r="R67" s="36"/>
      <c r="AF67" s="21" t="s">
        <v>124</v>
      </c>
      <c r="AG67" s="11"/>
      <c r="AH67" s="11"/>
      <c r="AI67" s="11"/>
      <c r="AJ67" s="21"/>
      <c r="AK67" s="21"/>
      <c r="AL67" s="11"/>
      <c r="AM67" s="15">
        <f>+Z27+Z40+AM27+AM66+AM53+AM40+Z66+Z53</f>
        <v>528</v>
      </c>
      <c r="AN67" s="15">
        <f>+AA27+AA40+AN27+AN66+AN53+AN40+AA66+AA53</f>
        <v>134</v>
      </c>
      <c r="AO67" s="15">
        <f>+AB27+AB40+AO27+AO66+AO53+AO40+AB66+AB53</f>
        <v>196</v>
      </c>
      <c r="AP67" s="15">
        <f>+AC27+AC40+AP27+AP66+AP53+AP40+AC66+AC53</f>
        <v>330</v>
      </c>
      <c r="AQ67" s="15">
        <f>+AD27+AD40+AQ27+AQ66+AQ53+AQ40+AD66+AD53</f>
        <v>62</v>
      </c>
      <c r="AR67" s="36"/>
    </row>
    <row r="68" spans="1:44" ht="15.95" customHeight="1" x14ac:dyDescent="0.25">
      <c r="A68" s="41"/>
      <c r="Q68" s="36"/>
      <c r="R68" s="36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J68" s="21"/>
      <c r="AK68" s="21"/>
      <c r="AL68" s="11"/>
      <c r="AM68" s="22"/>
      <c r="AN68" s="22"/>
      <c r="AO68" s="22"/>
      <c r="AP68" s="22"/>
      <c r="AQ68" s="22"/>
      <c r="AR68" s="36"/>
    </row>
    <row r="69" spans="1:44" ht="15.95" customHeight="1" x14ac:dyDescent="0.25">
      <c r="A69" s="41"/>
      <c r="Q69" s="36"/>
      <c r="R69" s="36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21"/>
      <c r="AG69" s="11"/>
      <c r="AH69" s="11"/>
      <c r="AI69" s="11"/>
      <c r="AJ69" s="21"/>
      <c r="AK69" s="21"/>
      <c r="AL69" s="11"/>
      <c r="AM69" s="22"/>
      <c r="AN69" s="22"/>
      <c r="AO69" s="22"/>
      <c r="AP69" s="22"/>
      <c r="AQ69" s="22"/>
      <c r="AR69" s="36"/>
    </row>
    <row r="70" spans="1:44" ht="15.95" customHeight="1" x14ac:dyDescent="0.25">
      <c r="A70" s="41"/>
      <c r="Q70" s="36"/>
      <c r="R70" s="36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21"/>
      <c r="AG70" s="11"/>
      <c r="AH70" s="11"/>
      <c r="AI70" s="11"/>
      <c r="AJ70" s="21"/>
      <c r="AK70" s="21"/>
      <c r="AL70" s="11"/>
      <c r="AM70" s="22"/>
      <c r="AN70" s="22"/>
      <c r="AO70" s="22"/>
      <c r="AP70" s="34"/>
      <c r="AQ70" s="22"/>
      <c r="AR70" s="36"/>
    </row>
    <row r="71" spans="1:44" ht="15.95" customHeight="1" x14ac:dyDescent="0.25">
      <c r="A71" s="41"/>
      <c r="Q71" s="36"/>
      <c r="R71" s="36"/>
      <c r="S71" s="11"/>
      <c r="T71" s="11"/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1"/>
      <c r="AF71" s="21"/>
      <c r="AG71" s="11"/>
      <c r="AH71" s="11"/>
      <c r="AI71" s="11"/>
      <c r="AJ71" s="21"/>
      <c r="AK71" s="21"/>
      <c r="AL71" s="11"/>
      <c r="AM71" s="22"/>
      <c r="AN71" s="22"/>
      <c r="AO71" s="22"/>
      <c r="AP71" s="34"/>
      <c r="AQ71" s="22"/>
      <c r="AR71" s="36"/>
    </row>
    <row r="72" spans="1:44" ht="15.95" customHeight="1" x14ac:dyDescent="0.25">
      <c r="A72" s="41"/>
      <c r="Q72" s="36"/>
      <c r="R72" s="39"/>
      <c r="AR72" s="43"/>
    </row>
    <row r="73" spans="1:44" ht="15" customHeight="1" x14ac:dyDescent="0.2">
      <c r="A73" s="39"/>
      <c r="B73" s="39"/>
      <c r="C73" s="39"/>
      <c r="D73" s="39"/>
      <c r="E73" s="39"/>
      <c r="F73" s="39"/>
      <c r="G73" s="39"/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39"/>
      <c r="U73" s="39"/>
      <c r="V73" s="39"/>
      <c r="W73" s="39"/>
      <c r="X73" s="39"/>
      <c r="Y73" s="39"/>
      <c r="Z73" s="39"/>
      <c r="AA73" s="43"/>
      <c r="AB73" s="39"/>
      <c r="AC73" s="39"/>
      <c r="AD73" s="39"/>
      <c r="AE73" s="39"/>
      <c r="AF73" s="39"/>
      <c r="AG73" s="39"/>
      <c r="AH73" s="39"/>
      <c r="AI73" s="39"/>
      <c r="AJ73" s="39"/>
      <c r="AK73" s="39"/>
      <c r="AL73" s="39"/>
      <c r="AM73" s="39"/>
      <c r="AN73" s="39"/>
      <c r="AO73" s="39"/>
      <c r="AP73" s="39"/>
      <c r="AQ73" s="39"/>
      <c r="AR73" s="43"/>
    </row>
    <row r="74" spans="1:44" ht="24" customHeight="1" x14ac:dyDescent="0.3">
      <c r="A74" s="39"/>
      <c r="B74" s="85" t="s">
        <v>127</v>
      </c>
      <c r="C74" s="85"/>
      <c r="D74" s="85"/>
      <c r="E74" s="85"/>
      <c r="F74" s="85"/>
      <c r="G74" s="85"/>
      <c r="H74" s="85"/>
      <c r="I74" s="85"/>
      <c r="J74" s="85"/>
      <c r="K74" s="85"/>
      <c r="L74" s="85"/>
      <c r="M74" s="85"/>
      <c r="N74" s="85"/>
      <c r="O74" s="85"/>
      <c r="P74" s="85"/>
      <c r="Q74" s="39"/>
      <c r="R74" s="39"/>
      <c r="S74" s="85" t="s">
        <v>127</v>
      </c>
      <c r="T74" s="85"/>
      <c r="U74" s="85"/>
      <c r="V74" s="85"/>
      <c r="W74" s="85"/>
      <c r="X74" s="85"/>
      <c r="Y74" s="85"/>
      <c r="Z74" s="85"/>
      <c r="AA74" s="85"/>
      <c r="AB74" s="85"/>
      <c r="AC74" s="85"/>
      <c r="AD74" s="85"/>
      <c r="AE74" s="85"/>
      <c r="AF74" s="85"/>
      <c r="AG74" s="85"/>
      <c r="AH74" s="85"/>
      <c r="AI74" s="85"/>
      <c r="AJ74" s="85"/>
      <c r="AK74" s="85"/>
      <c r="AL74" s="85"/>
      <c r="AM74" s="85"/>
      <c r="AN74" s="85"/>
      <c r="AO74" s="85"/>
      <c r="AP74" s="85"/>
      <c r="AQ74" s="85"/>
      <c r="AR74" s="43"/>
    </row>
    <row r="75" spans="1:44" ht="20.25" x14ac:dyDescent="0.3">
      <c r="A75" s="39"/>
      <c r="B75" s="26" t="s">
        <v>76</v>
      </c>
      <c r="C75" s="26">
        <f>+C2</f>
        <v>6</v>
      </c>
      <c r="D75" s="25"/>
      <c r="E75" s="25"/>
      <c r="F75" s="25"/>
      <c r="G75" s="86" t="str">
        <f>+G2</f>
        <v>2025/2026 REGULAR SEASON</v>
      </c>
      <c r="H75" s="86"/>
      <c r="I75" s="86"/>
      <c r="J75" s="86"/>
      <c r="K75" s="86"/>
      <c r="L75" s="86"/>
      <c r="M75" s="86"/>
      <c r="N75" s="25"/>
      <c r="O75" s="25"/>
      <c r="P75" s="25"/>
      <c r="Q75" s="39"/>
      <c r="R75" s="39"/>
      <c r="S75" s="86" t="s">
        <v>88</v>
      </c>
      <c r="T75" s="86"/>
      <c r="U75" s="86"/>
      <c r="V75" s="86"/>
      <c r="W75" s="86"/>
      <c r="X75" s="86"/>
      <c r="Y75" s="86"/>
      <c r="Z75" s="86"/>
      <c r="AA75" s="86"/>
      <c r="AB75" s="86"/>
      <c r="AC75" s="86"/>
      <c r="AD75" s="86"/>
      <c r="AE75" s="86"/>
      <c r="AF75" s="86"/>
      <c r="AG75" s="86"/>
      <c r="AH75" s="86"/>
      <c r="AI75" s="86"/>
      <c r="AJ75" s="86"/>
      <c r="AK75" s="86"/>
      <c r="AL75" s="86"/>
      <c r="AM75" s="86"/>
      <c r="AN75" s="86"/>
      <c r="AO75" s="86"/>
      <c r="AP75" s="86"/>
      <c r="AQ75" s="86"/>
      <c r="AR75" s="39"/>
    </row>
    <row r="76" spans="1:44" ht="18.600000000000001" customHeight="1" x14ac:dyDescent="0.3">
      <c r="A76" s="36"/>
      <c r="N76" s="25"/>
      <c r="O76" s="25"/>
      <c r="P76" s="25"/>
      <c r="Q76" s="36"/>
      <c r="R76" s="36"/>
      <c r="T76" s="16"/>
      <c r="U76" s="16"/>
      <c r="V76" s="16"/>
      <c r="W76" s="16"/>
      <c r="X76" s="16"/>
      <c r="Y76" s="16"/>
      <c r="Z76" s="16"/>
      <c r="AA76" s="29"/>
      <c r="AB76" s="29"/>
      <c r="AC76" s="29"/>
      <c r="AD76" s="29"/>
      <c r="AE76" s="30"/>
      <c r="AF76" s="29"/>
      <c r="AG76" s="29"/>
      <c r="AH76" s="29"/>
      <c r="AI76" s="29"/>
      <c r="AJ76" s="29"/>
      <c r="AK76" s="29"/>
      <c r="AL76" s="29"/>
      <c r="AM76" s="21"/>
      <c r="AN76" s="11"/>
      <c r="AO76" s="11"/>
      <c r="AP76" s="22"/>
      <c r="AQ76" s="22"/>
      <c r="AR76" s="36"/>
    </row>
    <row r="77" spans="1:44" ht="16.5" thickBot="1" x14ac:dyDescent="0.3">
      <c r="A77" s="36"/>
      <c r="Q77" s="39"/>
      <c r="R77" s="39"/>
      <c r="S77" s="28" t="s">
        <v>109</v>
      </c>
      <c r="T77" s="28" t="s">
        <v>111</v>
      </c>
      <c r="U77" s="28"/>
      <c r="V77" s="38"/>
      <c r="W77" s="38"/>
      <c r="X77" s="38"/>
      <c r="Y77" s="38"/>
      <c r="Z77" s="38" t="s">
        <v>3</v>
      </c>
      <c r="AA77" s="38" t="s">
        <v>22</v>
      </c>
      <c r="AB77" s="38" t="s">
        <v>23</v>
      </c>
      <c r="AC77" s="38" t="s">
        <v>24</v>
      </c>
      <c r="AD77" s="38" t="s">
        <v>2</v>
      </c>
      <c r="AE77" s="22"/>
      <c r="AM77" s="22"/>
      <c r="AN77" s="22"/>
      <c r="AO77" s="22"/>
      <c r="AP77" s="22"/>
      <c r="AQ77" s="22"/>
      <c r="AR77" s="39"/>
    </row>
    <row r="78" spans="1:44" ht="15.75" customHeight="1" x14ac:dyDescent="0.25">
      <c r="A78" s="36"/>
      <c r="Q78" s="39"/>
      <c r="R78" s="39"/>
      <c r="S78" s="27">
        <v>8.5</v>
      </c>
      <c r="T78" s="21" t="s">
        <v>276</v>
      </c>
      <c r="Z78" s="22">
        <v>2</v>
      </c>
      <c r="AA78" s="22">
        <v>5</v>
      </c>
      <c r="AB78" s="22">
        <v>1</v>
      </c>
      <c r="AC78" s="22">
        <f t="shared" ref="AC78:AC93" si="13">+AA78+AB78</f>
        <v>6</v>
      </c>
      <c r="AD78" s="22">
        <v>0</v>
      </c>
      <c r="AM78" s="22"/>
      <c r="AN78" s="22"/>
      <c r="AO78" s="22"/>
      <c r="AP78" s="22"/>
      <c r="AQ78" s="22"/>
      <c r="AR78" s="39"/>
    </row>
    <row r="79" spans="1:44" ht="15.75" customHeight="1" thickBot="1" x14ac:dyDescent="0.3">
      <c r="A79" s="36"/>
      <c r="E79" s="2" t="s">
        <v>67</v>
      </c>
      <c r="F79" s="2"/>
      <c r="G79" s="2"/>
      <c r="H79" s="4" t="s">
        <v>1</v>
      </c>
      <c r="I79" s="4"/>
      <c r="J79" s="4" t="s">
        <v>3</v>
      </c>
      <c r="K79" s="4" t="s">
        <v>22</v>
      </c>
      <c r="L79" s="4" t="s">
        <v>23</v>
      </c>
      <c r="M79" s="50" t="s">
        <v>24</v>
      </c>
      <c r="Q79" s="36"/>
      <c r="R79" s="36"/>
      <c r="S79" s="27">
        <v>8</v>
      </c>
      <c r="T79" s="21" t="s">
        <v>298</v>
      </c>
      <c r="Z79" s="22">
        <v>1</v>
      </c>
      <c r="AA79" s="22">
        <v>0</v>
      </c>
      <c r="AB79" s="22">
        <v>0</v>
      </c>
      <c r="AC79" s="22">
        <f t="shared" si="13"/>
        <v>0</v>
      </c>
      <c r="AD79" s="22">
        <v>0</v>
      </c>
      <c r="AM79" s="22"/>
      <c r="AN79" s="22"/>
      <c r="AO79" s="22"/>
      <c r="AP79" s="22"/>
      <c r="AQ79" s="22"/>
      <c r="AR79" s="36"/>
    </row>
    <row r="80" spans="1:44" ht="15.75" customHeight="1" x14ac:dyDescent="0.25">
      <c r="A80" s="36"/>
      <c r="E80" s="21" t="s">
        <v>150</v>
      </c>
      <c r="F80" s="21"/>
      <c r="G80" s="21"/>
      <c r="H80" s="21" t="s">
        <v>97</v>
      </c>
      <c r="I80" s="22"/>
      <c r="J80" s="22">
        <v>6</v>
      </c>
      <c r="K80" s="22">
        <v>9</v>
      </c>
      <c r="L80" s="22">
        <v>8</v>
      </c>
      <c r="M80" s="49">
        <f t="shared" ref="M80:M113" si="14">+K80+L80</f>
        <v>17</v>
      </c>
      <c r="Q80" s="36"/>
      <c r="R80" s="36"/>
      <c r="S80" s="27">
        <v>7</v>
      </c>
      <c r="T80" s="21" t="s">
        <v>219</v>
      </c>
      <c r="Z80" s="22">
        <v>6</v>
      </c>
      <c r="AA80" s="22">
        <v>1</v>
      </c>
      <c r="AB80" s="22">
        <v>1</v>
      </c>
      <c r="AC80" s="22">
        <f t="shared" si="13"/>
        <v>2</v>
      </c>
      <c r="AD80" s="22">
        <v>0</v>
      </c>
      <c r="AP80" s="22"/>
      <c r="AQ80" s="22"/>
      <c r="AR80" s="36"/>
    </row>
    <row r="81" spans="1:44" ht="15.75" customHeight="1" x14ac:dyDescent="0.25">
      <c r="A81" s="36"/>
      <c r="E81" s="21" t="s">
        <v>129</v>
      </c>
      <c r="F81" s="21"/>
      <c r="G81" s="21"/>
      <c r="H81" s="21" t="s">
        <v>17</v>
      </c>
      <c r="I81" s="22"/>
      <c r="J81" s="22">
        <v>6</v>
      </c>
      <c r="K81" s="22">
        <v>8</v>
      </c>
      <c r="L81" s="22">
        <v>7</v>
      </c>
      <c r="M81" s="49">
        <f t="shared" si="14"/>
        <v>15</v>
      </c>
      <c r="Q81" s="36"/>
      <c r="R81" s="36"/>
      <c r="S81" s="27">
        <v>8</v>
      </c>
      <c r="T81" s="21" t="s">
        <v>137</v>
      </c>
      <c r="Z81" s="22">
        <v>5</v>
      </c>
      <c r="AA81" s="22">
        <v>4</v>
      </c>
      <c r="AB81" s="22">
        <v>1</v>
      </c>
      <c r="AC81" s="22">
        <f t="shared" si="13"/>
        <v>5</v>
      </c>
      <c r="AD81" s="22">
        <v>0</v>
      </c>
      <c r="AM81" s="22"/>
      <c r="AN81" s="22"/>
      <c r="AO81" s="22"/>
      <c r="AP81" s="22"/>
      <c r="AQ81" s="22"/>
      <c r="AR81" s="36"/>
    </row>
    <row r="82" spans="1:44" ht="15.75" customHeight="1" x14ac:dyDescent="0.25">
      <c r="A82" s="36"/>
      <c r="E82" s="21" t="s">
        <v>53</v>
      </c>
      <c r="F82" s="21"/>
      <c r="G82" s="21"/>
      <c r="H82" s="21" t="s">
        <v>108</v>
      </c>
      <c r="I82" s="22"/>
      <c r="J82" s="22">
        <v>6</v>
      </c>
      <c r="K82" s="22">
        <v>11</v>
      </c>
      <c r="L82" s="22">
        <v>3</v>
      </c>
      <c r="M82" s="49">
        <f t="shared" si="14"/>
        <v>14</v>
      </c>
      <c r="Q82" s="36"/>
      <c r="R82" s="36"/>
      <c r="S82" s="27">
        <v>6.5</v>
      </c>
      <c r="T82" s="21" t="s">
        <v>277</v>
      </c>
      <c r="Z82" s="22">
        <v>2</v>
      </c>
      <c r="AA82" s="22">
        <v>0</v>
      </c>
      <c r="AB82" s="22">
        <v>0</v>
      </c>
      <c r="AC82" s="22">
        <f t="shared" si="13"/>
        <v>0</v>
      </c>
      <c r="AD82" s="22">
        <v>0</v>
      </c>
      <c r="AQ82" s="22"/>
      <c r="AR82" s="36"/>
    </row>
    <row r="83" spans="1:44" ht="15.75" customHeight="1" x14ac:dyDescent="0.25">
      <c r="A83" s="36"/>
      <c r="E83" s="21" t="s">
        <v>85</v>
      </c>
      <c r="F83" s="21"/>
      <c r="G83" s="21"/>
      <c r="H83" s="21" t="s">
        <v>106</v>
      </c>
      <c r="I83" s="22"/>
      <c r="J83" s="22">
        <v>6</v>
      </c>
      <c r="K83" s="22">
        <v>7</v>
      </c>
      <c r="L83" s="22">
        <v>6</v>
      </c>
      <c r="M83" s="49">
        <f t="shared" si="14"/>
        <v>13</v>
      </c>
      <c r="Q83" s="36"/>
      <c r="R83" s="36"/>
      <c r="S83" s="27">
        <v>7.5</v>
      </c>
      <c r="T83" s="21" t="s">
        <v>160</v>
      </c>
      <c r="Z83" s="22">
        <v>1</v>
      </c>
      <c r="AA83" s="22">
        <v>0</v>
      </c>
      <c r="AB83" s="22">
        <v>0</v>
      </c>
      <c r="AC83" s="22">
        <f t="shared" si="13"/>
        <v>0</v>
      </c>
      <c r="AD83" s="22">
        <v>0</v>
      </c>
      <c r="AQ83" s="22"/>
      <c r="AR83" s="36"/>
    </row>
    <row r="84" spans="1:44" ht="15.75" customHeight="1" x14ac:dyDescent="0.25">
      <c r="A84" s="36"/>
      <c r="E84" s="21" t="s">
        <v>192</v>
      </c>
      <c r="F84" s="21"/>
      <c r="G84" s="21"/>
      <c r="H84" s="21" t="s">
        <v>173</v>
      </c>
      <c r="I84" s="22"/>
      <c r="J84" s="22">
        <v>6</v>
      </c>
      <c r="K84" s="22">
        <v>4</v>
      </c>
      <c r="L84" s="22">
        <v>8</v>
      </c>
      <c r="M84" s="49">
        <f t="shared" si="14"/>
        <v>12</v>
      </c>
      <c r="Q84" s="36"/>
      <c r="R84" s="36"/>
      <c r="S84" s="27">
        <v>7.5</v>
      </c>
      <c r="T84" s="21" t="s">
        <v>278</v>
      </c>
      <c r="Z84" s="22">
        <v>1</v>
      </c>
      <c r="AA84" s="22">
        <v>0</v>
      </c>
      <c r="AB84" s="22">
        <v>0</v>
      </c>
      <c r="AC84" s="22">
        <f t="shared" si="13"/>
        <v>0</v>
      </c>
      <c r="AD84" s="22">
        <v>0</v>
      </c>
      <c r="AM84" s="22"/>
      <c r="AN84" s="22"/>
      <c r="AO84" s="22"/>
      <c r="AP84" s="22"/>
      <c r="AQ84" s="22"/>
      <c r="AR84" s="36"/>
    </row>
    <row r="85" spans="1:44" ht="15.75" customHeight="1" x14ac:dyDescent="0.25">
      <c r="A85" s="36"/>
      <c r="E85" s="21" t="s">
        <v>161</v>
      </c>
      <c r="F85" s="21"/>
      <c r="G85" s="21"/>
      <c r="H85" s="21" t="s">
        <v>17</v>
      </c>
      <c r="I85" s="22"/>
      <c r="J85" s="22">
        <v>6</v>
      </c>
      <c r="K85" s="22">
        <v>4</v>
      </c>
      <c r="L85" s="22">
        <v>7</v>
      </c>
      <c r="M85" s="49">
        <f t="shared" si="14"/>
        <v>11</v>
      </c>
      <c r="Q85" s="36"/>
      <c r="R85" s="36"/>
      <c r="S85" s="27">
        <v>7.5</v>
      </c>
      <c r="T85" s="21" t="s">
        <v>297</v>
      </c>
      <c r="Z85" s="22">
        <v>1</v>
      </c>
      <c r="AA85" s="22">
        <v>0</v>
      </c>
      <c r="AB85" s="22">
        <v>1</v>
      </c>
      <c r="AC85" s="22">
        <f t="shared" si="13"/>
        <v>1</v>
      </c>
      <c r="AD85" s="22">
        <v>0</v>
      </c>
      <c r="AM85" s="22"/>
      <c r="AN85" s="22"/>
      <c r="AO85" s="22"/>
      <c r="AP85" s="22"/>
      <c r="AQ85" s="22"/>
      <c r="AR85" s="36"/>
    </row>
    <row r="86" spans="1:44" ht="15.75" customHeight="1" x14ac:dyDescent="0.25">
      <c r="A86" s="36"/>
      <c r="E86" s="21" t="s">
        <v>140</v>
      </c>
      <c r="F86" s="21"/>
      <c r="G86" s="21"/>
      <c r="H86" s="21" t="s">
        <v>108</v>
      </c>
      <c r="I86" s="22"/>
      <c r="J86" s="22">
        <v>6</v>
      </c>
      <c r="K86" s="22">
        <v>3</v>
      </c>
      <c r="L86" s="22">
        <v>7</v>
      </c>
      <c r="M86" s="49">
        <f t="shared" si="14"/>
        <v>10</v>
      </c>
      <c r="Q86" s="36"/>
      <c r="R86" s="36"/>
      <c r="S86" s="27">
        <v>8.5</v>
      </c>
      <c r="T86" s="21" t="s">
        <v>254</v>
      </c>
      <c r="Z86" s="22">
        <v>2</v>
      </c>
      <c r="AA86" s="22">
        <v>0</v>
      </c>
      <c r="AB86" s="22">
        <v>0</v>
      </c>
      <c r="AC86" s="22">
        <f t="shared" si="13"/>
        <v>0</v>
      </c>
      <c r="AD86" s="22">
        <v>2</v>
      </c>
      <c r="AM86" s="22"/>
      <c r="AN86" s="22"/>
      <c r="AO86" s="22"/>
      <c r="AP86" s="22"/>
      <c r="AQ86" s="22"/>
      <c r="AR86" s="40"/>
    </row>
    <row r="87" spans="1:44" ht="15.75" customHeight="1" x14ac:dyDescent="0.25">
      <c r="A87" s="36"/>
      <c r="E87" s="21" t="s">
        <v>138</v>
      </c>
      <c r="F87" s="21"/>
      <c r="G87" s="21"/>
      <c r="H87" s="21" t="s">
        <v>173</v>
      </c>
      <c r="I87" s="22"/>
      <c r="J87" s="22">
        <v>5</v>
      </c>
      <c r="K87" s="22">
        <v>5</v>
      </c>
      <c r="L87" s="22">
        <v>4</v>
      </c>
      <c r="M87" s="49">
        <f t="shared" si="14"/>
        <v>9</v>
      </c>
      <c r="Q87" s="40"/>
      <c r="R87" s="40"/>
      <c r="S87" s="27">
        <v>6</v>
      </c>
      <c r="T87" s="21" t="s">
        <v>156</v>
      </c>
      <c r="Z87" s="22">
        <v>4</v>
      </c>
      <c r="AA87" s="22">
        <v>0</v>
      </c>
      <c r="AB87" s="22">
        <v>0</v>
      </c>
      <c r="AC87" s="22">
        <f t="shared" si="13"/>
        <v>0</v>
      </c>
      <c r="AD87" s="22">
        <v>2</v>
      </c>
      <c r="AM87" s="22"/>
      <c r="AN87" s="22"/>
      <c r="AO87" s="22"/>
      <c r="AP87" s="22"/>
      <c r="AQ87" s="22"/>
      <c r="AR87" s="40"/>
    </row>
    <row r="88" spans="1:44" ht="15.75" customHeight="1" x14ac:dyDescent="0.25">
      <c r="A88" s="36"/>
      <c r="E88" s="21" t="s">
        <v>155</v>
      </c>
      <c r="H88" s="21" t="s">
        <v>134</v>
      </c>
      <c r="I88" s="22"/>
      <c r="J88" s="22">
        <v>6</v>
      </c>
      <c r="K88" s="22">
        <v>4</v>
      </c>
      <c r="L88" s="22">
        <v>5</v>
      </c>
      <c r="M88" s="49">
        <f t="shared" si="14"/>
        <v>9</v>
      </c>
      <c r="Q88" s="40"/>
      <c r="R88" s="40"/>
      <c r="S88" s="27">
        <v>8.5</v>
      </c>
      <c r="T88" s="21" t="s">
        <v>348</v>
      </c>
      <c r="Z88" s="22">
        <v>1</v>
      </c>
      <c r="AA88" s="22">
        <v>0</v>
      </c>
      <c r="AB88" s="22">
        <v>1</v>
      </c>
      <c r="AC88" s="22">
        <f t="shared" si="13"/>
        <v>1</v>
      </c>
      <c r="AD88" s="22">
        <v>0</v>
      </c>
      <c r="AM88" s="22"/>
      <c r="AN88" s="22"/>
      <c r="AO88" s="22"/>
      <c r="AP88" s="22"/>
      <c r="AQ88" s="22"/>
      <c r="AR88" s="40"/>
    </row>
    <row r="89" spans="1:44" ht="15.75" customHeight="1" x14ac:dyDescent="0.25">
      <c r="A89" s="36"/>
      <c r="E89" s="21" t="s">
        <v>185</v>
      </c>
      <c r="F89" s="21"/>
      <c r="G89" s="21"/>
      <c r="H89" s="21" t="s">
        <v>134</v>
      </c>
      <c r="I89" s="22"/>
      <c r="J89" s="22">
        <v>6</v>
      </c>
      <c r="K89" s="22">
        <v>7</v>
      </c>
      <c r="L89" s="22">
        <v>1</v>
      </c>
      <c r="M89" s="49">
        <f t="shared" si="14"/>
        <v>8</v>
      </c>
      <c r="Q89" s="40"/>
      <c r="R89" s="40"/>
      <c r="S89" s="27">
        <v>7</v>
      </c>
      <c r="T89" s="21" t="s">
        <v>279</v>
      </c>
      <c r="Z89" s="22">
        <v>4</v>
      </c>
      <c r="AA89" s="22">
        <v>1</v>
      </c>
      <c r="AB89" s="22">
        <v>3</v>
      </c>
      <c r="AC89" s="22">
        <f t="shared" si="13"/>
        <v>4</v>
      </c>
      <c r="AD89" s="22">
        <v>0</v>
      </c>
      <c r="AM89" s="22"/>
      <c r="AN89" s="22"/>
      <c r="AO89" s="22"/>
      <c r="AP89" s="22"/>
      <c r="AQ89" s="22"/>
      <c r="AR89" s="41"/>
    </row>
    <row r="90" spans="1:44" ht="15.75" customHeight="1" x14ac:dyDescent="0.25">
      <c r="A90" s="36"/>
      <c r="E90" s="21" t="s">
        <v>79</v>
      </c>
      <c r="F90" s="21"/>
      <c r="G90" s="21"/>
      <c r="H90" s="21" t="s">
        <v>173</v>
      </c>
      <c r="I90" s="22"/>
      <c r="J90" s="22">
        <v>6</v>
      </c>
      <c r="K90" s="22">
        <v>2</v>
      </c>
      <c r="L90" s="22">
        <v>6</v>
      </c>
      <c r="M90" s="49">
        <f t="shared" si="14"/>
        <v>8</v>
      </c>
      <c r="Q90" s="41"/>
      <c r="R90" s="41"/>
      <c r="S90" s="27">
        <v>7.5</v>
      </c>
      <c r="T90" s="21" t="s">
        <v>345</v>
      </c>
      <c r="Z90" s="22">
        <v>1</v>
      </c>
      <c r="AA90" s="22">
        <v>0</v>
      </c>
      <c r="AB90" s="22">
        <v>0</v>
      </c>
      <c r="AC90" s="22">
        <f t="shared" si="13"/>
        <v>0</v>
      </c>
      <c r="AD90" s="22">
        <v>0</v>
      </c>
      <c r="AM90" s="22"/>
      <c r="AN90" s="22"/>
      <c r="AO90" s="22"/>
      <c r="AP90" s="22"/>
      <c r="AQ90" s="22"/>
      <c r="AR90" s="41"/>
    </row>
    <row r="91" spans="1:44" ht="15.75" customHeight="1" x14ac:dyDescent="0.25">
      <c r="A91" s="36"/>
      <c r="E91" s="21" t="s">
        <v>42</v>
      </c>
      <c r="F91" s="21"/>
      <c r="G91" s="21"/>
      <c r="H91" s="21" t="s">
        <v>107</v>
      </c>
      <c r="I91" s="22"/>
      <c r="J91" s="22">
        <v>5</v>
      </c>
      <c r="K91" s="22">
        <v>4</v>
      </c>
      <c r="L91" s="22">
        <v>3</v>
      </c>
      <c r="M91" s="49">
        <f t="shared" si="14"/>
        <v>7</v>
      </c>
      <c r="Q91" s="41"/>
      <c r="R91" s="41"/>
      <c r="S91" s="27">
        <v>7</v>
      </c>
      <c r="T91" s="21" t="s">
        <v>346</v>
      </c>
      <c r="Z91" s="22">
        <v>1</v>
      </c>
      <c r="AA91" s="22">
        <v>0</v>
      </c>
      <c r="AB91" s="22">
        <v>0</v>
      </c>
      <c r="AC91" s="22">
        <f t="shared" si="13"/>
        <v>0</v>
      </c>
      <c r="AD91" s="22">
        <v>0</v>
      </c>
      <c r="AM91" s="22"/>
      <c r="AN91" s="22"/>
      <c r="AO91" s="22"/>
      <c r="AP91" s="22"/>
      <c r="AQ91" s="22"/>
      <c r="AR91" s="41"/>
    </row>
    <row r="92" spans="1:44" ht="15.75" customHeight="1" x14ac:dyDescent="0.25">
      <c r="A92" s="36"/>
      <c r="E92" s="21" t="s">
        <v>104</v>
      </c>
      <c r="F92" s="21"/>
      <c r="G92" s="21"/>
      <c r="H92" s="21" t="s">
        <v>108</v>
      </c>
      <c r="I92" s="22"/>
      <c r="J92" s="22">
        <v>5</v>
      </c>
      <c r="K92" s="22">
        <v>3</v>
      </c>
      <c r="L92" s="22">
        <v>4</v>
      </c>
      <c r="M92" s="49">
        <f t="shared" si="14"/>
        <v>7</v>
      </c>
      <c r="Q92" s="41"/>
      <c r="R92" s="41"/>
      <c r="S92" s="27">
        <v>6</v>
      </c>
      <c r="T92" s="21" t="s">
        <v>223</v>
      </c>
      <c r="Z92" s="22">
        <v>3</v>
      </c>
      <c r="AA92" s="22">
        <v>1</v>
      </c>
      <c r="AB92" s="22">
        <v>2</v>
      </c>
      <c r="AC92" s="22">
        <f t="shared" si="13"/>
        <v>3</v>
      </c>
      <c r="AD92" s="22">
        <v>0</v>
      </c>
      <c r="AM92" s="22"/>
      <c r="AN92" s="22"/>
      <c r="AO92" s="22"/>
      <c r="AP92" s="22"/>
      <c r="AQ92" s="22"/>
      <c r="AR92" s="41"/>
    </row>
    <row r="93" spans="1:44" ht="15.75" customHeight="1" thickBot="1" x14ac:dyDescent="0.3">
      <c r="A93" s="36"/>
      <c r="E93" s="21" t="s">
        <v>282</v>
      </c>
      <c r="F93" s="21"/>
      <c r="G93" s="21"/>
      <c r="H93" s="21" t="s">
        <v>106</v>
      </c>
      <c r="I93" s="22"/>
      <c r="J93" s="22">
        <v>6</v>
      </c>
      <c r="K93" s="22">
        <v>3</v>
      </c>
      <c r="L93" s="22">
        <v>4</v>
      </c>
      <c r="M93" s="49">
        <f t="shared" si="14"/>
        <v>7</v>
      </c>
      <c r="Q93" s="41"/>
      <c r="R93" s="41"/>
      <c r="S93" s="27">
        <v>6.5</v>
      </c>
      <c r="T93" s="21" t="s">
        <v>316</v>
      </c>
      <c r="Z93" s="22">
        <v>2</v>
      </c>
      <c r="AA93" s="22">
        <v>0</v>
      </c>
      <c r="AB93" s="22">
        <v>1</v>
      </c>
      <c r="AC93" s="22">
        <f t="shared" si="13"/>
        <v>1</v>
      </c>
      <c r="AD93" s="22">
        <v>0</v>
      </c>
      <c r="AO93" s="22"/>
      <c r="AP93" s="22"/>
      <c r="AQ93" s="22"/>
      <c r="AR93" s="41"/>
    </row>
    <row r="94" spans="1:44" ht="15.75" customHeight="1" x14ac:dyDescent="0.25">
      <c r="A94" s="36"/>
      <c r="E94" s="21" t="s">
        <v>194</v>
      </c>
      <c r="F94" s="21"/>
      <c r="G94" s="21"/>
      <c r="H94" s="21" t="s">
        <v>97</v>
      </c>
      <c r="I94" s="22"/>
      <c r="J94" s="22">
        <v>6</v>
      </c>
      <c r="K94" s="22">
        <v>3</v>
      </c>
      <c r="L94" s="22">
        <v>4</v>
      </c>
      <c r="M94" s="49">
        <f t="shared" si="14"/>
        <v>7</v>
      </c>
      <c r="Q94" s="41"/>
      <c r="R94" s="41"/>
      <c r="S94" s="8"/>
      <c r="T94" s="31" t="s">
        <v>86</v>
      </c>
      <c r="U94" s="8"/>
      <c r="V94" s="8"/>
      <c r="W94" s="8"/>
      <c r="X94" s="8"/>
      <c r="Y94" s="8"/>
      <c r="Z94" s="15">
        <f>SUM(Z78:Z93)</f>
        <v>37</v>
      </c>
      <c r="AA94" s="15">
        <f>SUM(AA78:AA93)</f>
        <v>12</v>
      </c>
      <c r="AB94" s="15">
        <f>SUM(AB78:AB93)</f>
        <v>11</v>
      </c>
      <c r="AC94" s="15">
        <f>SUM(AC78:AC93)</f>
        <v>23</v>
      </c>
      <c r="AD94" s="15">
        <f>SUM(AD78:AD93)</f>
        <v>4</v>
      </c>
      <c r="AO94" s="22"/>
      <c r="AP94" s="22"/>
      <c r="AQ94" s="22"/>
      <c r="AR94" s="41"/>
    </row>
    <row r="95" spans="1:44" ht="15.75" customHeight="1" x14ac:dyDescent="0.25">
      <c r="A95" s="36"/>
      <c r="E95" s="21" t="s">
        <v>118</v>
      </c>
      <c r="G95" s="21"/>
      <c r="H95" s="21" t="s">
        <v>106</v>
      </c>
      <c r="I95" s="22"/>
      <c r="J95" s="22">
        <v>6</v>
      </c>
      <c r="K95" s="22">
        <v>4</v>
      </c>
      <c r="L95" s="22">
        <v>2</v>
      </c>
      <c r="M95" s="49">
        <f t="shared" si="14"/>
        <v>6</v>
      </c>
      <c r="Q95" s="41"/>
      <c r="R95" s="41"/>
      <c r="AO95" s="22"/>
      <c r="AP95" s="22"/>
      <c r="AQ95" s="22"/>
      <c r="AR95" s="41"/>
    </row>
    <row r="96" spans="1:44" ht="15.75" customHeight="1" thickBot="1" x14ac:dyDescent="0.3">
      <c r="A96" s="36"/>
      <c r="E96" s="21" t="s">
        <v>167</v>
      </c>
      <c r="F96" s="21"/>
      <c r="G96" s="21"/>
      <c r="H96" s="21" t="s">
        <v>107</v>
      </c>
      <c r="I96" s="22"/>
      <c r="J96" s="22">
        <v>6</v>
      </c>
      <c r="K96" s="22">
        <v>4</v>
      </c>
      <c r="L96" s="22">
        <v>2</v>
      </c>
      <c r="M96" s="49">
        <f t="shared" si="14"/>
        <v>6</v>
      </c>
      <c r="Q96" s="41"/>
      <c r="R96" s="41"/>
      <c r="S96" s="28" t="s">
        <v>109</v>
      </c>
      <c r="T96" s="28" t="s">
        <v>112</v>
      </c>
      <c r="U96" s="28"/>
      <c r="V96" s="38"/>
      <c r="W96" s="38"/>
      <c r="X96" s="38"/>
      <c r="Y96" s="38"/>
      <c r="Z96" s="38" t="s">
        <v>3</v>
      </c>
      <c r="AA96" s="38" t="s">
        <v>22</v>
      </c>
      <c r="AB96" s="38" t="s">
        <v>23</v>
      </c>
      <c r="AC96" s="38" t="s">
        <v>24</v>
      </c>
      <c r="AD96" s="38" t="s">
        <v>2</v>
      </c>
      <c r="AO96" s="22"/>
      <c r="AP96" s="22"/>
      <c r="AQ96" s="22"/>
      <c r="AR96" s="41"/>
    </row>
    <row r="97" spans="1:44" ht="15.75" customHeight="1" x14ac:dyDescent="0.25">
      <c r="A97" s="36"/>
      <c r="E97" s="21" t="s">
        <v>158</v>
      </c>
      <c r="F97" s="21"/>
      <c r="G97" s="21"/>
      <c r="H97" s="16" t="s">
        <v>98</v>
      </c>
      <c r="I97" s="22"/>
      <c r="J97" s="22">
        <v>6</v>
      </c>
      <c r="K97" s="22">
        <v>3</v>
      </c>
      <c r="L97" s="22">
        <v>3</v>
      </c>
      <c r="M97" s="49">
        <f t="shared" si="14"/>
        <v>6</v>
      </c>
      <c r="Q97" s="41"/>
      <c r="R97" s="41"/>
      <c r="S97" s="27">
        <v>7</v>
      </c>
      <c r="T97" s="21" t="s">
        <v>64</v>
      </c>
      <c r="Z97" s="22">
        <v>1</v>
      </c>
      <c r="AA97" s="22">
        <v>0</v>
      </c>
      <c r="AB97" s="22">
        <v>0</v>
      </c>
      <c r="AC97" s="22">
        <f t="shared" ref="AC97:AC104" si="15">+AA97+AB97</f>
        <v>0</v>
      </c>
      <c r="AD97" s="22">
        <v>0</v>
      </c>
      <c r="AO97" s="22"/>
      <c r="AP97" s="22"/>
      <c r="AQ97" s="22"/>
      <c r="AR97" s="41"/>
    </row>
    <row r="98" spans="1:44" ht="15.75" customHeight="1" x14ac:dyDescent="0.25">
      <c r="A98" s="36"/>
      <c r="E98" s="21" t="s">
        <v>87</v>
      </c>
      <c r="F98" s="21"/>
      <c r="G98" s="21"/>
      <c r="H98" s="21" t="s">
        <v>108</v>
      </c>
      <c r="I98" s="22"/>
      <c r="J98" s="22">
        <v>6</v>
      </c>
      <c r="K98" s="22">
        <v>1</v>
      </c>
      <c r="L98" s="22">
        <v>5</v>
      </c>
      <c r="M98" s="49">
        <f t="shared" si="14"/>
        <v>6</v>
      </c>
      <c r="Q98" s="41"/>
      <c r="R98" s="41"/>
      <c r="S98" s="27">
        <v>7</v>
      </c>
      <c r="T98" s="21" t="s">
        <v>141</v>
      </c>
      <c r="Z98" s="22">
        <v>1</v>
      </c>
      <c r="AA98" s="22">
        <v>1</v>
      </c>
      <c r="AB98" s="22">
        <v>0</v>
      </c>
      <c r="AC98" s="22">
        <f t="shared" si="15"/>
        <v>1</v>
      </c>
      <c r="AD98" s="22">
        <v>0</v>
      </c>
      <c r="AO98" s="22"/>
      <c r="AP98" s="22"/>
      <c r="AQ98" s="22"/>
      <c r="AR98" s="41"/>
    </row>
    <row r="99" spans="1:44" ht="15.75" customHeight="1" x14ac:dyDescent="0.25">
      <c r="A99" s="36"/>
      <c r="E99" s="21" t="s">
        <v>119</v>
      </c>
      <c r="F99" s="21"/>
      <c r="G99" s="21"/>
      <c r="H99" s="21" t="s">
        <v>173</v>
      </c>
      <c r="I99" s="22"/>
      <c r="J99" s="22">
        <v>6</v>
      </c>
      <c r="K99" s="22">
        <v>1</v>
      </c>
      <c r="L99" s="22">
        <v>5</v>
      </c>
      <c r="M99" s="49">
        <f t="shared" si="14"/>
        <v>6</v>
      </c>
      <c r="Q99" s="41"/>
      <c r="R99" s="41"/>
      <c r="S99" s="27">
        <v>7.5</v>
      </c>
      <c r="T99" s="21" t="s">
        <v>31</v>
      </c>
      <c r="Z99" s="22">
        <v>2</v>
      </c>
      <c r="AA99" s="22">
        <v>0</v>
      </c>
      <c r="AB99" s="22">
        <v>1</v>
      </c>
      <c r="AC99" s="22">
        <f t="shared" si="15"/>
        <v>1</v>
      </c>
      <c r="AD99" s="22">
        <v>0</v>
      </c>
      <c r="AO99" s="22"/>
      <c r="AP99" s="22"/>
      <c r="AQ99" s="22"/>
      <c r="AR99" s="41"/>
    </row>
    <row r="100" spans="1:44" ht="15.75" customHeight="1" x14ac:dyDescent="0.25">
      <c r="A100" s="36"/>
      <c r="E100" s="21" t="s">
        <v>188</v>
      </c>
      <c r="F100" s="21"/>
      <c r="G100" s="21"/>
      <c r="H100" s="16" t="s">
        <v>98</v>
      </c>
      <c r="I100" s="22"/>
      <c r="J100" s="22">
        <v>6</v>
      </c>
      <c r="K100" s="22">
        <v>4</v>
      </c>
      <c r="L100" s="22">
        <v>1</v>
      </c>
      <c r="M100" s="49">
        <f t="shared" si="14"/>
        <v>5</v>
      </c>
      <c r="Q100" s="41"/>
      <c r="R100" s="41"/>
      <c r="S100" s="27">
        <v>7.5</v>
      </c>
      <c r="T100" s="21" t="s">
        <v>139</v>
      </c>
      <c r="Z100" s="22">
        <v>1</v>
      </c>
      <c r="AA100" s="22">
        <v>0</v>
      </c>
      <c r="AB100" s="22">
        <v>0</v>
      </c>
      <c r="AC100" s="22">
        <f t="shared" si="15"/>
        <v>0</v>
      </c>
      <c r="AD100" s="22">
        <v>0</v>
      </c>
      <c r="AO100" s="22"/>
      <c r="AP100" s="22"/>
      <c r="AQ100" s="22"/>
      <c r="AR100" s="41"/>
    </row>
    <row r="101" spans="1:44" ht="15.75" customHeight="1" x14ac:dyDescent="0.25">
      <c r="A101" s="36"/>
      <c r="E101" s="21" t="s">
        <v>81</v>
      </c>
      <c r="F101" s="21"/>
      <c r="G101" s="21"/>
      <c r="H101" s="21" t="s">
        <v>134</v>
      </c>
      <c r="I101" s="22"/>
      <c r="J101" s="22">
        <v>6</v>
      </c>
      <c r="K101" s="22">
        <v>2</v>
      </c>
      <c r="L101" s="22">
        <v>3</v>
      </c>
      <c r="M101" s="49">
        <f t="shared" si="14"/>
        <v>5</v>
      </c>
      <c r="Q101" s="41"/>
      <c r="R101" s="41"/>
      <c r="S101" s="27">
        <v>6.5</v>
      </c>
      <c r="T101" s="21" t="s">
        <v>123</v>
      </c>
      <c r="Z101" s="22">
        <v>1</v>
      </c>
      <c r="AA101" s="22">
        <v>0</v>
      </c>
      <c r="AB101" s="22">
        <v>0</v>
      </c>
      <c r="AC101" s="22">
        <f t="shared" si="15"/>
        <v>0</v>
      </c>
      <c r="AD101" s="22">
        <v>0</v>
      </c>
      <c r="AE101" s="22"/>
      <c r="AF101" s="22"/>
      <c r="AG101" s="55"/>
      <c r="AH101" s="55"/>
      <c r="AI101" s="22"/>
      <c r="AJ101" s="22"/>
      <c r="AK101" s="22"/>
      <c r="AL101" s="24"/>
      <c r="AM101" s="22"/>
      <c r="AN101" s="22"/>
      <c r="AO101" s="22"/>
      <c r="AP101" s="22"/>
      <c r="AR101" s="41"/>
    </row>
    <row r="102" spans="1:44" ht="15.75" customHeight="1" x14ac:dyDescent="0.25">
      <c r="A102" s="36"/>
      <c r="E102" s="21" t="s">
        <v>128</v>
      </c>
      <c r="F102" s="21"/>
      <c r="G102" s="21"/>
      <c r="H102" s="21" t="s">
        <v>106</v>
      </c>
      <c r="I102" s="22"/>
      <c r="J102" s="22">
        <v>6</v>
      </c>
      <c r="K102" s="22">
        <v>2</v>
      </c>
      <c r="L102" s="22">
        <v>3</v>
      </c>
      <c r="M102" s="49">
        <f t="shared" si="14"/>
        <v>5</v>
      </c>
      <c r="O102" s="22"/>
      <c r="Q102" s="41"/>
      <c r="R102" s="41"/>
      <c r="S102" s="27">
        <v>6</v>
      </c>
      <c r="T102" s="21" t="s">
        <v>103</v>
      </c>
      <c r="Z102" s="22">
        <v>1</v>
      </c>
      <c r="AA102" s="22">
        <v>0</v>
      </c>
      <c r="AB102" s="22">
        <v>0</v>
      </c>
      <c r="AC102" s="22">
        <f t="shared" si="15"/>
        <v>0</v>
      </c>
      <c r="AD102" s="22">
        <v>0</v>
      </c>
      <c r="AE102" s="22"/>
      <c r="AF102" s="22"/>
      <c r="AG102" s="55"/>
      <c r="AH102" s="55"/>
      <c r="AI102" s="22"/>
      <c r="AJ102" s="22"/>
      <c r="AK102" s="22"/>
      <c r="AL102" s="24"/>
      <c r="AM102" s="22"/>
      <c r="AN102" s="22"/>
      <c r="AO102" s="22"/>
      <c r="AP102" s="22"/>
      <c r="AQ102" s="22"/>
      <c r="AR102" s="41"/>
    </row>
    <row r="103" spans="1:44" ht="15.75" customHeight="1" x14ac:dyDescent="0.25">
      <c r="A103" s="36"/>
      <c r="E103" s="21" t="s">
        <v>164</v>
      </c>
      <c r="F103" s="21"/>
      <c r="G103" s="21"/>
      <c r="H103" s="21" t="s">
        <v>134</v>
      </c>
      <c r="I103" s="22"/>
      <c r="J103" s="22">
        <v>6</v>
      </c>
      <c r="K103" s="22">
        <v>1</v>
      </c>
      <c r="L103" s="22">
        <v>4</v>
      </c>
      <c r="M103" s="49">
        <f t="shared" si="14"/>
        <v>5</v>
      </c>
      <c r="O103" s="22"/>
      <c r="Q103" s="41"/>
      <c r="R103" s="41"/>
      <c r="S103" s="27">
        <v>7.5</v>
      </c>
      <c r="T103" s="21" t="s">
        <v>196</v>
      </c>
      <c r="U103" s="21"/>
      <c r="Z103" s="22">
        <v>1</v>
      </c>
      <c r="AA103" s="22">
        <v>0</v>
      </c>
      <c r="AB103" s="22">
        <v>0</v>
      </c>
      <c r="AC103" s="22">
        <f t="shared" si="15"/>
        <v>0</v>
      </c>
      <c r="AD103" s="22">
        <v>0</v>
      </c>
      <c r="AM103" s="22"/>
      <c r="AN103" s="22"/>
      <c r="AQ103" s="22"/>
      <c r="AR103" s="41"/>
    </row>
    <row r="104" spans="1:44" ht="15.75" customHeight="1" thickBot="1" x14ac:dyDescent="0.3">
      <c r="A104" s="36"/>
      <c r="E104" s="21" t="s">
        <v>62</v>
      </c>
      <c r="F104" s="21"/>
      <c r="G104" s="21"/>
      <c r="H104" s="16" t="s">
        <v>98</v>
      </c>
      <c r="I104" s="22"/>
      <c r="J104" s="22">
        <v>5</v>
      </c>
      <c r="K104" s="22">
        <v>2</v>
      </c>
      <c r="L104" s="22">
        <v>2</v>
      </c>
      <c r="M104" s="49">
        <f t="shared" si="14"/>
        <v>4</v>
      </c>
      <c r="O104" s="22"/>
      <c r="Q104" s="41"/>
      <c r="R104" s="41"/>
      <c r="S104" s="27">
        <v>7.5</v>
      </c>
      <c r="T104" s="21" t="s">
        <v>44</v>
      </c>
      <c r="Z104" s="22">
        <v>2</v>
      </c>
      <c r="AA104" s="22">
        <v>0</v>
      </c>
      <c r="AB104" s="22">
        <v>2</v>
      </c>
      <c r="AC104" s="22">
        <f t="shared" si="15"/>
        <v>2</v>
      </c>
      <c r="AD104" s="22">
        <v>0</v>
      </c>
      <c r="AO104" s="22"/>
      <c r="AP104" s="22"/>
      <c r="AQ104" s="22"/>
      <c r="AR104" s="41"/>
    </row>
    <row r="105" spans="1:44" ht="15.75" customHeight="1" x14ac:dyDescent="0.25">
      <c r="A105" s="36"/>
      <c r="E105" s="21" t="s">
        <v>103</v>
      </c>
      <c r="H105" s="21" t="s">
        <v>17</v>
      </c>
      <c r="I105" s="22"/>
      <c r="J105" s="22">
        <v>6</v>
      </c>
      <c r="K105" s="22">
        <v>2</v>
      </c>
      <c r="L105" s="22">
        <v>2</v>
      </c>
      <c r="M105" s="49">
        <f t="shared" si="14"/>
        <v>4</v>
      </c>
      <c r="O105" s="22"/>
      <c r="Q105" s="41"/>
      <c r="R105" s="41"/>
      <c r="S105" s="8"/>
      <c r="T105" s="31" t="s">
        <v>157</v>
      </c>
      <c r="U105" s="8"/>
      <c r="V105" s="8"/>
      <c r="W105" s="8"/>
      <c r="X105" s="8"/>
      <c r="Y105" s="8"/>
      <c r="Z105" s="53">
        <f>SUM(Z97:Z104)</f>
        <v>10</v>
      </c>
      <c r="AA105" s="53">
        <f>SUM(AA97:AA104)</f>
        <v>1</v>
      </c>
      <c r="AB105" s="53">
        <f>SUM(AB97:AB104)</f>
        <v>3</v>
      </c>
      <c r="AC105" s="53">
        <f>SUM(AC97:AC104)</f>
        <v>4</v>
      </c>
      <c r="AD105" s="53">
        <f>SUM(AD97:AD104)</f>
        <v>0</v>
      </c>
      <c r="AO105" s="22"/>
      <c r="AP105" s="22"/>
      <c r="AQ105" s="22"/>
      <c r="AR105" s="41"/>
    </row>
    <row r="106" spans="1:44" ht="15.75" customHeight="1" x14ac:dyDescent="0.25">
      <c r="A106" s="36"/>
      <c r="E106" s="21" t="s">
        <v>187</v>
      </c>
      <c r="F106" s="21"/>
      <c r="G106" s="21"/>
      <c r="H106" s="16" t="s">
        <v>98</v>
      </c>
      <c r="I106" s="22"/>
      <c r="J106" s="22">
        <v>6</v>
      </c>
      <c r="K106" s="22">
        <v>1</v>
      </c>
      <c r="L106" s="22">
        <v>3</v>
      </c>
      <c r="M106" s="49">
        <f t="shared" si="14"/>
        <v>4</v>
      </c>
      <c r="Q106" s="41"/>
      <c r="R106" s="41"/>
      <c r="S106" s="27"/>
      <c r="T106" s="21" t="s">
        <v>86</v>
      </c>
      <c r="Z106" s="54">
        <f>Z94+AC121+Z105</f>
        <v>58</v>
      </c>
      <c r="AA106" s="54">
        <f>AA105+AA94</f>
        <v>13</v>
      </c>
      <c r="AB106" s="54">
        <f>AB105+AB94</f>
        <v>14</v>
      </c>
      <c r="AC106" s="54">
        <f>AC105+AC94</f>
        <v>27</v>
      </c>
      <c r="AD106" s="54">
        <f>AD105+AD94</f>
        <v>4</v>
      </c>
      <c r="AO106" s="22"/>
      <c r="AP106" s="22"/>
      <c r="AQ106" s="22"/>
      <c r="AR106" s="41"/>
    </row>
    <row r="107" spans="1:44" ht="15.75" customHeight="1" x14ac:dyDescent="0.25">
      <c r="A107" s="36"/>
      <c r="E107" s="21" t="s">
        <v>139</v>
      </c>
      <c r="F107" s="21"/>
      <c r="G107" s="21"/>
      <c r="H107" s="21" t="s">
        <v>106</v>
      </c>
      <c r="I107" s="22"/>
      <c r="J107" s="22">
        <v>6</v>
      </c>
      <c r="K107" s="22">
        <v>1</v>
      </c>
      <c r="L107" s="22">
        <v>3</v>
      </c>
      <c r="M107" s="49">
        <f t="shared" si="14"/>
        <v>4</v>
      </c>
      <c r="O107" s="22"/>
      <c r="Q107" s="41"/>
      <c r="R107" s="41"/>
      <c r="S107" s="27"/>
      <c r="T107" s="21" t="s">
        <v>75</v>
      </c>
      <c r="Z107" s="22">
        <f>+AM41+AM28+Z54+Z41+AM54+AM15+Z28+Z15</f>
        <v>58</v>
      </c>
      <c r="AA107" s="22">
        <f>+AN41+AN28+AA54+AA41+AN54+AN15+AA28+AA15</f>
        <v>13</v>
      </c>
      <c r="AB107" s="22">
        <f>+AO41+AO28+AB54+AB41+AO54+AO15+AB28+AB15</f>
        <v>14</v>
      </c>
      <c r="AC107" s="22">
        <f>+AP41+AP28+AC54+AC41+AP54+AP15+AC28+AC15</f>
        <v>27</v>
      </c>
      <c r="AD107" s="22">
        <f>+AQ41+AQ28+AD54+AD41+AQ54+AQ15+AD28+AD15</f>
        <v>4</v>
      </c>
      <c r="AO107" s="22"/>
      <c r="AP107" s="22"/>
      <c r="AQ107" s="22"/>
      <c r="AR107" s="41"/>
    </row>
    <row r="108" spans="1:44" ht="15.75" customHeight="1" x14ac:dyDescent="0.25">
      <c r="A108" s="36"/>
      <c r="E108" s="21" t="s">
        <v>123</v>
      </c>
      <c r="F108" s="21"/>
      <c r="G108" s="21"/>
      <c r="H108" s="21" t="s">
        <v>173</v>
      </c>
      <c r="I108" s="22"/>
      <c r="J108" s="22">
        <v>6</v>
      </c>
      <c r="K108" s="22">
        <v>1</v>
      </c>
      <c r="L108" s="22">
        <v>3</v>
      </c>
      <c r="M108" s="49">
        <f t="shared" si="14"/>
        <v>4</v>
      </c>
      <c r="O108" s="22"/>
      <c r="Q108" s="41"/>
      <c r="R108" s="41"/>
      <c r="AO108" s="22"/>
      <c r="AP108" s="22"/>
      <c r="AR108" s="41"/>
    </row>
    <row r="109" spans="1:44" ht="15.75" customHeight="1" x14ac:dyDescent="0.25">
      <c r="A109" s="36"/>
      <c r="E109" s="21" t="s">
        <v>39</v>
      </c>
      <c r="F109" s="21"/>
      <c r="G109" s="21"/>
      <c r="H109" s="21" t="s">
        <v>97</v>
      </c>
      <c r="I109" s="22"/>
      <c r="J109" s="22">
        <v>6</v>
      </c>
      <c r="K109" s="22">
        <v>1</v>
      </c>
      <c r="L109" s="22">
        <v>3</v>
      </c>
      <c r="M109" s="49">
        <f t="shared" si="14"/>
        <v>4</v>
      </c>
      <c r="O109" s="22"/>
      <c r="Q109" s="41"/>
      <c r="R109" s="41"/>
      <c r="AR109" s="41"/>
    </row>
    <row r="110" spans="1:44" ht="15.75" customHeight="1" x14ac:dyDescent="0.25">
      <c r="A110" s="36"/>
      <c r="E110" s="21" t="s">
        <v>143</v>
      </c>
      <c r="F110" s="21"/>
      <c r="G110" s="21"/>
      <c r="H110" s="21" t="s">
        <v>97</v>
      </c>
      <c r="I110" s="22"/>
      <c r="J110" s="22">
        <v>6</v>
      </c>
      <c r="K110" s="22">
        <v>0</v>
      </c>
      <c r="L110" s="22">
        <v>4</v>
      </c>
      <c r="M110" s="49">
        <f t="shared" si="14"/>
        <v>4</v>
      </c>
      <c r="O110" s="22"/>
      <c r="Q110" s="41"/>
      <c r="R110" s="41"/>
      <c r="AR110" s="41"/>
    </row>
    <row r="111" spans="1:44" ht="15.75" customHeight="1" x14ac:dyDescent="0.25">
      <c r="A111" s="36"/>
      <c r="E111" s="21" t="s">
        <v>141</v>
      </c>
      <c r="F111" s="21"/>
      <c r="G111" s="21"/>
      <c r="H111" s="21" t="s">
        <v>97</v>
      </c>
      <c r="I111" s="22"/>
      <c r="J111" s="22">
        <v>6</v>
      </c>
      <c r="K111" s="22">
        <v>0</v>
      </c>
      <c r="L111" s="22">
        <v>4</v>
      </c>
      <c r="M111" s="49">
        <f t="shared" si="14"/>
        <v>4</v>
      </c>
      <c r="Q111" s="41"/>
      <c r="R111" s="41"/>
      <c r="AR111" s="41"/>
    </row>
    <row r="112" spans="1:44" ht="15.75" customHeight="1" x14ac:dyDescent="0.25">
      <c r="A112" s="36"/>
      <c r="E112" s="21" t="s">
        <v>44</v>
      </c>
      <c r="F112" s="21"/>
      <c r="G112" s="21"/>
      <c r="H112" s="21" t="s">
        <v>134</v>
      </c>
      <c r="I112" s="22"/>
      <c r="J112" s="22">
        <v>5</v>
      </c>
      <c r="K112" s="22">
        <v>0</v>
      </c>
      <c r="L112" s="22">
        <v>4</v>
      </c>
      <c r="M112" s="49">
        <f t="shared" si="14"/>
        <v>4</v>
      </c>
      <c r="Q112" s="41"/>
      <c r="R112" s="41"/>
      <c r="AR112" s="41"/>
    </row>
    <row r="113" spans="1:44" ht="15.75" customHeight="1" x14ac:dyDescent="0.25">
      <c r="A113" s="36"/>
      <c r="E113" s="21" t="s">
        <v>46</v>
      </c>
      <c r="F113" s="21"/>
      <c r="G113" s="21"/>
      <c r="H113" s="21" t="s">
        <v>108</v>
      </c>
      <c r="I113" s="22"/>
      <c r="J113" s="22">
        <v>6</v>
      </c>
      <c r="K113" s="22">
        <v>0</v>
      </c>
      <c r="L113" s="22">
        <v>4</v>
      </c>
      <c r="M113" s="49">
        <f t="shared" si="14"/>
        <v>4</v>
      </c>
      <c r="Q113" s="41"/>
      <c r="R113" s="41"/>
      <c r="AR113" s="41"/>
    </row>
    <row r="114" spans="1:44" ht="15.75" customHeight="1" thickBot="1" x14ac:dyDescent="0.3">
      <c r="A114" s="36"/>
      <c r="F114" s="21"/>
      <c r="G114" s="21"/>
      <c r="H114" s="21"/>
      <c r="I114" s="21"/>
      <c r="J114" s="22"/>
      <c r="K114" s="22"/>
      <c r="Q114" s="41"/>
      <c r="R114" s="41"/>
      <c r="U114" s="37" t="s">
        <v>109</v>
      </c>
      <c r="V114" s="10" t="s">
        <v>117</v>
      </c>
      <c r="W114" s="10"/>
      <c r="X114" s="10"/>
      <c r="Y114" s="10"/>
      <c r="Z114" s="10"/>
      <c r="AA114" s="10"/>
      <c r="AB114" s="10"/>
      <c r="AC114" s="37" t="s">
        <v>3</v>
      </c>
      <c r="AD114" s="37" t="s">
        <v>7</v>
      </c>
      <c r="AE114" s="37" t="s">
        <v>8</v>
      </c>
      <c r="AF114" s="37" t="s">
        <v>9</v>
      </c>
      <c r="AG114" s="37" t="s">
        <v>71</v>
      </c>
      <c r="AH114" s="37"/>
      <c r="AI114" s="37" t="s">
        <v>4</v>
      </c>
      <c r="AJ114" s="37" t="s">
        <v>6</v>
      </c>
      <c r="AK114" s="37" t="s">
        <v>5</v>
      </c>
      <c r="AL114" s="37" t="s">
        <v>72</v>
      </c>
      <c r="AM114" s="37" t="s">
        <v>23</v>
      </c>
      <c r="AN114" s="37" t="s">
        <v>2</v>
      </c>
      <c r="AR114" s="41"/>
    </row>
    <row r="115" spans="1:44" ht="15.75" customHeight="1" x14ac:dyDescent="0.25">
      <c r="A115" s="36"/>
      <c r="F115" s="21"/>
      <c r="G115" s="21"/>
      <c r="H115" s="21"/>
      <c r="I115" s="21"/>
      <c r="J115" s="22"/>
      <c r="K115" s="22"/>
      <c r="Q115" s="41"/>
      <c r="R115" s="41"/>
      <c r="U115" s="58">
        <v>7</v>
      </c>
      <c r="V115" s="31" t="s">
        <v>347</v>
      </c>
      <c r="W115" s="8"/>
      <c r="X115" s="31"/>
      <c r="Y115" s="31"/>
      <c r="Z115" s="14"/>
      <c r="AA115" s="8"/>
      <c r="AB115" s="8"/>
      <c r="AC115" s="15">
        <f t="shared" ref="AC115:AC120" si="16">SUM(AD115:AF115)</f>
        <v>1</v>
      </c>
      <c r="AD115" s="15">
        <v>0</v>
      </c>
      <c r="AE115" s="15">
        <v>1</v>
      </c>
      <c r="AF115" s="15">
        <v>0</v>
      </c>
      <c r="AG115" s="98">
        <f t="shared" ref="AG115:AG121" si="17">+(AD115*2+AF115)/(2*AC115)</f>
        <v>0</v>
      </c>
      <c r="AH115" s="98"/>
      <c r="AI115" s="15">
        <v>6</v>
      </c>
      <c r="AJ115" s="15">
        <v>0</v>
      </c>
      <c r="AK115" s="15">
        <v>0</v>
      </c>
      <c r="AL115" s="52">
        <f t="shared" ref="AL115:AL121" si="18">+AI115/AC115</f>
        <v>6</v>
      </c>
      <c r="AM115" s="15">
        <v>0</v>
      </c>
      <c r="AN115" s="15">
        <v>0</v>
      </c>
      <c r="AR115" s="41"/>
    </row>
    <row r="116" spans="1:44" ht="15.75" customHeight="1" thickBot="1" x14ac:dyDescent="0.3">
      <c r="A116" s="36"/>
      <c r="F116" s="2" t="s">
        <v>77</v>
      </c>
      <c r="G116" s="2"/>
      <c r="H116" s="2"/>
      <c r="I116" s="4" t="s">
        <v>1</v>
      </c>
      <c r="J116" s="4"/>
      <c r="K116" s="4" t="s">
        <v>3</v>
      </c>
      <c r="L116" s="50" t="s">
        <v>2</v>
      </c>
      <c r="Q116" s="41"/>
      <c r="R116" s="41"/>
      <c r="U116" s="27">
        <v>7</v>
      </c>
      <c r="V116" s="21" t="s">
        <v>183</v>
      </c>
      <c r="X116" s="21"/>
      <c r="Y116" s="21"/>
      <c r="Z116" s="16"/>
      <c r="AC116" s="22">
        <f t="shared" si="16"/>
        <v>1</v>
      </c>
      <c r="AD116" s="22">
        <v>0</v>
      </c>
      <c r="AE116" s="22">
        <v>0</v>
      </c>
      <c r="AF116" s="22">
        <v>1</v>
      </c>
      <c r="AG116" s="95">
        <f t="shared" si="17"/>
        <v>0.5</v>
      </c>
      <c r="AH116" s="95"/>
      <c r="AI116" s="22">
        <v>1</v>
      </c>
      <c r="AJ116" s="22">
        <v>0</v>
      </c>
      <c r="AK116" s="22">
        <v>0</v>
      </c>
      <c r="AL116" s="24">
        <f t="shared" si="18"/>
        <v>1</v>
      </c>
      <c r="AM116" s="22">
        <v>0</v>
      </c>
      <c r="AN116" s="22">
        <v>0</v>
      </c>
      <c r="AR116" s="41"/>
    </row>
    <row r="117" spans="1:44" ht="15.75" customHeight="1" x14ac:dyDescent="0.25">
      <c r="A117" s="36"/>
      <c r="F117" s="21" t="s">
        <v>192</v>
      </c>
      <c r="G117" s="21"/>
      <c r="H117" s="21"/>
      <c r="I117" s="21" t="s">
        <v>173</v>
      </c>
      <c r="J117" s="22"/>
      <c r="K117" s="22">
        <v>6</v>
      </c>
      <c r="L117" s="49">
        <v>6</v>
      </c>
      <c r="Q117" s="41"/>
      <c r="R117" s="41"/>
      <c r="U117" s="27">
        <v>7</v>
      </c>
      <c r="V117" s="21" t="s">
        <v>315</v>
      </c>
      <c r="X117" s="21"/>
      <c r="Y117" s="21"/>
      <c r="Z117" s="16"/>
      <c r="AC117" s="22">
        <f t="shared" si="16"/>
        <v>1</v>
      </c>
      <c r="AD117" s="22">
        <v>0</v>
      </c>
      <c r="AE117" s="22">
        <v>0</v>
      </c>
      <c r="AF117" s="22">
        <v>1</v>
      </c>
      <c r="AG117" s="95">
        <f t="shared" si="17"/>
        <v>0.5</v>
      </c>
      <c r="AH117" s="95"/>
      <c r="AI117" s="22">
        <v>1</v>
      </c>
      <c r="AJ117" s="22">
        <v>0</v>
      </c>
      <c r="AK117" s="22">
        <v>0</v>
      </c>
      <c r="AL117" s="24">
        <f t="shared" si="18"/>
        <v>1</v>
      </c>
      <c r="AM117" s="22">
        <v>0</v>
      </c>
      <c r="AN117" s="22">
        <v>0</v>
      </c>
      <c r="AR117" s="41"/>
    </row>
    <row r="118" spans="1:44" ht="15.75" customHeight="1" x14ac:dyDescent="0.25">
      <c r="A118" s="36"/>
      <c r="F118" s="21" t="s">
        <v>42</v>
      </c>
      <c r="G118" s="21"/>
      <c r="H118" s="21"/>
      <c r="I118" s="21" t="s">
        <v>107</v>
      </c>
      <c r="J118" s="22"/>
      <c r="K118" s="22">
        <v>5</v>
      </c>
      <c r="L118" s="49">
        <v>4</v>
      </c>
      <c r="Q118" s="41"/>
      <c r="R118" s="41"/>
      <c r="U118" s="27">
        <v>7</v>
      </c>
      <c r="V118" s="21" t="s">
        <v>274</v>
      </c>
      <c r="X118" s="21"/>
      <c r="Y118" s="21"/>
      <c r="Z118" s="16"/>
      <c r="AC118" s="22">
        <f t="shared" si="16"/>
        <v>2</v>
      </c>
      <c r="AD118" s="22">
        <v>0</v>
      </c>
      <c r="AE118" s="22">
        <v>1</v>
      </c>
      <c r="AF118" s="22">
        <v>1</v>
      </c>
      <c r="AG118" s="95">
        <f t="shared" si="17"/>
        <v>0.25</v>
      </c>
      <c r="AH118" s="95"/>
      <c r="AI118" s="22">
        <v>5</v>
      </c>
      <c r="AJ118" s="22">
        <v>0</v>
      </c>
      <c r="AK118" s="22">
        <v>0</v>
      </c>
      <c r="AL118" s="24">
        <f t="shared" si="18"/>
        <v>2.5</v>
      </c>
      <c r="AM118" s="22">
        <v>0</v>
      </c>
      <c r="AN118" s="22">
        <v>0</v>
      </c>
      <c r="AR118" s="41"/>
    </row>
    <row r="119" spans="1:44" ht="15.75" customHeight="1" x14ac:dyDescent="0.25">
      <c r="A119" s="36"/>
      <c r="F119" s="21" t="s">
        <v>155</v>
      </c>
      <c r="I119" s="21" t="s">
        <v>134</v>
      </c>
      <c r="J119" s="22"/>
      <c r="K119" s="22">
        <v>6</v>
      </c>
      <c r="L119" s="49">
        <v>4</v>
      </c>
      <c r="Q119" s="41"/>
      <c r="R119" s="41"/>
      <c r="U119" s="27">
        <v>7.5</v>
      </c>
      <c r="V119" s="21" t="s">
        <v>253</v>
      </c>
      <c r="X119" s="21"/>
      <c r="Y119" s="21"/>
      <c r="Z119" s="16"/>
      <c r="AC119" s="22">
        <f t="shared" si="16"/>
        <v>4</v>
      </c>
      <c r="AD119" s="22">
        <v>2</v>
      </c>
      <c r="AE119" s="22">
        <v>0</v>
      </c>
      <c r="AF119" s="22">
        <v>2</v>
      </c>
      <c r="AG119" s="95">
        <f t="shared" si="17"/>
        <v>0.75</v>
      </c>
      <c r="AH119" s="95"/>
      <c r="AI119" s="22">
        <v>5</v>
      </c>
      <c r="AJ119" s="22">
        <v>0</v>
      </c>
      <c r="AK119" s="22">
        <v>0</v>
      </c>
      <c r="AL119" s="24">
        <f t="shared" si="18"/>
        <v>1.25</v>
      </c>
      <c r="AM119" s="22">
        <v>0</v>
      </c>
      <c r="AN119" s="22">
        <v>0</v>
      </c>
      <c r="AR119" s="41"/>
    </row>
    <row r="120" spans="1:44" ht="15.75" customHeight="1" thickBot="1" x14ac:dyDescent="0.3">
      <c r="A120" s="36"/>
      <c r="F120" s="21" t="s">
        <v>79</v>
      </c>
      <c r="G120" s="21"/>
      <c r="H120" s="21"/>
      <c r="I120" s="21" t="s">
        <v>173</v>
      </c>
      <c r="J120" s="22"/>
      <c r="K120" s="22">
        <v>6</v>
      </c>
      <c r="L120" s="49">
        <v>4</v>
      </c>
      <c r="Q120" s="41"/>
      <c r="R120" s="41"/>
      <c r="U120" s="56">
        <v>7</v>
      </c>
      <c r="V120" s="28" t="s">
        <v>222</v>
      </c>
      <c r="W120" s="3"/>
      <c r="X120" s="28"/>
      <c r="Y120" s="28"/>
      <c r="Z120" s="10"/>
      <c r="AA120" s="3"/>
      <c r="AB120" s="3"/>
      <c r="AC120" s="38">
        <f t="shared" si="16"/>
        <v>2</v>
      </c>
      <c r="AD120" s="38">
        <v>0</v>
      </c>
      <c r="AE120" s="38">
        <v>1</v>
      </c>
      <c r="AF120" s="38">
        <v>1</v>
      </c>
      <c r="AG120" s="99">
        <f t="shared" si="17"/>
        <v>0.25</v>
      </c>
      <c r="AH120" s="99"/>
      <c r="AI120" s="38">
        <v>8</v>
      </c>
      <c r="AJ120" s="38">
        <v>0</v>
      </c>
      <c r="AK120" s="38">
        <v>0</v>
      </c>
      <c r="AL120" s="57">
        <f t="shared" si="18"/>
        <v>4</v>
      </c>
      <c r="AM120" s="38">
        <v>0</v>
      </c>
      <c r="AN120" s="38">
        <v>0</v>
      </c>
      <c r="AR120" s="41"/>
    </row>
    <row r="121" spans="1:44" ht="15.75" customHeight="1" x14ac:dyDescent="0.25">
      <c r="A121" s="36"/>
      <c r="F121" s="21"/>
      <c r="G121" s="21"/>
      <c r="H121" s="21"/>
      <c r="I121" s="16"/>
      <c r="J121" s="22"/>
      <c r="K121" s="22"/>
      <c r="Q121" s="41"/>
      <c r="R121" s="41"/>
      <c r="U121" s="8"/>
      <c r="V121" s="32"/>
      <c r="W121" s="31" t="s">
        <v>20</v>
      </c>
      <c r="X121" s="32"/>
      <c r="Y121" s="32"/>
      <c r="Z121" s="15"/>
      <c r="AA121" s="8"/>
      <c r="AB121" s="8"/>
      <c r="AC121" s="15">
        <f>SUM(AC115:AC120)</f>
        <v>11</v>
      </c>
      <c r="AD121" s="15">
        <f>SUM(AD115:AD120)</f>
        <v>2</v>
      </c>
      <c r="AE121" s="15">
        <f>SUM(AE115:AE120)</f>
        <v>3</v>
      </c>
      <c r="AF121" s="15">
        <f>SUM(AF115:AF120)</f>
        <v>6</v>
      </c>
      <c r="AG121" s="98">
        <f t="shared" si="17"/>
        <v>0.45454545454545453</v>
      </c>
      <c r="AH121" s="98"/>
      <c r="AI121" s="15">
        <f>SUM(AI115:AI120)</f>
        <v>26</v>
      </c>
      <c r="AJ121" s="15">
        <f>SUM(AJ115:AJ120)</f>
        <v>0</v>
      </c>
      <c r="AK121" s="15">
        <f>SUM(AK115:AK120)</f>
        <v>0</v>
      </c>
      <c r="AL121" s="52">
        <f t="shared" si="18"/>
        <v>2.3636363636363638</v>
      </c>
      <c r="AM121" s="15">
        <f>SUM(AM115:AM120)</f>
        <v>0</v>
      </c>
      <c r="AN121" s="15">
        <f>SUM(AN115:AN120)</f>
        <v>0</v>
      </c>
      <c r="AR121" s="41"/>
    </row>
    <row r="122" spans="1:44" ht="15.75" customHeight="1" x14ac:dyDescent="0.25">
      <c r="A122" s="36"/>
      <c r="F122" s="21"/>
      <c r="G122" s="21"/>
      <c r="H122" s="21"/>
      <c r="I122" s="21"/>
      <c r="J122" s="22"/>
      <c r="K122" s="22"/>
      <c r="Q122" s="41"/>
      <c r="R122" s="41"/>
      <c r="AR122" s="41"/>
    </row>
    <row r="123" spans="1:44" ht="15.75" customHeight="1" x14ac:dyDescent="0.25">
      <c r="A123" s="36"/>
      <c r="F123" s="21"/>
      <c r="I123" s="21"/>
      <c r="J123" s="22"/>
      <c r="K123" s="22"/>
      <c r="Q123" s="41"/>
      <c r="R123" s="41"/>
      <c r="AR123" s="41"/>
    </row>
    <row r="124" spans="1:44" ht="15.75" customHeight="1" x14ac:dyDescent="0.25">
      <c r="A124" s="36"/>
      <c r="D124" s="21"/>
      <c r="E124" s="21"/>
      <c r="F124" s="21"/>
      <c r="I124" s="21"/>
      <c r="J124" s="22"/>
      <c r="K124" s="22"/>
      <c r="Q124" s="41"/>
      <c r="R124" s="41"/>
      <c r="AR124" s="41"/>
    </row>
    <row r="125" spans="1:44" ht="15.75" customHeight="1" x14ac:dyDescent="0.25">
      <c r="A125" s="36"/>
      <c r="D125" s="21"/>
      <c r="E125" s="21"/>
      <c r="F125" s="21"/>
      <c r="I125" s="21"/>
      <c r="J125" s="22"/>
      <c r="K125" s="22"/>
      <c r="Q125" s="41"/>
      <c r="R125" s="41"/>
      <c r="AR125" s="41"/>
    </row>
    <row r="126" spans="1:44" ht="15.75" customHeight="1" x14ac:dyDescent="0.25">
      <c r="A126" s="36"/>
      <c r="F126" s="21"/>
      <c r="I126" s="21"/>
      <c r="J126" s="22"/>
      <c r="K126" s="22"/>
      <c r="Q126" s="41"/>
      <c r="R126" s="41"/>
      <c r="AR126" s="41"/>
    </row>
    <row r="127" spans="1:44" ht="15.75" customHeight="1" x14ac:dyDescent="0.25">
      <c r="A127" s="36"/>
      <c r="Q127" s="41"/>
      <c r="R127" s="41"/>
      <c r="AR127" s="41"/>
    </row>
    <row r="128" spans="1:44" ht="15.75" customHeight="1" x14ac:dyDescent="0.25">
      <c r="A128" s="36"/>
      <c r="Q128" s="41"/>
      <c r="R128" s="41"/>
      <c r="AR128" s="41"/>
    </row>
    <row r="129" spans="1:44" ht="15.75" customHeight="1" x14ac:dyDescent="0.25">
      <c r="A129" s="36"/>
      <c r="Q129" s="41"/>
      <c r="R129" s="41"/>
      <c r="AR129" s="41"/>
    </row>
    <row r="130" spans="1:44" ht="15.75" customHeight="1" x14ac:dyDescent="0.25">
      <c r="A130" s="36"/>
      <c r="Q130" s="41"/>
      <c r="R130" s="41"/>
      <c r="AR130" s="41"/>
    </row>
    <row r="131" spans="1:44" ht="15.75" customHeight="1" x14ac:dyDescent="0.25">
      <c r="A131" s="36"/>
      <c r="Q131" s="41"/>
      <c r="R131" s="41"/>
      <c r="AR131" s="41"/>
    </row>
    <row r="132" spans="1:44" ht="15.75" customHeight="1" x14ac:dyDescent="0.25">
      <c r="A132" s="36"/>
      <c r="Q132" s="41"/>
      <c r="R132" s="41"/>
      <c r="AR132" s="41"/>
    </row>
    <row r="133" spans="1:44" ht="15.75" customHeight="1" x14ac:dyDescent="0.25">
      <c r="A133" s="36"/>
      <c r="Q133" s="41"/>
      <c r="R133" s="41"/>
      <c r="AR133" s="41"/>
    </row>
    <row r="134" spans="1:44" ht="15.75" customHeight="1" x14ac:dyDescent="0.25">
      <c r="A134" s="36"/>
      <c r="Q134" s="41"/>
      <c r="R134" s="41"/>
      <c r="U134" s="27"/>
      <c r="V134" s="21"/>
      <c r="W134" s="21"/>
      <c r="X134" s="21"/>
      <c r="Y134" s="21"/>
      <c r="Z134" s="22"/>
      <c r="AC134" s="22"/>
      <c r="AD134" s="22"/>
      <c r="AE134" s="22"/>
      <c r="AF134" s="22"/>
      <c r="AG134" s="95"/>
      <c r="AH134" s="95"/>
      <c r="AI134" s="22"/>
      <c r="AJ134" s="22"/>
      <c r="AK134" s="22"/>
      <c r="AL134" s="24"/>
      <c r="AM134" s="22"/>
      <c r="AN134" s="22"/>
      <c r="AR134" s="41"/>
    </row>
    <row r="135" spans="1:44" ht="15.75" customHeight="1" x14ac:dyDescent="0.25">
      <c r="A135" s="36"/>
      <c r="Q135" s="41"/>
      <c r="R135" s="41"/>
      <c r="U135" s="27"/>
      <c r="V135" s="21"/>
      <c r="W135" s="21"/>
      <c r="X135" s="21"/>
      <c r="Y135" s="21"/>
      <c r="Z135" s="22"/>
      <c r="AC135" s="22"/>
      <c r="AD135" s="22"/>
      <c r="AE135" s="22"/>
      <c r="AF135" s="22"/>
      <c r="AG135" s="95"/>
      <c r="AH135" s="95"/>
      <c r="AI135" s="22"/>
      <c r="AJ135" s="22"/>
      <c r="AK135" s="22"/>
      <c r="AL135" s="24"/>
      <c r="AM135" s="22"/>
      <c r="AN135" s="22"/>
      <c r="AR135" s="41"/>
    </row>
    <row r="136" spans="1:44" ht="15.75" customHeight="1" x14ac:dyDescent="0.25">
      <c r="A136" s="36"/>
      <c r="Q136" s="36"/>
      <c r="R136" s="36"/>
      <c r="U136" s="27"/>
      <c r="V136" s="21"/>
      <c r="W136" s="21"/>
      <c r="X136" s="21"/>
      <c r="Y136" s="21"/>
      <c r="Z136" s="22"/>
      <c r="AC136" s="22"/>
      <c r="AD136" s="22"/>
      <c r="AE136" s="22"/>
      <c r="AF136" s="22"/>
      <c r="AG136" s="95"/>
      <c r="AH136" s="95"/>
      <c r="AI136" s="22"/>
      <c r="AJ136" s="22"/>
      <c r="AK136" s="22"/>
      <c r="AL136" s="24"/>
      <c r="AM136" s="22"/>
      <c r="AN136" s="22"/>
      <c r="AR136" s="36"/>
    </row>
    <row r="137" spans="1:44" ht="15.75" customHeight="1" x14ac:dyDescent="0.25">
      <c r="A137" s="36"/>
      <c r="Q137" s="36"/>
      <c r="R137" s="36"/>
      <c r="U137" s="27"/>
      <c r="V137" s="21"/>
      <c r="W137" s="21"/>
      <c r="X137" s="21"/>
      <c r="Y137" s="21"/>
      <c r="Z137" s="22"/>
      <c r="AC137" s="22"/>
      <c r="AD137" s="22"/>
      <c r="AE137" s="22"/>
      <c r="AF137" s="22"/>
      <c r="AG137" s="95"/>
      <c r="AH137" s="95"/>
      <c r="AI137" s="22"/>
      <c r="AJ137" s="22"/>
      <c r="AK137" s="22"/>
      <c r="AL137" s="24"/>
      <c r="AM137" s="22"/>
      <c r="AN137" s="22"/>
      <c r="AR137" s="36"/>
    </row>
    <row r="138" spans="1:44" ht="15.75" customHeight="1" x14ac:dyDescent="0.25">
      <c r="A138" s="36"/>
      <c r="Q138" s="36"/>
      <c r="R138" s="36"/>
      <c r="AR138" s="36"/>
    </row>
    <row r="139" spans="1:44" ht="15.75" customHeight="1" x14ac:dyDescent="0.25">
      <c r="A139" s="36"/>
      <c r="Q139" s="36"/>
      <c r="R139" s="36"/>
      <c r="S139" s="27"/>
      <c r="T139" s="21"/>
      <c r="AR139" s="36"/>
    </row>
    <row r="140" spans="1:44" ht="15.75" customHeight="1" x14ac:dyDescent="0.25">
      <c r="A140" s="36"/>
      <c r="Q140" s="36"/>
      <c r="R140" s="36"/>
      <c r="S140" s="27"/>
      <c r="T140" s="21"/>
      <c r="AR140" s="36"/>
    </row>
    <row r="141" spans="1:44" ht="15.75" customHeight="1" x14ac:dyDescent="0.25">
      <c r="A141" s="36"/>
      <c r="Q141" s="36"/>
      <c r="R141" s="36"/>
      <c r="S141" s="27"/>
      <c r="T141" s="21"/>
      <c r="AR141" s="36"/>
    </row>
    <row r="142" spans="1:44" ht="15.75" customHeight="1" x14ac:dyDescent="0.25">
      <c r="A142" s="36"/>
      <c r="Q142" s="39"/>
      <c r="R142" s="39"/>
      <c r="AR142" s="39"/>
    </row>
    <row r="143" spans="1:44" ht="15.75" customHeight="1" x14ac:dyDescent="0.25">
      <c r="A143" s="36"/>
      <c r="Q143" s="39"/>
      <c r="R143" s="39"/>
      <c r="AR143" s="39"/>
    </row>
    <row r="144" spans="1:44" ht="15.75" customHeight="1" x14ac:dyDescent="0.25">
      <c r="A144" s="36"/>
      <c r="Q144" s="39"/>
      <c r="R144" s="39"/>
      <c r="AR144" s="39"/>
    </row>
    <row r="145" spans="1:44" ht="15.75" customHeight="1" x14ac:dyDescent="0.25">
      <c r="A145" s="36"/>
      <c r="D145" s="21"/>
      <c r="E145" s="21"/>
      <c r="F145" s="21"/>
      <c r="G145" s="21"/>
      <c r="I145" s="22"/>
      <c r="J145" s="22"/>
      <c r="K145" s="22"/>
      <c r="L145" s="22"/>
      <c r="M145" s="22"/>
      <c r="Q145" s="39"/>
      <c r="R145" s="39"/>
      <c r="AR145" s="39"/>
    </row>
    <row r="146" spans="1:44" ht="15.75" x14ac:dyDescent="0.25">
      <c r="A146" s="36"/>
      <c r="Q146" s="39"/>
      <c r="R146" s="39"/>
      <c r="AR146" s="39"/>
    </row>
    <row r="147" spans="1:44" ht="15" x14ac:dyDescent="0.2">
      <c r="A147" s="39"/>
      <c r="B147" s="39"/>
      <c r="C147" s="39"/>
      <c r="D147" s="39"/>
      <c r="E147" s="39"/>
      <c r="F147" s="39"/>
      <c r="G147" s="39"/>
      <c r="H147" s="39"/>
      <c r="I147" s="39"/>
      <c r="J147" s="39"/>
      <c r="K147" s="39"/>
      <c r="L147" s="39"/>
      <c r="M147" s="39"/>
      <c r="N147" s="39"/>
      <c r="O147" s="39"/>
      <c r="P147" s="39"/>
      <c r="Q147" s="39"/>
      <c r="R147" s="39"/>
      <c r="S147" s="39"/>
      <c r="T147" s="39"/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F147" s="39"/>
      <c r="AG147" s="39"/>
      <c r="AH147" s="39"/>
      <c r="AI147" s="39"/>
      <c r="AJ147" s="39"/>
      <c r="AK147" s="39"/>
      <c r="AL147" s="39"/>
      <c r="AM147" s="39"/>
      <c r="AN147" s="39"/>
      <c r="AO147" s="39"/>
      <c r="AP147" s="39"/>
      <c r="AQ147" s="39"/>
      <c r="AR147" s="43"/>
    </row>
  </sheetData>
  <mergeCells count="29">
    <mergeCell ref="AG10:AH10"/>
    <mergeCell ref="B1:P1"/>
    <mergeCell ref="S1:AQ1"/>
    <mergeCell ref="G2:M2"/>
    <mergeCell ref="AG2:AH2"/>
    <mergeCell ref="AG3:AH3"/>
    <mergeCell ref="AG4:AH4"/>
    <mergeCell ref="AG5:AH5"/>
    <mergeCell ref="AG6:AH6"/>
    <mergeCell ref="AG7:AH7"/>
    <mergeCell ref="AG8:AH8"/>
    <mergeCell ref="AG9:AH9"/>
    <mergeCell ref="AG11:AH11"/>
    <mergeCell ref="E14:F14"/>
    <mergeCell ref="B74:P74"/>
    <mergeCell ref="S74:AQ74"/>
    <mergeCell ref="G75:M75"/>
    <mergeCell ref="S75:AQ75"/>
    <mergeCell ref="AG116:AH116"/>
    <mergeCell ref="AG118:AH118"/>
    <mergeCell ref="AG119:AH119"/>
    <mergeCell ref="AG120:AH120"/>
    <mergeCell ref="AG115:AH115"/>
    <mergeCell ref="AG117:AH117"/>
    <mergeCell ref="AG121:AH121"/>
    <mergeCell ref="AG134:AH134"/>
    <mergeCell ref="AG135:AH135"/>
    <mergeCell ref="AG136:AH136"/>
    <mergeCell ref="AG137:AH137"/>
  </mergeCells>
  <conditionalFormatting sqref="Z107">
    <cfRule type="cellIs" dxfId="29" priority="5" operator="notEqual">
      <formula>$Z$106</formula>
    </cfRule>
  </conditionalFormatting>
  <conditionalFormatting sqref="AA107">
    <cfRule type="cellIs" dxfId="28" priority="4" operator="notEqual">
      <formula>$AA$106</formula>
    </cfRule>
  </conditionalFormatting>
  <conditionalFormatting sqref="AB107">
    <cfRule type="cellIs" dxfId="27" priority="3" operator="notEqual">
      <formula>$AB$106</formula>
    </cfRule>
  </conditionalFormatting>
  <conditionalFormatting sqref="AC107">
    <cfRule type="cellIs" dxfId="26" priority="2" operator="notEqual">
      <formula>$AC$106</formula>
    </cfRule>
  </conditionalFormatting>
  <conditionalFormatting sqref="AD107">
    <cfRule type="cellIs" dxfId="25" priority="1" operator="notEqual">
      <formula>$AD$106</formula>
    </cfRule>
  </conditionalFormatting>
  <pageMargins left="0.25" right="0.25" top="0.25" bottom="0.25" header="0.5" footer="0.5"/>
  <pageSetup scale="65" fitToWidth="0" fitToHeight="0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000F62-5800-4248-94EC-94AD21F2528A}">
  <dimension ref="A1:AR147"/>
  <sheetViews>
    <sheetView zoomScale="70" zoomScaleNormal="70" zoomScaleSheetLayoutView="78" workbookViewId="0">
      <selection activeCell="C2" sqref="C2"/>
    </sheetView>
  </sheetViews>
  <sheetFormatPr defaultRowHeight="12.75" x14ac:dyDescent="0.2"/>
  <cols>
    <col min="1" max="1" width="2.7109375" customWidth="1"/>
    <col min="2" max="2" width="13.140625" customWidth="1"/>
    <col min="3" max="3" width="8.7109375" customWidth="1"/>
    <col min="4" max="4" width="8.28515625" customWidth="1"/>
    <col min="5" max="5" width="9.7109375" customWidth="1"/>
    <col min="6" max="6" width="5.85546875" customWidth="1"/>
    <col min="7" max="13" width="9.7109375" customWidth="1"/>
    <col min="14" max="15" width="10.7109375" customWidth="1"/>
    <col min="16" max="16" width="18.7109375" customWidth="1"/>
    <col min="17" max="18" width="2.7109375" customWidth="1"/>
    <col min="19" max="19" width="5.85546875" customWidth="1"/>
    <col min="20" max="23" width="6" customWidth="1"/>
    <col min="24" max="24" width="4.7109375" customWidth="1"/>
    <col min="25" max="25" width="10.7109375" customWidth="1"/>
    <col min="26" max="30" width="5.85546875" customWidth="1"/>
    <col min="31" max="31" width="5.28515625" customWidth="1"/>
    <col min="32" max="32" width="5.85546875" customWidth="1"/>
    <col min="33" max="36" width="6" customWidth="1"/>
    <col min="37" max="37" width="4.7109375" customWidth="1"/>
    <col min="38" max="38" width="10.7109375" customWidth="1"/>
    <col min="39" max="43" width="5.85546875" customWidth="1"/>
    <col min="44" max="44" width="2.7109375" customWidth="1"/>
  </cols>
  <sheetData>
    <row r="1" spans="1:44" ht="24" customHeight="1" x14ac:dyDescent="0.3">
      <c r="A1" s="39"/>
      <c r="B1" s="85" t="s">
        <v>127</v>
      </c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39"/>
      <c r="R1" s="39"/>
      <c r="S1" s="85" t="s">
        <v>127</v>
      </c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  <c r="AG1" s="85"/>
      <c r="AH1" s="85"/>
      <c r="AI1" s="85"/>
      <c r="AJ1" s="85"/>
      <c r="AK1" s="85"/>
      <c r="AL1" s="85"/>
      <c r="AM1" s="85"/>
      <c r="AN1" s="85"/>
      <c r="AO1" s="85"/>
      <c r="AP1" s="85"/>
      <c r="AQ1" s="85"/>
      <c r="AR1" s="39"/>
    </row>
    <row r="2" spans="1:44" ht="18.600000000000001" customHeight="1" thickBot="1" x14ac:dyDescent="0.35">
      <c r="A2" s="36"/>
      <c r="B2" s="26" t="s">
        <v>76</v>
      </c>
      <c r="C2" s="26">
        <v>5</v>
      </c>
      <c r="D2" s="25"/>
      <c r="E2" s="25"/>
      <c r="F2" s="25"/>
      <c r="G2" s="86" t="s">
        <v>170</v>
      </c>
      <c r="H2" s="86"/>
      <c r="I2" s="86"/>
      <c r="J2" s="86"/>
      <c r="K2" s="86"/>
      <c r="L2" s="86"/>
      <c r="M2" s="86"/>
      <c r="N2" s="25"/>
      <c r="O2" s="25"/>
      <c r="P2" s="25"/>
      <c r="Q2" s="36"/>
      <c r="R2" s="36"/>
      <c r="U2" s="37" t="s">
        <v>109</v>
      </c>
      <c r="V2" s="10" t="s">
        <v>0</v>
      </c>
      <c r="W2" s="10"/>
      <c r="X2" s="10"/>
      <c r="Y2" s="10"/>
      <c r="Z2" s="10" t="s">
        <v>1</v>
      </c>
      <c r="AA2" s="10"/>
      <c r="AB2" s="10"/>
      <c r="AC2" s="37" t="s">
        <v>3</v>
      </c>
      <c r="AD2" s="37" t="s">
        <v>7</v>
      </c>
      <c r="AE2" s="37" t="s">
        <v>8</v>
      </c>
      <c r="AF2" s="37" t="s">
        <v>9</v>
      </c>
      <c r="AG2" s="97" t="s">
        <v>71</v>
      </c>
      <c r="AH2" s="97"/>
      <c r="AI2" s="37" t="s">
        <v>4</v>
      </c>
      <c r="AJ2" s="37" t="s">
        <v>6</v>
      </c>
      <c r="AK2" s="37" t="s">
        <v>5</v>
      </c>
      <c r="AL2" s="37" t="s">
        <v>72</v>
      </c>
      <c r="AM2" s="21"/>
      <c r="AN2" s="11"/>
      <c r="AO2" s="11"/>
      <c r="AP2" s="22"/>
      <c r="AQ2" s="22"/>
      <c r="AR2" s="39"/>
    </row>
    <row r="3" spans="1:44" ht="18.75" thickBot="1" x14ac:dyDescent="0.3">
      <c r="A3" s="36"/>
      <c r="B3" s="4" t="s">
        <v>110</v>
      </c>
      <c r="C3" s="2" t="s">
        <v>80</v>
      </c>
      <c r="D3" s="2"/>
      <c r="E3" s="3"/>
      <c r="F3" s="2"/>
      <c r="G3" s="4" t="s">
        <v>7</v>
      </c>
      <c r="H3" s="4" t="s">
        <v>8</v>
      </c>
      <c r="I3" s="4" t="s">
        <v>9</v>
      </c>
      <c r="J3" s="4" t="s">
        <v>11</v>
      </c>
      <c r="K3" s="4" t="s">
        <v>12</v>
      </c>
      <c r="L3" s="4" t="s">
        <v>10</v>
      </c>
      <c r="M3" s="4" t="s">
        <v>4</v>
      </c>
      <c r="N3" s="4" t="s">
        <v>13</v>
      </c>
      <c r="O3" s="4" t="s">
        <v>2</v>
      </c>
      <c r="P3" s="4" t="s">
        <v>252</v>
      </c>
      <c r="Q3" s="36"/>
      <c r="R3" s="36"/>
      <c r="U3" s="27">
        <v>7.5</v>
      </c>
      <c r="V3" s="21" t="s">
        <v>168</v>
      </c>
      <c r="Z3" s="21" t="s">
        <v>136</v>
      </c>
      <c r="AB3" s="22"/>
      <c r="AC3" s="15">
        <f t="shared" ref="AC3:AC10" si="0">+AD3+AE3+AF3</f>
        <v>2</v>
      </c>
      <c r="AD3" s="15">
        <v>1</v>
      </c>
      <c r="AE3" s="15">
        <v>1</v>
      </c>
      <c r="AF3" s="15">
        <v>0</v>
      </c>
      <c r="AG3" s="98">
        <f t="shared" ref="AG3:AG9" si="1">+(AD3*2+AF3)/(2*AC3)</f>
        <v>0.5</v>
      </c>
      <c r="AH3" s="98"/>
      <c r="AI3" s="15">
        <v>2</v>
      </c>
      <c r="AJ3" s="15">
        <v>0</v>
      </c>
      <c r="AK3" s="15">
        <v>1</v>
      </c>
      <c r="AL3" s="52">
        <f t="shared" ref="AL3:AL9" si="2">+AI3/AC3</f>
        <v>1</v>
      </c>
      <c r="AN3" s="22"/>
      <c r="AQ3" s="22"/>
      <c r="AR3" s="39"/>
    </row>
    <row r="4" spans="1:44" ht="18" x14ac:dyDescent="0.25">
      <c r="A4" s="36"/>
      <c r="B4" s="5">
        <v>4</v>
      </c>
      <c r="C4" s="6" t="s">
        <v>115</v>
      </c>
      <c r="D4" s="11"/>
      <c r="E4" s="11"/>
      <c r="F4" s="11"/>
      <c r="G4" s="5">
        <v>3</v>
      </c>
      <c r="H4" s="5">
        <v>1</v>
      </c>
      <c r="I4" s="5">
        <v>1</v>
      </c>
      <c r="J4" s="5">
        <f t="shared" ref="J4:J11" si="3">2*G4+I4</f>
        <v>7</v>
      </c>
      <c r="K4" s="35">
        <f t="shared" ref="K4:K11" si="4">+J4/((G4+H4+I4)*2)</f>
        <v>0.7</v>
      </c>
      <c r="L4" s="5">
        <f>+$AA$66</f>
        <v>15</v>
      </c>
      <c r="M4" s="5">
        <v>11</v>
      </c>
      <c r="N4" s="5">
        <f>+$AB$66</f>
        <v>20</v>
      </c>
      <c r="O4" s="5">
        <f>+$AD$66</f>
        <v>4</v>
      </c>
      <c r="P4" s="5">
        <v>1</v>
      </c>
      <c r="Q4" s="40"/>
      <c r="R4" s="36"/>
      <c r="U4" s="27">
        <v>8</v>
      </c>
      <c r="V4" s="21" t="s">
        <v>15</v>
      </c>
      <c r="X4" s="21"/>
      <c r="Y4" s="21"/>
      <c r="Z4" s="21" t="s">
        <v>184</v>
      </c>
      <c r="AB4" s="22"/>
      <c r="AC4" s="22">
        <f t="shared" si="0"/>
        <v>5</v>
      </c>
      <c r="AD4" s="22">
        <v>3</v>
      </c>
      <c r="AE4" s="22">
        <v>1</v>
      </c>
      <c r="AF4" s="22">
        <v>1</v>
      </c>
      <c r="AG4" s="95">
        <f t="shared" si="1"/>
        <v>0.7</v>
      </c>
      <c r="AH4" s="95"/>
      <c r="AI4" s="22">
        <v>6</v>
      </c>
      <c r="AJ4" s="22">
        <v>0</v>
      </c>
      <c r="AK4" s="22">
        <v>2</v>
      </c>
      <c r="AL4" s="24">
        <f t="shared" si="2"/>
        <v>1.2</v>
      </c>
      <c r="AN4" s="22"/>
      <c r="AO4" s="5"/>
      <c r="AQ4" s="22"/>
      <c r="AR4" s="39"/>
    </row>
    <row r="5" spans="1:44" ht="18" x14ac:dyDescent="0.25">
      <c r="A5" s="36"/>
      <c r="B5" s="5">
        <v>5</v>
      </c>
      <c r="C5" s="6" t="s">
        <v>171</v>
      </c>
      <c r="D5" s="11"/>
      <c r="E5" s="11"/>
      <c r="F5" s="11"/>
      <c r="G5" s="5">
        <v>3</v>
      </c>
      <c r="H5" s="5">
        <v>1</v>
      </c>
      <c r="I5" s="5">
        <v>1</v>
      </c>
      <c r="J5" s="5">
        <f t="shared" si="3"/>
        <v>7</v>
      </c>
      <c r="K5" s="35">
        <f t="shared" si="4"/>
        <v>0.7</v>
      </c>
      <c r="L5" s="5">
        <f>+$AN$27</f>
        <v>15</v>
      </c>
      <c r="M5" s="5">
        <v>6</v>
      </c>
      <c r="N5" s="5">
        <f>$AO$27</f>
        <v>25</v>
      </c>
      <c r="O5" s="5">
        <f>$AQ$27</f>
        <v>8</v>
      </c>
      <c r="P5" s="5">
        <v>2</v>
      </c>
      <c r="Q5" s="40"/>
      <c r="R5" s="36"/>
      <c r="U5" s="27">
        <v>7.5</v>
      </c>
      <c r="V5" s="21" t="s">
        <v>69</v>
      </c>
      <c r="X5" s="21"/>
      <c r="Z5" s="21" t="s">
        <v>16</v>
      </c>
      <c r="AB5" s="22"/>
      <c r="AC5" s="22">
        <f t="shared" si="0"/>
        <v>5</v>
      </c>
      <c r="AD5" s="22">
        <v>3</v>
      </c>
      <c r="AE5" s="22">
        <v>1</v>
      </c>
      <c r="AF5" s="22">
        <v>1</v>
      </c>
      <c r="AG5" s="95">
        <f t="shared" si="1"/>
        <v>0.7</v>
      </c>
      <c r="AH5" s="95"/>
      <c r="AI5" s="22">
        <v>11</v>
      </c>
      <c r="AJ5" s="22">
        <v>0</v>
      </c>
      <c r="AK5" s="22">
        <v>0</v>
      </c>
      <c r="AL5" s="24">
        <f t="shared" si="2"/>
        <v>2.2000000000000002</v>
      </c>
      <c r="AN5" s="22"/>
      <c r="AO5" s="5"/>
      <c r="AQ5" s="22"/>
      <c r="AR5" s="39"/>
    </row>
    <row r="6" spans="1:44" ht="18" x14ac:dyDescent="0.25">
      <c r="A6" s="36"/>
      <c r="B6" s="5">
        <v>7</v>
      </c>
      <c r="C6" s="6" t="s">
        <v>92</v>
      </c>
      <c r="D6" s="11"/>
      <c r="E6" s="6"/>
      <c r="F6" s="11"/>
      <c r="G6" s="5">
        <v>3</v>
      </c>
      <c r="H6" s="5">
        <v>2</v>
      </c>
      <c r="I6" s="5">
        <v>0</v>
      </c>
      <c r="J6" s="5">
        <f>2*G6+I6</f>
        <v>6</v>
      </c>
      <c r="K6" s="35">
        <f>+J6/((G6+H6+I6)*2)</f>
        <v>0.6</v>
      </c>
      <c r="L6" s="5">
        <f>+$AN$53</f>
        <v>16</v>
      </c>
      <c r="M6" s="5">
        <v>12</v>
      </c>
      <c r="N6" s="5">
        <f>+$AO$53</f>
        <v>25</v>
      </c>
      <c r="O6" s="5">
        <f>+$AQ$53</f>
        <v>10</v>
      </c>
      <c r="P6" s="5">
        <v>4</v>
      </c>
      <c r="Q6" s="40"/>
      <c r="R6" s="36"/>
      <c r="U6" s="27">
        <v>7</v>
      </c>
      <c r="V6" s="21" t="s">
        <v>183</v>
      </c>
      <c r="X6" s="21"/>
      <c r="Z6" s="21" t="s">
        <v>97</v>
      </c>
      <c r="AB6" s="22"/>
      <c r="AC6" s="22">
        <f t="shared" si="0"/>
        <v>5</v>
      </c>
      <c r="AD6" s="22">
        <v>3</v>
      </c>
      <c r="AE6" s="22">
        <v>2</v>
      </c>
      <c r="AF6" s="22">
        <v>0</v>
      </c>
      <c r="AG6" s="95">
        <f t="shared" si="1"/>
        <v>0.6</v>
      </c>
      <c r="AH6" s="95"/>
      <c r="AI6" s="22">
        <v>12</v>
      </c>
      <c r="AJ6" s="22">
        <v>0</v>
      </c>
      <c r="AK6" s="22">
        <v>1</v>
      </c>
      <c r="AL6" s="24">
        <f t="shared" si="2"/>
        <v>2.4</v>
      </c>
      <c r="AN6" s="22"/>
      <c r="AO6" s="5"/>
      <c r="AQ6" s="22"/>
      <c r="AR6" s="39"/>
    </row>
    <row r="7" spans="1:44" ht="18" x14ac:dyDescent="0.25">
      <c r="A7" s="36"/>
      <c r="B7" s="5">
        <v>1</v>
      </c>
      <c r="C7" s="6" t="s">
        <v>130</v>
      </c>
      <c r="D7" s="11"/>
      <c r="E7" s="6"/>
      <c r="F7" s="11"/>
      <c r="G7" s="5">
        <v>2</v>
      </c>
      <c r="H7" s="5">
        <v>1</v>
      </c>
      <c r="I7" s="5">
        <v>2</v>
      </c>
      <c r="J7" s="5">
        <f>2*G7+I7</f>
        <v>6</v>
      </c>
      <c r="K7" s="35">
        <f>+J7/((G7+H7+I7)*2)</f>
        <v>0.6</v>
      </c>
      <c r="L7" s="5">
        <f>+$AA$27</f>
        <v>14</v>
      </c>
      <c r="M7" s="5">
        <v>5</v>
      </c>
      <c r="N7" s="5">
        <f>$AB$27</f>
        <v>18</v>
      </c>
      <c r="O7" s="5">
        <f>$AD$27</f>
        <v>4</v>
      </c>
      <c r="P7" s="5">
        <v>3</v>
      </c>
      <c r="Q7" s="40"/>
      <c r="R7" s="36"/>
      <c r="U7" s="27">
        <v>8</v>
      </c>
      <c r="V7" s="21" t="s">
        <v>142</v>
      </c>
      <c r="X7" s="21"/>
      <c r="Z7" s="21" t="s">
        <v>14</v>
      </c>
      <c r="AB7" s="22"/>
      <c r="AC7" s="22">
        <f>+AD7+AE7+AF7</f>
        <v>5</v>
      </c>
      <c r="AD7" s="22">
        <v>0</v>
      </c>
      <c r="AE7" s="22">
        <v>3</v>
      </c>
      <c r="AF7" s="22">
        <v>2</v>
      </c>
      <c r="AG7" s="95">
        <f t="shared" si="1"/>
        <v>0.2</v>
      </c>
      <c r="AH7" s="95"/>
      <c r="AI7" s="22">
        <v>17</v>
      </c>
      <c r="AJ7" s="22">
        <v>1</v>
      </c>
      <c r="AK7" s="22">
        <v>0</v>
      </c>
      <c r="AL7" s="24">
        <f t="shared" si="2"/>
        <v>3.4</v>
      </c>
      <c r="AN7" s="22"/>
      <c r="AO7" s="5"/>
      <c r="AQ7" s="22"/>
      <c r="AR7" s="39"/>
    </row>
    <row r="8" spans="1:44" ht="18" x14ac:dyDescent="0.25">
      <c r="A8" s="36"/>
      <c r="B8" s="5">
        <v>2</v>
      </c>
      <c r="C8" s="6" t="s">
        <v>18</v>
      </c>
      <c r="D8" s="11"/>
      <c r="E8" s="6"/>
      <c r="F8" s="11"/>
      <c r="G8" s="5">
        <v>2</v>
      </c>
      <c r="H8" s="5">
        <v>2</v>
      </c>
      <c r="I8" s="5">
        <v>1</v>
      </c>
      <c r="J8" s="5">
        <f t="shared" si="3"/>
        <v>5</v>
      </c>
      <c r="K8" s="35">
        <f t="shared" si="4"/>
        <v>0.5</v>
      </c>
      <c r="L8" s="5">
        <f>+$AA$40</f>
        <v>14</v>
      </c>
      <c r="M8" s="5">
        <v>19</v>
      </c>
      <c r="N8" s="5">
        <f>$AB$40</f>
        <v>17</v>
      </c>
      <c r="O8" s="5">
        <f>$AD$40</f>
        <v>10</v>
      </c>
      <c r="P8" s="5">
        <v>4</v>
      </c>
      <c r="Q8" s="40"/>
      <c r="R8" s="36"/>
      <c r="U8" s="27">
        <v>7</v>
      </c>
      <c r="V8" s="21" t="s">
        <v>162</v>
      </c>
      <c r="X8" s="21"/>
      <c r="Z8" s="21" t="s">
        <v>17</v>
      </c>
      <c r="AB8" s="22"/>
      <c r="AC8" s="22">
        <f>+AD8+AE8+AF8</f>
        <v>4</v>
      </c>
      <c r="AD8" s="22">
        <v>1</v>
      </c>
      <c r="AE8" s="22">
        <v>2</v>
      </c>
      <c r="AF8" s="22">
        <v>1</v>
      </c>
      <c r="AG8" s="95">
        <f t="shared" si="1"/>
        <v>0.375</v>
      </c>
      <c r="AH8" s="95"/>
      <c r="AI8" s="22">
        <v>15</v>
      </c>
      <c r="AJ8" s="22">
        <v>0</v>
      </c>
      <c r="AK8" s="22">
        <v>0</v>
      </c>
      <c r="AL8" s="24">
        <f t="shared" si="2"/>
        <v>3.75</v>
      </c>
      <c r="AN8" s="22"/>
      <c r="AO8" s="5"/>
      <c r="AQ8" s="22"/>
      <c r="AR8" s="39"/>
    </row>
    <row r="9" spans="1:44" ht="18" x14ac:dyDescent="0.25">
      <c r="A9" s="36"/>
      <c r="B9" s="5">
        <v>6</v>
      </c>
      <c r="C9" s="6" t="s">
        <v>17</v>
      </c>
      <c r="D9" s="11"/>
      <c r="E9" s="6"/>
      <c r="F9" s="11"/>
      <c r="G9" s="5">
        <v>1</v>
      </c>
      <c r="H9" s="5">
        <v>2</v>
      </c>
      <c r="I9" s="5">
        <v>2</v>
      </c>
      <c r="J9" s="5">
        <f t="shared" si="3"/>
        <v>4</v>
      </c>
      <c r="K9" s="35">
        <f t="shared" si="4"/>
        <v>0.4</v>
      </c>
      <c r="L9" s="5">
        <f>+$AN$40</f>
        <v>12</v>
      </c>
      <c r="M9" s="5">
        <v>16</v>
      </c>
      <c r="N9" s="5">
        <f>+$AO$40</f>
        <v>19</v>
      </c>
      <c r="O9" s="5">
        <f>+$AQ$40</f>
        <v>2</v>
      </c>
      <c r="P9" s="5">
        <v>6</v>
      </c>
      <c r="Q9" s="40"/>
      <c r="R9" s="36"/>
      <c r="U9" s="27">
        <v>7.5</v>
      </c>
      <c r="V9" s="21" t="s">
        <v>78</v>
      </c>
      <c r="X9" s="21"/>
      <c r="Z9" s="21" t="s">
        <v>18</v>
      </c>
      <c r="AB9" s="22"/>
      <c r="AC9" s="22">
        <f>+AD9+AE9+AF9</f>
        <v>5</v>
      </c>
      <c r="AD9" s="22">
        <v>2</v>
      </c>
      <c r="AE9" s="22">
        <v>2</v>
      </c>
      <c r="AF9" s="22">
        <v>1</v>
      </c>
      <c r="AG9" s="95">
        <f t="shared" si="1"/>
        <v>0.5</v>
      </c>
      <c r="AH9" s="95"/>
      <c r="AI9" s="22">
        <v>19</v>
      </c>
      <c r="AJ9" s="22">
        <v>0</v>
      </c>
      <c r="AK9" s="22">
        <v>0</v>
      </c>
      <c r="AL9" s="24">
        <f t="shared" si="2"/>
        <v>3.8</v>
      </c>
      <c r="AN9" s="22"/>
      <c r="AO9" s="5"/>
      <c r="AQ9" s="22"/>
      <c r="AR9" s="39"/>
    </row>
    <row r="10" spans="1:44" ht="18" x14ac:dyDescent="0.25">
      <c r="A10" s="40"/>
      <c r="B10" s="5">
        <v>3</v>
      </c>
      <c r="C10" s="6" t="s">
        <v>93</v>
      </c>
      <c r="D10" s="11"/>
      <c r="E10" s="11"/>
      <c r="F10" s="11"/>
      <c r="G10" s="5">
        <v>0</v>
      </c>
      <c r="H10" s="5">
        <v>2</v>
      </c>
      <c r="I10" s="5">
        <v>3</v>
      </c>
      <c r="J10" s="5">
        <f t="shared" si="3"/>
        <v>3</v>
      </c>
      <c r="K10" s="35">
        <f t="shared" si="4"/>
        <v>0.3</v>
      </c>
      <c r="L10" s="5">
        <f>+$AA$53</f>
        <v>8</v>
      </c>
      <c r="M10" s="5">
        <v>14</v>
      </c>
      <c r="N10" s="5">
        <f>+$AB$53</f>
        <v>12</v>
      </c>
      <c r="O10" s="5">
        <f>+$AD$53</f>
        <v>4</v>
      </c>
      <c r="P10" s="5">
        <v>7</v>
      </c>
      <c r="Q10" s="40"/>
      <c r="R10" s="40"/>
      <c r="U10" s="27">
        <v>7</v>
      </c>
      <c r="V10" s="21" t="s">
        <v>145</v>
      </c>
      <c r="X10" s="21"/>
      <c r="Z10" s="21" t="s">
        <v>93</v>
      </c>
      <c r="AB10" s="22"/>
      <c r="AC10" s="22">
        <f t="shared" si="0"/>
        <v>0</v>
      </c>
      <c r="AD10" s="22">
        <v>0</v>
      </c>
      <c r="AE10" s="22">
        <v>0</v>
      </c>
      <c r="AF10" s="22">
        <v>0</v>
      </c>
      <c r="AG10" s="95"/>
      <c r="AH10" s="95"/>
      <c r="AI10" s="22">
        <v>0</v>
      </c>
      <c r="AJ10" s="22">
        <v>0</v>
      </c>
      <c r="AK10" s="22">
        <v>0</v>
      </c>
      <c r="AL10" s="24"/>
      <c r="AN10" s="22"/>
      <c r="AO10" s="5"/>
      <c r="AQ10" s="22"/>
      <c r="AR10" s="39"/>
    </row>
    <row r="11" spans="1:44" ht="18.75" thickBot="1" x14ac:dyDescent="0.3">
      <c r="A11" s="40"/>
      <c r="B11" s="5">
        <v>8</v>
      </c>
      <c r="C11" s="6" t="s">
        <v>14</v>
      </c>
      <c r="D11" s="11"/>
      <c r="E11" s="6"/>
      <c r="F11" s="11"/>
      <c r="G11" s="5">
        <v>0</v>
      </c>
      <c r="H11" s="5">
        <v>3</v>
      </c>
      <c r="I11" s="5">
        <v>2</v>
      </c>
      <c r="J11" s="5">
        <f t="shared" si="3"/>
        <v>2</v>
      </c>
      <c r="K11" s="35">
        <f t="shared" si="4"/>
        <v>0.2</v>
      </c>
      <c r="L11" s="5">
        <f>+$AN$66</f>
        <v>7</v>
      </c>
      <c r="M11" s="5">
        <v>18</v>
      </c>
      <c r="N11" s="5">
        <f>$AO$66</f>
        <v>13</v>
      </c>
      <c r="O11" s="5">
        <f>$AQ$66</f>
        <v>6</v>
      </c>
      <c r="P11" s="5">
        <v>8</v>
      </c>
      <c r="Q11" s="40"/>
      <c r="R11" s="40"/>
      <c r="V11" s="21" t="s">
        <v>19</v>
      </c>
      <c r="X11" s="21"/>
      <c r="Y11" s="21"/>
      <c r="Z11" s="11"/>
      <c r="AA11" s="21"/>
      <c r="AB11" s="22"/>
      <c r="AC11" s="22">
        <f>+AC114</f>
        <v>9</v>
      </c>
      <c r="AD11" s="22">
        <f>+AD114</f>
        <v>1</v>
      </c>
      <c r="AE11" s="22">
        <f>+AE114</f>
        <v>2</v>
      </c>
      <c r="AF11" s="22">
        <f>+AF114</f>
        <v>6</v>
      </c>
      <c r="AG11" s="95"/>
      <c r="AH11" s="95"/>
      <c r="AI11" s="22">
        <f>+AI114</f>
        <v>18</v>
      </c>
      <c r="AJ11" s="22">
        <f>+AJ114</f>
        <v>0</v>
      </c>
      <c r="AK11" s="22">
        <f>+AK114</f>
        <v>0</v>
      </c>
      <c r="AL11" s="24"/>
      <c r="AM11" s="21"/>
      <c r="AN11" s="11"/>
      <c r="AO11" s="5"/>
      <c r="AQ11" s="11"/>
      <c r="AR11" s="39"/>
    </row>
    <row r="12" spans="1:44" ht="18" x14ac:dyDescent="0.25">
      <c r="A12" s="40"/>
      <c r="B12" s="7"/>
      <c r="C12" s="7"/>
      <c r="D12" s="7"/>
      <c r="E12" s="8"/>
      <c r="F12" s="7"/>
      <c r="G12" s="9">
        <f>SUM(G4:G11)</f>
        <v>14</v>
      </c>
      <c r="H12" s="9">
        <f>SUM(H4:H11)</f>
        <v>14</v>
      </c>
      <c r="I12" s="9">
        <f>SUM(I4:I11)</f>
        <v>12</v>
      </c>
      <c r="J12" s="9"/>
      <c r="K12" s="9"/>
      <c r="L12" s="9">
        <f>SUM(L4:L11)</f>
        <v>101</v>
      </c>
      <c r="M12" s="9">
        <f>SUM(M4:M11)</f>
        <v>101</v>
      </c>
      <c r="N12" s="9">
        <f>SUM(N4:N11)</f>
        <v>149</v>
      </c>
      <c r="O12" s="9">
        <f>SUM(O4:O11)</f>
        <v>48</v>
      </c>
      <c r="P12" s="9"/>
      <c r="Q12" s="40"/>
      <c r="R12" s="40"/>
      <c r="U12" s="32"/>
      <c r="V12" s="32"/>
      <c r="W12" s="31" t="s">
        <v>20</v>
      </c>
      <c r="X12" s="32"/>
      <c r="Y12" s="32"/>
      <c r="Z12" s="32"/>
      <c r="AA12" s="31"/>
      <c r="AB12" s="15"/>
      <c r="AC12" s="15">
        <f>SUM(AC3:AC11)</f>
        <v>40</v>
      </c>
      <c r="AD12" s="15">
        <f>SUM(AD3:AD11)</f>
        <v>14</v>
      </c>
      <c r="AE12" s="15">
        <f>SUM(AE3:AE11)</f>
        <v>14</v>
      </c>
      <c r="AF12" s="15">
        <f>SUM(AF3:AF11)</f>
        <v>12</v>
      </c>
      <c r="AG12" s="15"/>
      <c r="AH12" s="15"/>
      <c r="AI12" s="15">
        <f>SUM(AI3:AI11)</f>
        <v>100</v>
      </c>
      <c r="AJ12" s="15">
        <f>SUM(AJ3:AJ11)</f>
        <v>1</v>
      </c>
      <c r="AK12" s="15">
        <f>SUM(AK3:AK11)</f>
        <v>4</v>
      </c>
      <c r="AL12" s="33">
        <f>+AI12/AC12</f>
        <v>2.5</v>
      </c>
      <c r="AR12" s="39"/>
    </row>
    <row r="13" spans="1:44" ht="15.75" x14ac:dyDescent="0.25">
      <c r="A13" s="41"/>
      <c r="B13" s="1"/>
      <c r="C13" s="1"/>
      <c r="D13" s="1"/>
      <c r="P13" s="1"/>
      <c r="Q13" s="41"/>
      <c r="R13" s="41"/>
      <c r="AR13" s="39"/>
    </row>
    <row r="14" spans="1:44" ht="15.95" customHeight="1" thickBot="1" x14ac:dyDescent="0.3">
      <c r="A14" s="41"/>
      <c r="B14" s="47" t="str">
        <f>"Week "&amp;TEXT(C2,"##")&amp;" Summary:"</f>
        <v>Week 5 Summary:</v>
      </c>
      <c r="C14" s="48"/>
      <c r="D14" s="48"/>
      <c r="E14" s="96">
        <v>45571</v>
      </c>
      <c r="F14" s="96"/>
      <c r="G14" s="36" t="s">
        <v>70</v>
      </c>
      <c r="H14" s="36" t="s">
        <v>25</v>
      </c>
      <c r="I14" s="36" t="s">
        <v>90</v>
      </c>
      <c r="J14" s="39"/>
      <c r="K14" s="39"/>
      <c r="L14" s="36" t="s">
        <v>89</v>
      </c>
      <c r="M14" s="39"/>
      <c r="N14" s="39"/>
      <c r="O14" s="39"/>
      <c r="P14" s="39"/>
      <c r="Q14" s="41"/>
      <c r="R14" s="41"/>
      <c r="S14" s="23" t="s">
        <v>109</v>
      </c>
      <c r="T14" s="51" t="s">
        <v>80</v>
      </c>
      <c r="U14" s="51"/>
      <c r="V14" s="51"/>
      <c r="W14" s="51"/>
      <c r="X14" s="51" t="s">
        <v>110</v>
      </c>
      <c r="Y14" s="17" t="s">
        <v>21</v>
      </c>
      <c r="Z14" s="23" t="s">
        <v>3</v>
      </c>
      <c r="AA14" s="23" t="s">
        <v>22</v>
      </c>
      <c r="AB14" s="23" t="s">
        <v>23</v>
      </c>
      <c r="AC14" s="23" t="s">
        <v>24</v>
      </c>
      <c r="AD14" s="23" t="s">
        <v>2</v>
      </c>
      <c r="AE14" s="45"/>
      <c r="AF14" s="23" t="s">
        <v>109</v>
      </c>
      <c r="AG14" s="51" t="s">
        <v>80</v>
      </c>
      <c r="AH14" s="51"/>
      <c r="AI14" s="51"/>
      <c r="AJ14" s="51"/>
      <c r="AK14" s="51" t="s">
        <v>110</v>
      </c>
      <c r="AL14" s="17" t="s">
        <v>21</v>
      </c>
      <c r="AM14" s="23" t="s">
        <v>3</v>
      </c>
      <c r="AN14" s="23" t="s">
        <v>22</v>
      </c>
      <c r="AO14" s="23" t="s">
        <v>23</v>
      </c>
      <c r="AP14" s="23" t="s">
        <v>24</v>
      </c>
      <c r="AQ14" s="23" t="s">
        <v>2</v>
      </c>
      <c r="AR14" s="39"/>
    </row>
    <row r="15" spans="1:44" ht="15.95" customHeight="1" x14ac:dyDescent="0.25">
      <c r="A15" s="41"/>
      <c r="B15" s="42" t="s">
        <v>146</v>
      </c>
      <c r="C15" s="6" t="s">
        <v>179</v>
      </c>
      <c r="E15" s="21"/>
      <c r="F15" s="21"/>
      <c r="G15" s="5">
        <v>1</v>
      </c>
      <c r="H15" s="22">
        <v>1</v>
      </c>
      <c r="I15" s="21" t="s">
        <v>161</v>
      </c>
      <c r="J15" s="21"/>
      <c r="K15" s="21"/>
      <c r="L15" s="21" t="s">
        <v>313</v>
      </c>
      <c r="M15" s="21"/>
      <c r="N15" s="21"/>
      <c r="O15" s="21"/>
      <c r="P15" s="21"/>
      <c r="Q15" s="41"/>
      <c r="R15" s="41"/>
      <c r="S15" s="18" t="s">
        <v>130</v>
      </c>
      <c r="T15" s="18"/>
      <c r="U15" s="18"/>
      <c r="V15" s="18"/>
      <c r="W15" s="18"/>
      <c r="X15" s="16" t="s">
        <v>135</v>
      </c>
      <c r="Z15" s="22">
        <v>10</v>
      </c>
      <c r="AA15" s="22">
        <v>1</v>
      </c>
      <c r="AB15" s="22">
        <v>2</v>
      </c>
      <c r="AC15" s="22">
        <f t="shared" ref="AC15:AC26" si="5">+AA15+AB15</f>
        <v>3</v>
      </c>
      <c r="AD15" s="22">
        <v>0</v>
      </c>
      <c r="AE15" s="45"/>
      <c r="AF15" s="18" t="s">
        <v>171</v>
      </c>
      <c r="AG15" s="18"/>
      <c r="AH15" s="18"/>
      <c r="AI15" s="18"/>
      <c r="AJ15" s="18"/>
      <c r="AK15" s="16" t="s">
        <v>174</v>
      </c>
      <c r="AM15" s="22">
        <v>6</v>
      </c>
      <c r="AN15" s="22">
        <v>4</v>
      </c>
      <c r="AO15" s="22">
        <v>2</v>
      </c>
      <c r="AP15" s="22">
        <f t="shared" ref="AP15:AP26" si="6">+AN15+AO15</f>
        <v>6</v>
      </c>
      <c r="AQ15" s="22">
        <v>0</v>
      </c>
      <c r="AR15" s="39"/>
    </row>
    <row r="16" spans="1:44" ht="15.95" customHeight="1" x14ac:dyDescent="0.25">
      <c r="A16" s="41"/>
      <c r="B16" s="22" t="s">
        <v>27</v>
      </c>
      <c r="C16" s="16" t="s">
        <v>311</v>
      </c>
      <c r="D16" s="16"/>
      <c r="E16" s="16"/>
      <c r="F16" s="21"/>
      <c r="G16" s="5"/>
      <c r="H16" s="22"/>
      <c r="I16" s="21"/>
      <c r="J16" s="21"/>
      <c r="K16" s="21"/>
      <c r="L16" s="21"/>
      <c r="M16" s="21"/>
      <c r="N16" s="21"/>
      <c r="O16" s="21"/>
      <c r="P16" s="21"/>
      <c r="Q16" s="41"/>
      <c r="R16" s="41"/>
      <c r="S16" s="27">
        <v>7.5</v>
      </c>
      <c r="T16" s="21" t="s">
        <v>168</v>
      </c>
      <c r="U16" s="21"/>
      <c r="V16" s="21"/>
      <c r="W16" s="21"/>
      <c r="X16" s="22">
        <v>30</v>
      </c>
      <c r="Y16" s="21" t="s">
        <v>134</v>
      </c>
      <c r="Z16" s="22">
        <v>2</v>
      </c>
      <c r="AA16" s="22">
        <v>0</v>
      </c>
      <c r="AB16" s="22">
        <v>0</v>
      </c>
      <c r="AC16" s="22">
        <f t="shared" si="5"/>
        <v>0</v>
      </c>
      <c r="AD16" s="22">
        <v>0</v>
      </c>
      <c r="AE16" s="45"/>
      <c r="AF16" s="27">
        <v>8</v>
      </c>
      <c r="AG16" s="21" t="s">
        <v>15</v>
      </c>
      <c r="AK16" s="22"/>
      <c r="AL16" s="21" t="s">
        <v>173</v>
      </c>
      <c r="AM16" s="22">
        <v>5</v>
      </c>
      <c r="AN16" s="22">
        <v>0</v>
      </c>
      <c r="AO16" s="22">
        <v>0</v>
      </c>
      <c r="AP16" s="22">
        <f t="shared" si="6"/>
        <v>0</v>
      </c>
      <c r="AQ16" s="22">
        <v>0</v>
      </c>
      <c r="AR16" s="39"/>
    </row>
    <row r="17" spans="1:44" ht="15.95" customHeight="1" x14ac:dyDescent="0.25">
      <c r="A17" s="41"/>
      <c r="B17" s="22"/>
      <c r="C17" s="16"/>
      <c r="D17" s="16"/>
      <c r="E17" s="16"/>
      <c r="F17" s="21"/>
      <c r="H17" s="22"/>
      <c r="I17" s="21"/>
      <c r="J17" s="21"/>
      <c r="K17" s="21"/>
      <c r="L17" s="21"/>
      <c r="M17" s="21"/>
      <c r="N17" s="21"/>
      <c r="O17" s="21"/>
      <c r="P17" s="21"/>
      <c r="Q17" s="41"/>
      <c r="R17" s="41"/>
      <c r="S17" s="27">
        <v>9.5</v>
      </c>
      <c r="T17" s="21" t="s">
        <v>185</v>
      </c>
      <c r="U17" s="21"/>
      <c r="V17" s="21"/>
      <c r="W17" s="21"/>
      <c r="X17" s="22">
        <v>7</v>
      </c>
      <c r="Y17" s="21" t="s">
        <v>134</v>
      </c>
      <c r="Z17" s="22">
        <v>5</v>
      </c>
      <c r="AA17" s="22">
        <v>4</v>
      </c>
      <c r="AB17" s="22">
        <v>1</v>
      </c>
      <c r="AC17" s="22">
        <f t="shared" si="5"/>
        <v>5</v>
      </c>
      <c r="AD17" s="22">
        <v>0</v>
      </c>
      <c r="AE17" s="45"/>
      <c r="AF17" s="27">
        <v>9.5</v>
      </c>
      <c r="AG17" s="21" t="s">
        <v>192</v>
      </c>
      <c r="AH17" s="21"/>
      <c r="AI17" s="21"/>
      <c r="AJ17" s="21"/>
      <c r="AK17" s="22">
        <v>19</v>
      </c>
      <c r="AL17" s="21" t="s">
        <v>173</v>
      </c>
      <c r="AM17" s="22">
        <v>5</v>
      </c>
      <c r="AN17" s="22">
        <v>2</v>
      </c>
      <c r="AO17" s="22">
        <v>6</v>
      </c>
      <c r="AP17" s="22">
        <f t="shared" si="6"/>
        <v>8</v>
      </c>
      <c r="AQ17" s="22">
        <v>4</v>
      </c>
      <c r="AR17" s="39"/>
    </row>
    <row r="18" spans="1:44" ht="15.95" customHeight="1" x14ac:dyDescent="0.25">
      <c r="A18" s="41"/>
      <c r="B18" s="22" t="s">
        <v>38</v>
      </c>
      <c r="C18" s="6" t="s">
        <v>177</v>
      </c>
      <c r="D18" s="11"/>
      <c r="E18" s="21"/>
      <c r="F18" s="21"/>
      <c r="G18" s="5">
        <v>1</v>
      </c>
      <c r="H18" s="22">
        <v>1</v>
      </c>
      <c r="I18" s="21" t="s">
        <v>158</v>
      </c>
      <c r="J18" s="21"/>
      <c r="K18" s="21"/>
      <c r="L18" s="21" t="s">
        <v>312</v>
      </c>
      <c r="M18" s="21"/>
      <c r="N18" s="21"/>
      <c r="O18" s="21"/>
      <c r="P18" s="21"/>
      <c r="Q18" s="41"/>
      <c r="R18" s="41"/>
      <c r="S18" s="27">
        <v>8.5</v>
      </c>
      <c r="T18" s="21" t="s">
        <v>28</v>
      </c>
      <c r="W18" s="21"/>
      <c r="X18" s="22">
        <v>44</v>
      </c>
      <c r="Y18" s="21" t="s">
        <v>134</v>
      </c>
      <c r="Z18" s="22">
        <v>5</v>
      </c>
      <c r="AA18" s="22">
        <v>0</v>
      </c>
      <c r="AB18" s="22">
        <v>0</v>
      </c>
      <c r="AC18" s="22">
        <f t="shared" si="5"/>
        <v>0</v>
      </c>
      <c r="AD18" s="22">
        <v>0</v>
      </c>
      <c r="AE18" s="45"/>
      <c r="AF18" s="27">
        <v>9</v>
      </c>
      <c r="AG18" s="21" t="s">
        <v>79</v>
      </c>
      <c r="AH18" s="21"/>
      <c r="AI18" s="21"/>
      <c r="AJ18" s="21"/>
      <c r="AK18" s="22">
        <v>22</v>
      </c>
      <c r="AL18" s="21" t="s">
        <v>173</v>
      </c>
      <c r="AM18" s="22">
        <v>5</v>
      </c>
      <c r="AN18" s="22">
        <v>2</v>
      </c>
      <c r="AO18" s="22">
        <v>4</v>
      </c>
      <c r="AP18" s="22">
        <f t="shared" si="6"/>
        <v>6</v>
      </c>
      <c r="AQ18" s="22">
        <v>4</v>
      </c>
      <c r="AR18" s="39"/>
    </row>
    <row r="19" spans="1:44" ht="15.95" customHeight="1" x14ac:dyDescent="0.25">
      <c r="A19" s="41"/>
      <c r="B19" s="22" t="s">
        <v>27</v>
      </c>
      <c r="C19" s="21"/>
      <c r="D19" s="16" t="s">
        <v>100</v>
      </c>
      <c r="E19" s="21"/>
      <c r="F19" s="21"/>
      <c r="G19" s="5"/>
      <c r="H19" s="22"/>
      <c r="I19" s="21"/>
      <c r="J19" s="21"/>
      <c r="K19" s="21"/>
      <c r="L19" s="21"/>
      <c r="M19" s="21"/>
      <c r="N19" s="21"/>
      <c r="O19" s="21"/>
      <c r="P19" s="21"/>
      <c r="Q19" s="41"/>
      <c r="R19" s="41"/>
      <c r="S19" s="27">
        <v>8</v>
      </c>
      <c r="T19" s="21" t="s">
        <v>155</v>
      </c>
      <c r="X19" s="22">
        <v>77</v>
      </c>
      <c r="Y19" s="21" t="s">
        <v>134</v>
      </c>
      <c r="Z19" s="22">
        <v>5</v>
      </c>
      <c r="AA19" s="22">
        <v>3</v>
      </c>
      <c r="AB19" s="22">
        <v>4</v>
      </c>
      <c r="AC19" s="22">
        <f t="shared" si="5"/>
        <v>7</v>
      </c>
      <c r="AD19" s="22">
        <v>2</v>
      </c>
      <c r="AE19" s="45"/>
      <c r="AF19" s="27">
        <v>8.5</v>
      </c>
      <c r="AG19" s="21" t="s">
        <v>138</v>
      </c>
      <c r="AH19" s="21"/>
      <c r="AI19" s="21"/>
      <c r="AJ19" s="21"/>
      <c r="AK19" s="22">
        <v>77</v>
      </c>
      <c r="AL19" s="21" t="s">
        <v>173</v>
      </c>
      <c r="AM19" s="22">
        <v>4</v>
      </c>
      <c r="AN19" s="22">
        <v>4</v>
      </c>
      <c r="AO19" s="22">
        <v>2</v>
      </c>
      <c r="AP19" s="22">
        <f t="shared" si="6"/>
        <v>6</v>
      </c>
      <c r="AQ19" s="22">
        <v>0</v>
      </c>
      <c r="AR19" s="39"/>
    </row>
    <row r="20" spans="1:44" ht="15.95" customHeight="1" x14ac:dyDescent="0.25">
      <c r="A20" s="41"/>
      <c r="B20" s="36"/>
      <c r="C20" s="46"/>
      <c r="D20" s="46"/>
      <c r="E20" s="46"/>
      <c r="F20" s="46"/>
      <c r="G20" s="42"/>
      <c r="H20" s="45"/>
      <c r="I20" s="46"/>
      <c r="J20" s="46"/>
      <c r="K20" s="45"/>
      <c r="L20" s="45"/>
      <c r="M20" s="45"/>
      <c r="N20" s="45"/>
      <c r="O20" s="45"/>
      <c r="P20" s="45"/>
      <c r="Q20" s="41"/>
      <c r="R20" s="41"/>
      <c r="S20" s="27">
        <v>8</v>
      </c>
      <c r="T20" s="21" t="s">
        <v>37</v>
      </c>
      <c r="W20" s="21"/>
      <c r="X20" s="22">
        <v>12</v>
      </c>
      <c r="Y20" s="21" t="s">
        <v>134</v>
      </c>
      <c r="Z20" s="22">
        <v>5</v>
      </c>
      <c r="AA20" s="22">
        <v>0</v>
      </c>
      <c r="AB20" s="22">
        <v>3</v>
      </c>
      <c r="AC20" s="22">
        <f t="shared" si="5"/>
        <v>3</v>
      </c>
      <c r="AD20" s="22">
        <v>0</v>
      </c>
      <c r="AE20" s="45"/>
      <c r="AF20" s="27">
        <v>8</v>
      </c>
      <c r="AG20" s="21" t="s">
        <v>153</v>
      </c>
      <c r="AH20" s="21"/>
      <c r="AI20" s="21"/>
      <c r="AJ20" s="21"/>
      <c r="AK20" s="22">
        <v>14</v>
      </c>
      <c r="AL20" s="21" t="s">
        <v>173</v>
      </c>
      <c r="AM20" s="22">
        <v>2</v>
      </c>
      <c r="AN20" s="22">
        <v>0</v>
      </c>
      <c r="AO20" s="22">
        <v>0</v>
      </c>
      <c r="AP20" s="22">
        <f t="shared" si="6"/>
        <v>0</v>
      </c>
      <c r="AQ20" s="22">
        <v>0</v>
      </c>
      <c r="AR20" s="39"/>
    </row>
    <row r="21" spans="1:44" ht="15.95" customHeight="1" x14ac:dyDescent="0.25">
      <c r="A21" s="41"/>
      <c r="B21" s="42" t="s">
        <v>147</v>
      </c>
      <c r="C21" s="6" t="s">
        <v>175</v>
      </c>
      <c r="F21" s="21"/>
      <c r="G21" s="5">
        <v>1</v>
      </c>
      <c r="H21" s="22">
        <v>2</v>
      </c>
      <c r="I21" s="21" t="s">
        <v>155</v>
      </c>
      <c r="J21" s="21"/>
      <c r="K21" s="21"/>
      <c r="L21" s="21"/>
      <c r="M21" s="21" t="s">
        <v>122</v>
      </c>
      <c r="N21" s="21"/>
      <c r="O21" s="21"/>
      <c r="P21" s="21"/>
      <c r="Q21" s="41"/>
      <c r="R21" s="41"/>
      <c r="S21" s="27">
        <v>7.5</v>
      </c>
      <c r="T21" s="21" t="s">
        <v>44</v>
      </c>
      <c r="U21" s="21"/>
      <c r="V21" s="21"/>
      <c r="W21" s="21"/>
      <c r="X21" s="22">
        <v>2</v>
      </c>
      <c r="Y21" s="21" t="s">
        <v>134</v>
      </c>
      <c r="Z21" s="22">
        <v>4</v>
      </c>
      <c r="AA21" s="22">
        <v>0</v>
      </c>
      <c r="AB21" s="22">
        <v>2</v>
      </c>
      <c r="AC21" s="22">
        <f t="shared" si="5"/>
        <v>2</v>
      </c>
      <c r="AD21" s="22">
        <v>0</v>
      </c>
      <c r="AE21" s="45"/>
      <c r="AF21" s="27">
        <v>7.5</v>
      </c>
      <c r="AG21" s="21" t="s">
        <v>125</v>
      </c>
      <c r="AH21" s="21"/>
      <c r="AI21" s="21"/>
      <c r="AJ21" s="21"/>
      <c r="AK21" s="22">
        <v>44</v>
      </c>
      <c r="AL21" s="21" t="s">
        <v>173</v>
      </c>
      <c r="AM21" s="22">
        <v>3</v>
      </c>
      <c r="AN21" s="22">
        <v>1</v>
      </c>
      <c r="AO21" s="22">
        <v>0</v>
      </c>
      <c r="AP21" s="22">
        <f t="shared" si="6"/>
        <v>1</v>
      </c>
      <c r="AQ21" s="22">
        <v>0</v>
      </c>
      <c r="AR21" s="39"/>
    </row>
    <row r="22" spans="1:44" ht="15.95" customHeight="1" x14ac:dyDescent="0.25">
      <c r="A22" s="41"/>
      <c r="B22" s="22" t="s">
        <v>27</v>
      </c>
      <c r="C22" s="16"/>
      <c r="D22" s="21" t="s">
        <v>100</v>
      </c>
      <c r="E22" s="21"/>
      <c r="F22" s="21"/>
      <c r="G22" s="5"/>
      <c r="H22" s="22"/>
      <c r="I22" s="21"/>
      <c r="J22" s="21"/>
      <c r="K22" s="21"/>
      <c r="L22" s="21"/>
      <c r="M22" s="21"/>
      <c r="N22" s="21"/>
      <c r="O22" s="21"/>
      <c r="P22" s="21"/>
      <c r="Q22" s="41"/>
      <c r="R22" s="41"/>
      <c r="S22" s="27">
        <v>7.5</v>
      </c>
      <c r="T22" s="21" t="s">
        <v>164</v>
      </c>
      <c r="U22" s="21"/>
      <c r="V22" s="21"/>
      <c r="X22" s="22">
        <v>17</v>
      </c>
      <c r="Y22" s="21" t="s">
        <v>134</v>
      </c>
      <c r="Z22" s="22">
        <v>5</v>
      </c>
      <c r="AA22" s="22">
        <v>1</v>
      </c>
      <c r="AB22" s="22">
        <v>3</v>
      </c>
      <c r="AC22" s="22">
        <f t="shared" si="5"/>
        <v>4</v>
      </c>
      <c r="AD22" s="22">
        <v>0</v>
      </c>
      <c r="AE22" s="45"/>
      <c r="AF22" s="27">
        <v>7</v>
      </c>
      <c r="AG22" s="21" t="s">
        <v>119</v>
      </c>
      <c r="AH22" s="21"/>
      <c r="AI22" s="21"/>
      <c r="AJ22" s="21"/>
      <c r="AK22" s="22">
        <v>24</v>
      </c>
      <c r="AL22" s="21" t="s">
        <v>173</v>
      </c>
      <c r="AM22" s="22">
        <v>5</v>
      </c>
      <c r="AN22" s="22">
        <v>0</v>
      </c>
      <c r="AO22" s="22">
        <v>5</v>
      </c>
      <c r="AP22" s="22">
        <f t="shared" si="6"/>
        <v>5</v>
      </c>
      <c r="AQ22" s="22">
        <v>0</v>
      </c>
      <c r="AR22" s="39"/>
    </row>
    <row r="23" spans="1:44" ht="15.95" customHeight="1" x14ac:dyDescent="0.25">
      <c r="A23" s="41"/>
      <c r="Q23" s="41"/>
      <c r="R23" s="41"/>
      <c r="S23" s="27">
        <v>7</v>
      </c>
      <c r="T23" s="21" t="s">
        <v>81</v>
      </c>
      <c r="U23" s="21"/>
      <c r="V23" s="21"/>
      <c r="W23" s="21"/>
      <c r="X23" s="22">
        <v>4</v>
      </c>
      <c r="Y23" s="21" t="s">
        <v>134</v>
      </c>
      <c r="Z23" s="22">
        <v>5</v>
      </c>
      <c r="AA23" s="22">
        <v>2</v>
      </c>
      <c r="AB23" s="22">
        <v>2</v>
      </c>
      <c r="AC23" s="22">
        <f t="shared" si="5"/>
        <v>4</v>
      </c>
      <c r="AD23" s="22">
        <v>0</v>
      </c>
      <c r="AE23" s="45"/>
      <c r="AF23" s="27">
        <v>6.5</v>
      </c>
      <c r="AG23" s="21" t="s">
        <v>99</v>
      </c>
      <c r="AH23" s="21"/>
      <c r="AI23" s="21"/>
      <c r="AJ23" s="21"/>
      <c r="AK23" s="22">
        <v>12</v>
      </c>
      <c r="AL23" s="21" t="s">
        <v>173</v>
      </c>
      <c r="AM23" s="22">
        <v>5</v>
      </c>
      <c r="AN23" s="22">
        <v>2</v>
      </c>
      <c r="AO23" s="22">
        <v>1</v>
      </c>
      <c r="AP23" s="22">
        <f t="shared" si="6"/>
        <v>3</v>
      </c>
      <c r="AQ23" s="22">
        <v>0</v>
      </c>
      <c r="AR23" s="44"/>
    </row>
    <row r="24" spans="1:44" ht="15.95" customHeight="1" x14ac:dyDescent="0.25">
      <c r="A24" s="41"/>
      <c r="C24" s="6" t="s">
        <v>182</v>
      </c>
      <c r="E24" s="21"/>
      <c r="F24" s="21"/>
      <c r="G24" s="5">
        <v>1</v>
      </c>
      <c r="H24" s="22">
        <v>2</v>
      </c>
      <c r="I24" s="21" t="s">
        <v>167</v>
      </c>
      <c r="J24" s="21"/>
      <c r="K24" s="21"/>
      <c r="L24" s="21" t="s">
        <v>310</v>
      </c>
      <c r="N24" s="21"/>
      <c r="O24" s="21"/>
      <c r="P24" s="21"/>
      <c r="Q24" s="41"/>
      <c r="R24" s="41"/>
      <c r="S24" s="27">
        <v>6.5</v>
      </c>
      <c r="T24" s="21" t="s">
        <v>169</v>
      </c>
      <c r="U24" s="21"/>
      <c r="V24" s="21"/>
      <c r="W24" s="21"/>
      <c r="X24" s="22">
        <v>19</v>
      </c>
      <c r="Y24" s="21" t="s">
        <v>134</v>
      </c>
      <c r="Z24" s="22">
        <v>4</v>
      </c>
      <c r="AA24" s="22">
        <v>2</v>
      </c>
      <c r="AB24" s="22">
        <v>1</v>
      </c>
      <c r="AC24" s="22">
        <f t="shared" si="5"/>
        <v>3</v>
      </c>
      <c r="AD24" s="22">
        <v>2</v>
      </c>
      <c r="AE24" s="45"/>
      <c r="AF24" s="27">
        <v>6.5</v>
      </c>
      <c r="AG24" s="21" t="s">
        <v>123</v>
      </c>
      <c r="AH24" s="21"/>
      <c r="AI24" s="21"/>
      <c r="AJ24" s="21"/>
      <c r="AK24" s="22">
        <v>8</v>
      </c>
      <c r="AL24" s="21" t="s">
        <v>173</v>
      </c>
      <c r="AM24" s="22">
        <v>5</v>
      </c>
      <c r="AN24" s="22">
        <v>0</v>
      </c>
      <c r="AO24" s="22">
        <v>2</v>
      </c>
      <c r="AP24" s="22">
        <f t="shared" si="6"/>
        <v>2</v>
      </c>
      <c r="AQ24" s="22">
        <v>0</v>
      </c>
      <c r="AR24" s="36"/>
    </row>
    <row r="25" spans="1:44" ht="15.95" customHeight="1" x14ac:dyDescent="0.25">
      <c r="A25" s="41"/>
      <c r="B25" s="22" t="s">
        <v>27</v>
      </c>
      <c r="C25" s="16"/>
      <c r="D25" s="16" t="s">
        <v>100</v>
      </c>
      <c r="E25" s="21"/>
      <c r="G25" s="5"/>
      <c r="H25" s="22"/>
      <c r="I25" s="21"/>
      <c r="J25" s="21"/>
      <c r="K25" s="21"/>
      <c r="L25" s="21"/>
      <c r="M25" s="21"/>
      <c r="N25" s="21"/>
      <c r="O25" s="21"/>
      <c r="P25" s="21"/>
      <c r="Q25" s="41"/>
      <c r="R25" s="41"/>
      <c r="S25" s="27">
        <v>6.5</v>
      </c>
      <c r="T25" s="21" t="s">
        <v>29</v>
      </c>
      <c r="U25" s="21"/>
      <c r="V25" s="21"/>
      <c r="W25" s="21"/>
      <c r="X25" s="22">
        <v>22</v>
      </c>
      <c r="Y25" s="21" t="s">
        <v>134</v>
      </c>
      <c r="Z25" s="22">
        <v>5</v>
      </c>
      <c r="AA25" s="22">
        <v>1</v>
      </c>
      <c r="AB25" s="22">
        <v>0</v>
      </c>
      <c r="AC25" s="22">
        <f t="shared" si="5"/>
        <v>1</v>
      </c>
      <c r="AD25" s="22">
        <v>0</v>
      </c>
      <c r="AE25" s="45"/>
      <c r="AF25" s="27">
        <v>6</v>
      </c>
      <c r="AG25" s="21" t="s">
        <v>91</v>
      </c>
      <c r="AH25" s="21"/>
      <c r="AI25" s="21"/>
      <c r="AJ25" s="21"/>
      <c r="AK25" s="22">
        <v>23</v>
      </c>
      <c r="AL25" s="21" t="s">
        <v>173</v>
      </c>
      <c r="AM25" s="22">
        <v>5</v>
      </c>
      <c r="AN25" s="22">
        <v>0</v>
      </c>
      <c r="AO25" s="22">
        <v>1</v>
      </c>
      <c r="AP25" s="22">
        <f t="shared" si="6"/>
        <v>1</v>
      </c>
      <c r="AQ25" s="22">
        <v>0</v>
      </c>
      <c r="AR25" s="36"/>
    </row>
    <row r="26" spans="1:44" ht="15.95" customHeight="1" x14ac:dyDescent="0.25">
      <c r="A26" s="41"/>
      <c r="B26" s="36"/>
      <c r="C26" s="46"/>
      <c r="D26" s="46"/>
      <c r="E26" s="46"/>
      <c r="F26" s="46"/>
      <c r="G26" s="42"/>
      <c r="H26" s="45"/>
      <c r="I26" s="46"/>
      <c r="J26" s="46"/>
      <c r="K26" s="45"/>
      <c r="L26" s="45"/>
      <c r="M26" s="45"/>
      <c r="N26" s="45"/>
      <c r="O26" s="45"/>
      <c r="P26" s="45"/>
      <c r="Q26" s="41"/>
      <c r="R26" s="41"/>
      <c r="S26" s="27">
        <v>6</v>
      </c>
      <c r="T26" s="21" t="s">
        <v>159</v>
      </c>
      <c r="U26" s="21"/>
      <c r="V26" s="21"/>
      <c r="W26" s="21"/>
      <c r="X26" s="22"/>
      <c r="Y26" s="21" t="s">
        <v>134</v>
      </c>
      <c r="Z26" s="22">
        <v>0</v>
      </c>
      <c r="AA26" s="22">
        <v>0</v>
      </c>
      <c r="AB26" s="22">
        <v>0</v>
      </c>
      <c r="AC26" s="22">
        <f t="shared" si="5"/>
        <v>0</v>
      </c>
      <c r="AD26" s="22">
        <v>0</v>
      </c>
      <c r="AE26" s="45"/>
      <c r="AF26" s="27">
        <v>6</v>
      </c>
      <c r="AG26" s="21" t="s">
        <v>68</v>
      </c>
      <c r="AH26" s="21"/>
      <c r="AI26" s="21"/>
      <c r="AJ26" s="21"/>
      <c r="AK26" s="22">
        <v>9</v>
      </c>
      <c r="AL26" s="21" t="s">
        <v>173</v>
      </c>
      <c r="AM26" s="22">
        <v>5</v>
      </c>
      <c r="AN26" s="22">
        <v>0</v>
      </c>
      <c r="AO26" s="22">
        <v>2</v>
      </c>
      <c r="AP26" s="22">
        <f t="shared" si="6"/>
        <v>2</v>
      </c>
      <c r="AQ26" s="22">
        <v>0</v>
      </c>
      <c r="AR26" s="36"/>
    </row>
    <row r="27" spans="1:44" ht="15.95" customHeight="1" thickBot="1" x14ac:dyDescent="0.3">
      <c r="A27" s="41"/>
      <c r="B27" s="42" t="s">
        <v>148</v>
      </c>
      <c r="C27" s="6" t="s">
        <v>178</v>
      </c>
      <c r="F27" s="20"/>
      <c r="G27" s="5">
        <v>2</v>
      </c>
      <c r="H27" s="22">
        <v>1</v>
      </c>
      <c r="I27" s="21" t="s">
        <v>85</v>
      </c>
      <c r="J27" s="21"/>
      <c r="K27" s="21"/>
      <c r="L27" s="21"/>
      <c r="M27" s="21" t="s">
        <v>122</v>
      </c>
      <c r="N27" s="21"/>
      <c r="O27" s="21"/>
      <c r="P27" s="21"/>
      <c r="Q27" s="41"/>
      <c r="R27" s="41"/>
      <c r="S27" s="17" t="s">
        <v>132</v>
      </c>
      <c r="T27" s="17"/>
      <c r="U27" s="17"/>
      <c r="V27" s="17"/>
      <c r="W27" s="17"/>
      <c r="X27" s="17"/>
      <c r="Y27" s="17"/>
      <c r="Z27" s="23">
        <f>SUM(Z15:Z26)</f>
        <v>55</v>
      </c>
      <c r="AA27" s="23">
        <f>SUM(AA15:AA26)</f>
        <v>14</v>
      </c>
      <c r="AB27" s="23">
        <f>SUM(AB15:AB26)</f>
        <v>18</v>
      </c>
      <c r="AC27" s="23">
        <f>+AB27+AA27</f>
        <v>32</v>
      </c>
      <c r="AD27" s="23">
        <f>SUM(AD15:AD26)</f>
        <v>4</v>
      </c>
      <c r="AE27" s="45"/>
      <c r="AF27" s="17" t="s">
        <v>172</v>
      </c>
      <c r="AG27" s="17"/>
      <c r="AH27" s="17"/>
      <c r="AI27" s="17"/>
      <c r="AJ27" s="17"/>
      <c r="AK27" s="17"/>
      <c r="AL27" s="17"/>
      <c r="AM27" s="23">
        <f>SUM(AM15:AM26)</f>
        <v>55</v>
      </c>
      <c r="AN27" s="23">
        <f>SUM(AN15:AN26)</f>
        <v>15</v>
      </c>
      <c r="AO27" s="23">
        <f>SUM(AO15:AO26)</f>
        <v>25</v>
      </c>
      <c r="AP27" s="23">
        <f>+AO27+AN27</f>
        <v>40</v>
      </c>
      <c r="AQ27" s="23">
        <f>SUM(AQ15:AQ26)</f>
        <v>8</v>
      </c>
      <c r="AR27" s="36"/>
    </row>
    <row r="28" spans="1:44" ht="15.95" customHeight="1" x14ac:dyDescent="0.25">
      <c r="A28" s="41"/>
      <c r="B28" s="22" t="s">
        <v>27</v>
      </c>
      <c r="C28" s="16"/>
      <c r="D28" s="21" t="s">
        <v>100</v>
      </c>
      <c r="E28" s="21"/>
      <c r="H28" s="22">
        <v>2</v>
      </c>
      <c r="I28" s="21" t="s">
        <v>85</v>
      </c>
      <c r="J28" s="21"/>
      <c r="K28" s="21"/>
      <c r="L28" s="21" t="s">
        <v>282</v>
      </c>
      <c r="M28" s="21"/>
      <c r="N28" s="21"/>
      <c r="O28" s="21"/>
      <c r="P28" s="21"/>
      <c r="Q28" s="41"/>
      <c r="R28" s="41"/>
      <c r="S28" s="19" t="s">
        <v>18</v>
      </c>
      <c r="T28" s="19"/>
      <c r="U28" s="19"/>
      <c r="V28" s="19"/>
      <c r="W28" s="19"/>
      <c r="X28" s="16" t="s">
        <v>41</v>
      </c>
      <c r="Z28" s="22">
        <v>2</v>
      </c>
      <c r="AA28" s="22">
        <v>0</v>
      </c>
      <c r="AB28" s="22">
        <v>0</v>
      </c>
      <c r="AC28" s="22">
        <f t="shared" ref="AC28:AC39" si="7">+AA28+AB28</f>
        <v>0</v>
      </c>
      <c r="AD28" s="22">
        <v>0</v>
      </c>
      <c r="AE28" s="45"/>
      <c r="AF28" s="19" t="s">
        <v>17</v>
      </c>
      <c r="AG28" s="19"/>
      <c r="AH28" s="19"/>
      <c r="AI28" s="19"/>
      <c r="AJ28" s="19"/>
      <c r="AK28" s="16" t="s">
        <v>51</v>
      </c>
      <c r="AM28" s="22">
        <v>2</v>
      </c>
      <c r="AN28" s="22">
        <v>1</v>
      </c>
      <c r="AO28" s="22">
        <v>0</v>
      </c>
      <c r="AP28" s="22">
        <f t="shared" ref="AP28:AP39" si="8">+AN28+AO28</f>
        <v>1</v>
      </c>
      <c r="AQ28" s="22">
        <v>0</v>
      </c>
      <c r="AR28" s="36"/>
    </row>
    <row r="29" spans="1:44" ht="15.95" customHeight="1" x14ac:dyDescent="0.25">
      <c r="A29" s="41"/>
      <c r="I29" s="21"/>
      <c r="J29" s="21"/>
      <c r="K29" s="21"/>
      <c r="L29" s="21"/>
      <c r="M29" s="21"/>
      <c r="N29" s="21"/>
      <c r="O29" s="21"/>
      <c r="P29" s="21"/>
      <c r="Q29" s="41"/>
      <c r="R29" s="41"/>
      <c r="S29" s="27">
        <v>7.5</v>
      </c>
      <c r="T29" s="21" t="s">
        <v>78</v>
      </c>
      <c r="X29" s="22">
        <v>35</v>
      </c>
      <c r="Y29" s="21" t="s">
        <v>108</v>
      </c>
      <c r="Z29" s="22">
        <v>5</v>
      </c>
      <c r="AA29" s="22">
        <v>0</v>
      </c>
      <c r="AB29" s="22">
        <v>0</v>
      </c>
      <c r="AC29" s="22">
        <f t="shared" si="7"/>
        <v>0</v>
      </c>
      <c r="AD29" s="22">
        <v>2</v>
      </c>
      <c r="AE29" s="45"/>
      <c r="AF29" s="27">
        <v>7</v>
      </c>
      <c r="AG29" s="21" t="s">
        <v>162</v>
      </c>
      <c r="AH29" s="21"/>
      <c r="AI29" s="21"/>
      <c r="AJ29" s="21"/>
      <c r="AK29" s="22">
        <v>30</v>
      </c>
      <c r="AL29" s="21" t="s">
        <v>17</v>
      </c>
      <c r="AM29" s="22">
        <v>4</v>
      </c>
      <c r="AN29" s="22">
        <v>0</v>
      </c>
      <c r="AO29" s="22">
        <v>0</v>
      </c>
      <c r="AP29" s="22">
        <f t="shared" si="8"/>
        <v>0</v>
      </c>
      <c r="AQ29" s="22">
        <v>0</v>
      </c>
      <c r="AR29" s="36"/>
    </row>
    <row r="30" spans="1:44" ht="15.95" customHeight="1" x14ac:dyDescent="0.25">
      <c r="A30" s="41"/>
      <c r="C30" s="6" t="s">
        <v>181</v>
      </c>
      <c r="D30" s="1"/>
      <c r="E30" s="21"/>
      <c r="F30" s="21"/>
      <c r="G30" s="5">
        <v>4</v>
      </c>
      <c r="H30" s="22">
        <v>1</v>
      </c>
      <c r="I30" s="21" t="s">
        <v>261</v>
      </c>
      <c r="J30" s="21"/>
      <c r="K30" s="21"/>
      <c r="L30" s="21" t="s">
        <v>314</v>
      </c>
      <c r="M30" s="21"/>
      <c r="N30" s="21"/>
      <c r="O30" s="21"/>
      <c r="P30" s="21"/>
      <c r="Q30" s="41"/>
      <c r="R30" s="41"/>
      <c r="S30" s="27">
        <v>9.5</v>
      </c>
      <c r="T30" s="21" t="s">
        <v>53</v>
      </c>
      <c r="U30" s="21"/>
      <c r="V30" s="21"/>
      <c r="W30" s="27"/>
      <c r="X30" s="22">
        <v>14</v>
      </c>
      <c r="Y30" s="21" t="s">
        <v>108</v>
      </c>
      <c r="Z30" s="22">
        <v>5</v>
      </c>
      <c r="AA30" s="22">
        <v>7</v>
      </c>
      <c r="AB30" s="22">
        <v>3</v>
      </c>
      <c r="AC30" s="22">
        <f t="shared" si="7"/>
        <v>10</v>
      </c>
      <c r="AD30" s="22">
        <v>2</v>
      </c>
      <c r="AE30" s="45"/>
      <c r="AF30" s="27">
        <v>9.5</v>
      </c>
      <c r="AG30" s="21" t="s">
        <v>129</v>
      </c>
      <c r="AH30" s="21"/>
      <c r="AI30" s="21"/>
      <c r="AJ30" s="21"/>
      <c r="AK30" s="22">
        <v>24</v>
      </c>
      <c r="AL30" s="21" t="s">
        <v>17</v>
      </c>
      <c r="AM30" s="22">
        <v>5</v>
      </c>
      <c r="AN30" s="22">
        <v>7</v>
      </c>
      <c r="AO30" s="22">
        <v>5</v>
      </c>
      <c r="AP30" s="22">
        <f t="shared" si="8"/>
        <v>12</v>
      </c>
      <c r="AQ30" s="22">
        <v>2</v>
      </c>
      <c r="AR30" s="36"/>
    </row>
    <row r="31" spans="1:44" ht="15.95" customHeight="1" x14ac:dyDescent="0.25">
      <c r="A31" s="41"/>
      <c r="B31" s="22" t="s">
        <v>27</v>
      </c>
      <c r="C31" s="21" t="s">
        <v>308</v>
      </c>
      <c r="D31" s="16"/>
      <c r="H31" s="22">
        <v>1</v>
      </c>
      <c r="I31" s="21" t="s">
        <v>261</v>
      </c>
      <c r="J31" s="21"/>
      <c r="K31" s="21"/>
      <c r="L31" s="21" t="s">
        <v>309</v>
      </c>
      <c r="M31" s="21"/>
      <c r="N31" s="21"/>
      <c r="O31" s="21"/>
      <c r="P31" s="21"/>
      <c r="Q31" s="41"/>
      <c r="R31" s="41"/>
      <c r="S31" s="27">
        <v>8.5</v>
      </c>
      <c r="T31" s="21" t="s">
        <v>87</v>
      </c>
      <c r="U31" s="21"/>
      <c r="V31" s="21"/>
      <c r="W31" s="27"/>
      <c r="X31" s="22">
        <v>16</v>
      </c>
      <c r="Y31" s="21" t="s">
        <v>108</v>
      </c>
      <c r="Z31" s="22">
        <v>5</v>
      </c>
      <c r="AA31" s="22">
        <v>1</v>
      </c>
      <c r="AB31" s="22">
        <v>4</v>
      </c>
      <c r="AC31" s="22">
        <f t="shared" si="7"/>
        <v>5</v>
      </c>
      <c r="AD31" s="22">
        <v>0</v>
      </c>
      <c r="AE31" s="45"/>
      <c r="AF31" s="27">
        <v>8.5</v>
      </c>
      <c r="AG31" s="21" t="s">
        <v>161</v>
      </c>
      <c r="AH31" s="21"/>
      <c r="AI31" s="21"/>
      <c r="AJ31" s="21"/>
      <c r="AK31" s="22">
        <v>7</v>
      </c>
      <c r="AL31" s="21" t="s">
        <v>17</v>
      </c>
      <c r="AM31" s="22">
        <v>5</v>
      </c>
      <c r="AN31" s="22">
        <v>2</v>
      </c>
      <c r="AO31" s="22">
        <v>6</v>
      </c>
      <c r="AP31" s="22">
        <f t="shared" si="8"/>
        <v>8</v>
      </c>
      <c r="AQ31" s="22">
        <v>0</v>
      </c>
      <c r="AR31" s="36"/>
    </row>
    <row r="32" spans="1:44" ht="15.95" customHeight="1" x14ac:dyDescent="0.25">
      <c r="A32" s="41"/>
      <c r="H32" s="22">
        <v>2</v>
      </c>
      <c r="I32" s="21" t="s">
        <v>261</v>
      </c>
      <c r="J32" s="21"/>
      <c r="K32" s="21"/>
      <c r="L32" s="21" t="s">
        <v>150</v>
      </c>
      <c r="M32" s="21"/>
      <c r="N32" s="21"/>
      <c r="O32" s="21"/>
      <c r="P32" s="21"/>
      <c r="Q32" s="41"/>
      <c r="R32" s="41"/>
      <c r="S32" s="27">
        <v>8.5</v>
      </c>
      <c r="T32" s="21" t="s">
        <v>140</v>
      </c>
      <c r="U32" s="21"/>
      <c r="V32" s="21"/>
      <c r="W32" s="27"/>
      <c r="X32" s="22">
        <v>11</v>
      </c>
      <c r="Y32" s="21" t="s">
        <v>108</v>
      </c>
      <c r="Z32" s="22">
        <v>5</v>
      </c>
      <c r="AA32" s="22">
        <v>3</v>
      </c>
      <c r="AB32" s="22">
        <v>3</v>
      </c>
      <c r="AC32" s="22">
        <f t="shared" si="7"/>
        <v>6</v>
      </c>
      <c r="AD32" s="22">
        <v>0</v>
      </c>
      <c r="AE32" s="45"/>
      <c r="AF32" s="27">
        <v>8.5</v>
      </c>
      <c r="AG32" s="21" t="s">
        <v>120</v>
      </c>
      <c r="AH32" s="21"/>
      <c r="AI32" s="21"/>
      <c r="AJ32" s="21"/>
      <c r="AK32" s="22">
        <v>22</v>
      </c>
      <c r="AL32" s="16" t="s">
        <v>17</v>
      </c>
      <c r="AM32" s="22">
        <v>5</v>
      </c>
      <c r="AN32" s="22">
        <v>0</v>
      </c>
      <c r="AO32" s="22">
        <v>2</v>
      </c>
      <c r="AP32" s="22">
        <f t="shared" si="8"/>
        <v>2</v>
      </c>
      <c r="AQ32" s="22">
        <v>0</v>
      </c>
      <c r="AR32" s="36"/>
    </row>
    <row r="33" spans="1:44" ht="15.95" customHeight="1" x14ac:dyDescent="0.25">
      <c r="A33" s="41"/>
      <c r="H33" s="22">
        <v>2</v>
      </c>
      <c r="I33" s="21" t="s">
        <v>261</v>
      </c>
      <c r="J33" s="21"/>
      <c r="K33" s="21"/>
      <c r="L33" s="21" t="s">
        <v>150</v>
      </c>
      <c r="M33" s="21"/>
      <c r="N33" s="21"/>
      <c r="O33" s="21"/>
      <c r="P33" s="21"/>
      <c r="Q33" s="41"/>
      <c r="R33" s="41"/>
      <c r="S33" s="27">
        <v>7.5</v>
      </c>
      <c r="T33" s="21" t="s">
        <v>45</v>
      </c>
      <c r="X33" s="22">
        <v>72</v>
      </c>
      <c r="Y33" s="21" t="s">
        <v>108</v>
      </c>
      <c r="Z33" s="22">
        <v>5</v>
      </c>
      <c r="AA33" s="22">
        <v>0</v>
      </c>
      <c r="AB33" s="22">
        <v>1</v>
      </c>
      <c r="AC33" s="22">
        <f t="shared" si="7"/>
        <v>1</v>
      </c>
      <c r="AD33" s="22">
        <v>2</v>
      </c>
      <c r="AE33" s="45"/>
      <c r="AF33" s="27">
        <v>7.5</v>
      </c>
      <c r="AG33" s="21" t="s">
        <v>31</v>
      </c>
      <c r="AK33" s="22">
        <v>2</v>
      </c>
      <c r="AL33" s="21" t="s">
        <v>17</v>
      </c>
      <c r="AM33" s="22">
        <v>5</v>
      </c>
      <c r="AN33" s="22">
        <v>0</v>
      </c>
      <c r="AO33" s="22">
        <v>1</v>
      </c>
      <c r="AP33" s="22">
        <f t="shared" si="8"/>
        <v>1</v>
      </c>
      <c r="AQ33" s="22">
        <v>0</v>
      </c>
      <c r="AR33" s="36"/>
    </row>
    <row r="34" spans="1:44" ht="15.95" customHeight="1" x14ac:dyDescent="0.25">
      <c r="A34" s="41"/>
      <c r="B34" s="36"/>
      <c r="C34" s="46"/>
      <c r="D34" s="46"/>
      <c r="E34" s="46"/>
      <c r="F34" s="46"/>
      <c r="G34" s="42"/>
      <c r="H34" s="45"/>
      <c r="I34" s="46"/>
      <c r="J34" s="46"/>
      <c r="K34" s="45"/>
      <c r="L34" s="45"/>
      <c r="M34" s="45"/>
      <c r="N34" s="45"/>
      <c r="O34" s="45"/>
      <c r="P34" s="45"/>
      <c r="Q34" s="41"/>
      <c r="R34" s="41"/>
      <c r="S34" s="27">
        <v>7.5</v>
      </c>
      <c r="T34" s="21" t="s">
        <v>104</v>
      </c>
      <c r="U34" s="21"/>
      <c r="V34" s="21"/>
      <c r="W34" s="27"/>
      <c r="X34" s="22">
        <v>4</v>
      </c>
      <c r="Y34" s="21" t="s">
        <v>108</v>
      </c>
      <c r="Z34" s="22">
        <v>4</v>
      </c>
      <c r="AA34" s="22">
        <v>3</v>
      </c>
      <c r="AB34" s="22">
        <v>3</v>
      </c>
      <c r="AC34" s="22">
        <f t="shared" si="7"/>
        <v>6</v>
      </c>
      <c r="AD34" s="22">
        <v>2</v>
      </c>
      <c r="AE34" s="45"/>
      <c r="AF34" s="27">
        <v>7.5</v>
      </c>
      <c r="AG34" s="21" t="s">
        <v>54</v>
      </c>
      <c r="AJ34" s="21"/>
      <c r="AK34" s="22">
        <v>19</v>
      </c>
      <c r="AL34" s="21" t="s">
        <v>17</v>
      </c>
      <c r="AM34" s="22">
        <v>5</v>
      </c>
      <c r="AN34" s="22">
        <v>0</v>
      </c>
      <c r="AO34" s="22">
        <v>0</v>
      </c>
      <c r="AP34" s="22">
        <f t="shared" si="8"/>
        <v>0</v>
      </c>
      <c r="AQ34" s="22">
        <v>0</v>
      </c>
      <c r="AR34" s="36"/>
    </row>
    <row r="35" spans="1:44" ht="15.95" customHeight="1" x14ac:dyDescent="0.25">
      <c r="A35" s="41" t="s">
        <v>43</v>
      </c>
      <c r="B35" s="42" t="s">
        <v>149</v>
      </c>
      <c r="C35" s="6" t="s">
        <v>180</v>
      </c>
      <c r="E35" s="11"/>
      <c r="F35" s="11"/>
      <c r="G35" s="5">
        <v>2</v>
      </c>
      <c r="H35" s="22">
        <v>2</v>
      </c>
      <c r="I35" s="21" t="s">
        <v>138</v>
      </c>
      <c r="J35" s="21"/>
      <c r="L35" s="21" t="s">
        <v>306</v>
      </c>
      <c r="M35" s="21"/>
      <c r="N35" s="21"/>
      <c r="O35" s="21"/>
      <c r="P35" s="21"/>
      <c r="Q35" s="41"/>
      <c r="R35" s="41"/>
      <c r="S35" s="27">
        <v>6.5</v>
      </c>
      <c r="T35" s="21" t="s">
        <v>46</v>
      </c>
      <c r="U35" s="21"/>
      <c r="V35" s="21"/>
      <c r="W35" s="27"/>
      <c r="X35" s="22">
        <v>24</v>
      </c>
      <c r="Y35" s="21" t="s">
        <v>108</v>
      </c>
      <c r="Z35" s="22">
        <v>5</v>
      </c>
      <c r="AA35" s="22">
        <v>0</v>
      </c>
      <c r="AB35" s="22">
        <v>2</v>
      </c>
      <c r="AC35" s="22">
        <f t="shared" si="7"/>
        <v>2</v>
      </c>
      <c r="AD35" s="22">
        <v>0</v>
      </c>
      <c r="AE35" s="45"/>
      <c r="AF35" s="27">
        <v>7.5</v>
      </c>
      <c r="AG35" s="21" t="s">
        <v>84</v>
      </c>
      <c r="AK35" s="22">
        <v>33</v>
      </c>
      <c r="AL35" s="21" t="s">
        <v>17</v>
      </c>
      <c r="AM35" s="22">
        <v>5</v>
      </c>
      <c r="AN35" s="22">
        <v>0</v>
      </c>
      <c r="AO35" s="22">
        <v>0</v>
      </c>
      <c r="AP35" s="22">
        <f t="shared" si="8"/>
        <v>0</v>
      </c>
      <c r="AQ35" s="22">
        <v>0</v>
      </c>
      <c r="AR35" s="36"/>
    </row>
    <row r="36" spans="1:44" ht="15.95" customHeight="1" x14ac:dyDescent="0.25">
      <c r="A36" s="41"/>
      <c r="B36" s="22" t="s">
        <v>27</v>
      </c>
      <c r="C36" s="16" t="s">
        <v>301</v>
      </c>
      <c r="D36" s="16"/>
      <c r="E36" s="16"/>
      <c r="H36" s="22">
        <v>2</v>
      </c>
      <c r="I36" s="21" t="s">
        <v>138</v>
      </c>
      <c r="J36" s="21"/>
      <c r="L36" s="21" t="s">
        <v>307</v>
      </c>
      <c r="M36" s="21"/>
      <c r="N36" s="21"/>
      <c r="O36" s="21"/>
      <c r="P36" s="21"/>
      <c r="Q36" s="41"/>
      <c r="R36" s="41"/>
      <c r="S36" s="27">
        <v>7</v>
      </c>
      <c r="T36" s="21" t="s">
        <v>34</v>
      </c>
      <c r="U36" s="21"/>
      <c r="V36" s="21"/>
      <c r="W36" s="27"/>
      <c r="X36" s="22">
        <v>44</v>
      </c>
      <c r="Y36" s="21" t="s">
        <v>108</v>
      </c>
      <c r="Z36" s="22">
        <v>5</v>
      </c>
      <c r="AA36" s="22">
        <v>0</v>
      </c>
      <c r="AB36" s="22">
        <v>0</v>
      </c>
      <c r="AC36" s="22">
        <f t="shared" si="7"/>
        <v>0</v>
      </c>
      <c r="AD36" s="22">
        <v>0</v>
      </c>
      <c r="AE36" s="45"/>
      <c r="AF36" s="27">
        <v>7</v>
      </c>
      <c r="AG36" s="21" t="s">
        <v>64</v>
      </c>
      <c r="AH36" s="21"/>
      <c r="AI36" s="21"/>
      <c r="AJ36" s="21"/>
      <c r="AK36" s="22">
        <v>11</v>
      </c>
      <c r="AL36" s="21" t="s">
        <v>17</v>
      </c>
      <c r="AM36" s="22">
        <v>5</v>
      </c>
      <c r="AN36" s="22">
        <v>0</v>
      </c>
      <c r="AO36" s="22">
        <v>0</v>
      </c>
      <c r="AP36" s="22">
        <f t="shared" si="8"/>
        <v>0</v>
      </c>
      <c r="AQ36" s="22">
        <v>0</v>
      </c>
      <c r="AR36" s="36"/>
    </row>
    <row r="37" spans="1:44" ht="15.95" customHeight="1" x14ac:dyDescent="0.25">
      <c r="A37" s="41"/>
      <c r="C37" s="16" t="s">
        <v>302</v>
      </c>
      <c r="H37" s="22"/>
      <c r="I37" s="21"/>
      <c r="M37" s="21"/>
      <c r="N37" s="21"/>
      <c r="O37" s="21"/>
      <c r="P37" s="21"/>
      <c r="Q37" s="41"/>
      <c r="R37" s="41"/>
      <c r="S37" s="27">
        <v>6.5</v>
      </c>
      <c r="T37" s="21" t="s">
        <v>186</v>
      </c>
      <c r="X37" s="22">
        <v>23</v>
      </c>
      <c r="Y37" s="21" t="s">
        <v>108</v>
      </c>
      <c r="Z37" s="22">
        <v>5</v>
      </c>
      <c r="AA37" s="22">
        <v>0</v>
      </c>
      <c r="AB37" s="22">
        <v>1</v>
      </c>
      <c r="AC37" s="22">
        <f t="shared" si="7"/>
        <v>1</v>
      </c>
      <c r="AD37" s="22">
        <v>2</v>
      </c>
      <c r="AE37" s="45"/>
      <c r="AF37" s="27">
        <v>7</v>
      </c>
      <c r="AG37" s="21" t="s">
        <v>55</v>
      </c>
      <c r="AH37" s="21"/>
      <c r="AI37" s="21"/>
      <c r="AJ37" s="21"/>
      <c r="AK37" s="22">
        <v>3</v>
      </c>
      <c r="AL37" s="21" t="s">
        <v>17</v>
      </c>
      <c r="AM37" s="22">
        <v>5</v>
      </c>
      <c r="AN37" s="22">
        <v>0</v>
      </c>
      <c r="AO37" s="22">
        <v>2</v>
      </c>
      <c r="AP37" s="22">
        <f t="shared" si="8"/>
        <v>2</v>
      </c>
      <c r="AQ37" s="22">
        <v>0</v>
      </c>
      <c r="AR37" s="36"/>
    </row>
    <row r="38" spans="1:44" ht="15.95" customHeight="1" x14ac:dyDescent="0.25">
      <c r="A38" s="41"/>
      <c r="C38" s="16" t="s">
        <v>303</v>
      </c>
      <c r="Q38" s="41"/>
      <c r="R38" s="41"/>
      <c r="S38" s="27">
        <v>6.5</v>
      </c>
      <c r="T38" s="21" t="s">
        <v>121</v>
      </c>
      <c r="X38" s="22">
        <v>30</v>
      </c>
      <c r="Y38" s="21" t="s">
        <v>108</v>
      </c>
      <c r="Z38" s="22">
        <v>4</v>
      </c>
      <c r="AA38" s="22">
        <v>0</v>
      </c>
      <c r="AB38" s="22">
        <v>0</v>
      </c>
      <c r="AC38" s="22">
        <f t="shared" si="7"/>
        <v>0</v>
      </c>
      <c r="AD38" s="22">
        <v>0</v>
      </c>
      <c r="AE38" s="45"/>
      <c r="AF38" s="27">
        <v>6.5</v>
      </c>
      <c r="AG38" s="21" t="s">
        <v>40</v>
      </c>
      <c r="AH38" s="21"/>
      <c r="AI38" s="21"/>
      <c r="AJ38" s="21"/>
      <c r="AK38" s="22">
        <v>4</v>
      </c>
      <c r="AL38" s="21" t="s">
        <v>17</v>
      </c>
      <c r="AM38" s="22">
        <v>4</v>
      </c>
      <c r="AN38" s="22">
        <v>0</v>
      </c>
      <c r="AO38" s="22">
        <v>1</v>
      </c>
      <c r="AP38" s="22">
        <f t="shared" si="8"/>
        <v>1</v>
      </c>
      <c r="AQ38" s="22">
        <v>0</v>
      </c>
      <c r="AR38" s="36"/>
    </row>
    <row r="39" spans="1:44" ht="15.95" customHeight="1" x14ac:dyDescent="0.25">
      <c r="A39" s="41"/>
      <c r="Q39" s="41"/>
      <c r="R39" s="41"/>
      <c r="S39" s="27">
        <v>6.5</v>
      </c>
      <c r="T39" s="21" t="s">
        <v>165</v>
      </c>
      <c r="U39" s="21"/>
      <c r="V39" s="21"/>
      <c r="W39" s="27"/>
      <c r="X39" s="22">
        <v>10</v>
      </c>
      <c r="Y39" s="21" t="s">
        <v>108</v>
      </c>
      <c r="Z39" s="22">
        <v>5</v>
      </c>
      <c r="AA39" s="22">
        <v>0</v>
      </c>
      <c r="AB39" s="22">
        <v>0</v>
      </c>
      <c r="AC39" s="22">
        <f t="shared" si="7"/>
        <v>0</v>
      </c>
      <c r="AD39" s="22">
        <v>0</v>
      </c>
      <c r="AE39" s="45"/>
      <c r="AF39" s="27">
        <v>6</v>
      </c>
      <c r="AG39" s="21" t="s">
        <v>103</v>
      </c>
      <c r="AK39" s="22">
        <v>44</v>
      </c>
      <c r="AL39" s="21" t="s">
        <v>17</v>
      </c>
      <c r="AM39" s="22">
        <v>5</v>
      </c>
      <c r="AN39" s="22">
        <v>2</v>
      </c>
      <c r="AO39" s="22">
        <v>2</v>
      </c>
      <c r="AP39" s="22">
        <f t="shared" si="8"/>
        <v>4</v>
      </c>
      <c r="AQ39" s="22">
        <v>0</v>
      </c>
      <c r="AR39" s="36"/>
    </row>
    <row r="40" spans="1:44" ht="15.95" customHeight="1" thickBot="1" x14ac:dyDescent="0.3">
      <c r="A40" s="41"/>
      <c r="C40" s="6" t="s">
        <v>176</v>
      </c>
      <c r="G40" s="5">
        <v>2</v>
      </c>
      <c r="H40" s="22">
        <v>1</v>
      </c>
      <c r="I40" s="21" t="s">
        <v>140</v>
      </c>
      <c r="J40" s="21"/>
      <c r="L40" s="21" t="s">
        <v>305</v>
      </c>
      <c r="M40" s="21"/>
      <c r="N40" s="21"/>
      <c r="O40" s="21"/>
      <c r="P40" s="21"/>
      <c r="Q40" s="41"/>
      <c r="R40" s="41"/>
      <c r="S40" s="17" t="s">
        <v>50</v>
      </c>
      <c r="T40" s="17"/>
      <c r="U40" s="17"/>
      <c r="V40" s="17"/>
      <c r="W40" s="17"/>
      <c r="X40" s="17"/>
      <c r="Y40" s="17"/>
      <c r="Z40" s="23">
        <f>SUM(Z28:Z39)</f>
        <v>55</v>
      </c>
      <c r="AA40" s="23">
        <f>SUM(AA28:AA39)</f>
        <v>14</v>
      </c>
      <c r="AB40" s="23">
        <f>SUM(AB28:AB39)</f>
        <v>17</v>
      </c>
      <c r="AC40" s="23">
        <f>+AB40+AA40</f>
        <v>31</v>
      </c>
      <c r="AD40" s="23">
        <f>SUM(AD28:AD39)</f>
        <v>10</v>
      </c>
      <c r="AE40" s="45"/>
      <c r="AF40" s="17" t="s">
        <v>57</v>
      </c>
      <c r="AG40" s="17"/>
      <c r="AH40" s="17"/>
      <c r="AI40" s="17"/>
      <c r="AJ40" s="17"/>
      <c r="AK40" s="17"/>
      <c r="AL40" s="17"/>
      <c r="AM40" s="23">
        <f>SUM(AM28:AM39)</f>
        <v>55</v>
      </c>
      <c r="AN40" s="23">
        <f>SUM(AN28:AN39)</f>
        <v>12</v>
      </c>
      <c r="AO40" s="23">
        <f>SUM(AO28:AO39)</f>
        <v>19</v>
      </c>
      <c r="AP40" s="23">
        <f>+AO40+AN40</f>
        <v>31</v>
      </c>
      <c r="AQ40" s="23">
        <f>SUM(AQ28:AQ39)</f>
        <v>2</v>
      </c>
      <c r="AR40" s="36"/>
    </row>
    <row r="41" spans="1:44" ht="15.95" customHeight="1" x14ac:dyDescent="0.25">
      <c r="A41" s="41"/>
      <c r="B41" s="22" t="s">
        <v>27</v>
      </c>
      <c r="C41" s="16" t="s">
        <v>304</v>
      </c>
      <c r="D41" s="21"/>
      <c r="E41" s="21"/>
      <c r="F41" s="21"/>
      <c r="G41" s="21"/>
      <c r="H41" s="22">
        <v>2</v>
      </c>
      <c r="I41" s="21" t="s">
        <v>53</v>
      </c>
      <c r="J41" s="21"/>
      <c r="L41" s="21" t="s">
        <v>46</v>
      </c>
      <c r="M41" s="21"/>
      <c r="N41" s="21"/>
      <c r="O41" s="21"/>
      <c r="P41" s="21"/>
      <c r="Q41" s="41"/>
      <c r="R41" s="41"/>
      <c r="S41" s="12" t="s">
        <v>93</v>
      </c>
      <c r="T41" s="12"/>
      <c r="U41" s="12"/>
      <c r="V41" s="12"/>
      <c r="W41" s="13"/>
      <c r="X41" s="14" t="s">
        <v>152</v>
      </c>
      <c r="Z41" s="22">
        <v>11</v>
      </c>
      <c r="AA41" s="22">
        <v>1</v>
      </c>
      <c r="AB41" s="22">
        <v>2</v>
      </c>
      <c r="AC41" s="22">
        <f t="shared" ref="AC41:AC52" si="9">+AA41+AB41</f>
        <v>3</v>
      </c>
      <c r="AD41" s="22">
        <v>0</v>
      </c>
      <c r="AE41" s="45"/>
      <c r="AF41" s="12" t="s">
        <v>92</v>
      </c>
      <c r="AG41" s="12"/>
      <c r="AH41" s="12"/>
      <c r="AI41" s="12"/>
      <c r="AJ41" s="13"/>
      <c r="AK41" s="14" t="s">
        <v>96</v>
      </c>
      <c r="AM41" s="22">
        <v>5</v>
      </c>
      <c r="AN41" s="22">
        <v>5</v>
      </c>
      <c r="AO41" s="22">
        <v>1</v>
      </c>
      <c r="AP41" s="22">
        <f t="shared" ref="AP41:AP52" si="10">+AN41+AO41</f>
        <v>6</v>
      </c>
      <c r="AQ41" s="22">
        <v>0</v>
      </c>
      <c r="AR41" s="36"/>
    </row>
    <row r="42" spans="1:44" ht="15.95" customHeight="1" x14ac:dyDescent="0.25">
      <c r="A42" s="41"/>
      <c r="B42" s="36"/>
      <c r="C42" s="46"/>
      <c r="D42" s="46"/>
      <c r="E42" s="46"/>
      <c r="F42" s="46"/>
      <c r="G42" s="42"/>
      <c r="H42" s="45"/>
      <c r="I42" s="46"/>
      <c r="J42" s="46"/>
      <c r="K42" s="45"/>
      <c r="L42" s="45"/>
      <c r="M42" s="45"/>
      <c r="N42" s="45"/>
      <c r="O42" s="45"/>
      <c r="P42" s="59"/>
      <c r="Q42" s="41"/>
      <c r="R42" s="41"/>
      <c r="S42" s="27">
        <v>7</v>
      </c>
      <c r="T42" s="21" t="s">
        <v>145</v>
      </c>
      <c r="U42" s="21"/>
      <c r="V42" s="21"/>
      <c r="W42" s="27"/>
      <c r="X42" s="22">
        <v>1</v>
      </c>
      <c r="Y42" s="16" t="s">
        <v>98</v>
      </c>
      <c r="Z42" s="22">
        <v>0</v>
      </c>
      <c r="AA42" s="22">
        <v>0</v>
      </c>
      <c r="AB42" s="22">
        <v>0</v>
      </c>
      <c r="AC42" s="22">
        <f t="shared" si="9"/>
        <v>0</v>
      </c>
      <c r="AD42" s="22">
        <v>0</v>
      </c>
      <c r="AE42" s="45"/>
      <c r="AF42" s="27">
        <v>7</v>
      </c>
      <c r="AG42" s="21" t="s">
        <v>183</v>
      </c>
      <c r="AH42" s="21"/>
      <c r="AI42" s="21"/>
      <c r="AJ42" s="27"/>
      <c r="AK42" s="22">
        <v>1</v>
      </c>
      <c r="AL42" s="21" t="s">
        <v>97</v>
      </c>
      <c r="AM42" s="22">
        <v>5</v>
      </c>
      <c r="AN42" s="22">
        <v>0</v>
      </c>
      <c r="AO42" s="22">
        <v>0</v>
      </c>
      <c r="AP42" s="22">
        <f t="shared" si="10"/>
        <v>0</v>
      </c>
      <c r="AQ42" s="22">
        <v>0</v>
      </c>
      <c r="AR42" s="36"/>
    </row>
    <row r="43" spans="1:44" ht="15.95" customHeight="1" x14ac:dyDescent="0.25">
      <c r="A43" s="41"/>
      <c r="B43" s="11"/>
      <c r="C43" s="11"/>
      <c r="D43" s="11"/>
      <c r="E43" s="21" t="s">
        <v>102</v>
      </c>
      <c r="F43" s="21"/>
      <c r="G43" s="5">
        <f>SUM(G14:G42)</f>
        <v>14</v>
      </c>
      <c r="H43" s="5"/>
      <c r="I43" s="20"/>
      <c r="J43" s="21" t="s">
        <v>56</v>
      </c>
      <c r="K43" s="20"/>
      <c r="L43" s="5">
        <f>COUNTA(C14:C42)-8</f>
        <v>6</v>
      </c>
      <c r="N43" s="21" t="s">
        <v>73</v>
      </c>
      <c r="O43" s="5">
        <f>+L43*2</f>
        <v>12</v>
      </c>
      <c r="P43" s="11"/>
      <c r="Q43" s="41"/>
      <c r="R43" s="41"/>
      <c r="S43" s="27">
        <v>9.5</v>
      </c>
      <c r="T43" s="21" t="s">
        <v>126</v>
      </c>
      <c r="U43" s="21"/>
      <c r="V43" s="21"/>
      <c r="W43" s="27"/>
      <c r="X43" s="22">
        <v>6</v>
      </c>
      <c r="Y43" s="16" t="s">
        <v>98</v>
      </c>
      <c r="Z43" s="22">
        <v>5</v>
      </c>
      <c r="AA43" s="22">
        <v>0</v>
      </c>
      <c r="AB43" s="22">
        <v>2</v>
      </c>
      <c r="AC43" s="22">
        <f t="shared" si="9"/>
        <v>2</v>
      </c>
      <c r="AD43" s="22">
        <v>2</v>
      </c>
      <c r="AE43" s="45"/>
      <c r="AF43" s="27">
        <v>9.5</v>
      </c>
      <c r="AG43" s="21" t="s">
        <v>150</v>
      </c>
      <c r="AH43" s="21"/>
      <c r="AI43" s="21"/>
      <c r="AJ43" s="27"/>
      <c r="AK43" s="22">
        <v>5</v>
      </c>
      <c r="AL43" s="21" t="s">
        <v>97</v>
      </c>
      <c r="AM43" s="22">
        <v>5</v>
      </c>
      <c r="AN43" s="22">
        <v>6</v>
      </c>
      <c r="AO43" s="22">
        <v>8</v>
      </c>
      <c r="AP43" s="22">
        <f t="shared" si="10"/>
        <v>14</v>
      </c>
      <c r="AQ43" s="22">
        <v>0</v>
      </c>
      <c r="AR43" s="36"/>
    </row>
    <row r="44" spans="1:44" ht="15.95" customHeight="1" x14ac:dyDescent="0.25">
      <c r="A44" s="41"/>
      <c r="E44" s="21" t="s">
        <v>101</v>
      </c>
      <c r="F44" s="21"/>
      <c r="G44" s="5">
        <f>COUNTA(L15:L42)+COUNTIF(L15:L42,"*&amp;*")</f>
        <v>20</v>
      </c>
      <c r="O44" t="s">
        <v>144</v>
      </c>
      <c r="Q44" s="41"/>
      <c r="R44" s="41"/>
      <c r="S44" s="27">
        <v>8.5</v>
      </c>
      <c r="T44" s="21" t="s">
        <v>82</v>
      </c>
      <c r="U44" s="21"/>
      <c r="V44" s="21"/>
      <c r="W44" s="27"/>
      <c r="X44" s="22">
        <v>9</v>
      </c>
      <c r="Y44" s="16" t="s">
        <v>98</v>
      </c>
      <c r="Z44" s="22">
        <v>5</v>
      </c>
      <c r="AA44" s="22">
        <v>0</v>
      </c>
      <c r="AB44" s="22">
        <v>1</v>
      </c>
      <c r="AC44" s="22">
        <f t="shared" si="9"/>
        <v>1</v>
      </c>
      <c r="AD44" s="22">
        <v>0</v>
      </c>
      <c r="AE44" s="45"/>
      <c r="AF44" s="27">
        <v>8.5</v>
      </c>
      <c r="AG44" s="21" t="s">
        <v>154</v>
      </c>
      <c r="AH44" s="21"/>
      <c r="AI44" s="21"/>
      <c r="AJ44" s="27"/>
      <c r="AK44" s="22">
        <v>19</v>
      </c>
      <c r="AL44" s="21" t="s">
        <v>97</v>
      </c>
      <c r="AM44" s="22">
        <v>2</v>
      </c>
      <c r="AN44" s="22">
        <v>0</v>
      </c>
      <c r="AO44" s="22">
        <v>2</v>
      </c>
      <c r="AP44" s="22">
        <f t="shared" si="10"/>
        <v>2</v>
      </c>
      <c r="AQ44" s="22">
        <v>0</v>
      </c>
      <c r="AR44" s="36"/>
    </row>
    <row r="45" spans="1:44" ht="15.95" customHeight="1" x14ac:dyDescent="0.25">
      <c r="A45" s="41"/>
      <c r="Q45" s="41"/>
      <c r="R45" s="41"/>
      <c r="S45" s="27">
        <v>8</v>
      </c>
      <c r="T45" s="21" t="s">
        <v>187</v>
      </c>
      <c r="U45" s="21"/>
      <c r="V45" s="21"/>
      <c r="W45" s="27"/>
      <c r="X45" s="22">
        <v>10</v>
      </c>
      <c r="Y45" s="16" t="s">
        <v>98</v>
      </c>
      <c r="Z45" s="22">
        <v>5</v>
      </c>
      <c r="AA45" s="22">
        <v>1</v>
      </c>
      <c r="AB45" s="22">
        <v>1</v>
      </c>
      <c r="AC45" s="22">
        <f t="shared" si="9"/>
        <v>2</v>
      </c>
      <c r="AD45" s="22">
        <v>2</v>
      </c>
      <c r="AE45" s="45"/>
      <c r="AF45" s="27">
        <v>8</v>
      </c>
      <c r="AG45" s="21" t="s">
        <v>131</v>
      </c>
      <c r="AH45" s="21"/>
      <c r="AI45" s="21"/>
      <c r="AJ45" s="27"/>
      <c r="AK45" s="22">
        <v>7</v>
      </c>
      <c r="AL45" s="21" t="s">
        <v>97</v>
      </c>
      <c r="AM45" s="22">
        <v>5</v>
      </c>
      <c r="AN45" s="22">
        <v>1</v>
      </c>
      <c r="AO45" s="22">
        <v>1</v>
      </c>
      <c r="AP45" s="22">
        <f t="shared" si="10"/>
        <v>2</v>
      </c>
      <c r="AQ45" s="22">
        <v>0</v>
      </c>
      <c r="AR45" s="36"/>
    </row>
    <row r="46" spans="1:44" ht="15.95" customHeight="1" x14ac:dyDescent="0.25">
      <c r="A46" s="41"/>
      <c r="Q46" s="41"/>
      <c r="R46" s="41"/>
      <c r="S46" s="27">
        <v>7.5</v>
      </c>
      <c r="T46" s="21" t="s">
        <v>62</v>
      </c>
      <c r="U46" s="21"/>
      <c r="V46" s="21"/>
      <c r="W46" s="27"/>
      <c r="X46" s="22">
        <v>4</v>
      </c>
      <c r="Y46" s="16" t="s">
        <v>98</v>
      </c>
      <c r="Z46" s="22">
        <v>4</v>
      </c>
      <c r="AA46" s="22">
        <v>2</v>
      </c>
      <c r="AB46" s="22">
        <v>0</v>
      </c>
      <c r="AC46" s="22">
        <f t="shared" si="9"/>
        <v>2</v>
      </c>
      <c r="AD46" s="22">
        <v>0</v>
      </c>
      <c r="AE46" s="45"/>
      <c r="AF46" s="27">
        <v>8</v>
      </c>
      <c r="AG46" s="21" t="s">
        <v>193</v>
      </c>
      <c r="AH46" s="21"/>
      <c r="AI46" s="21"/>
      <c r="AJ46" s="27"/>
      <c r="AK46" s="22">
        <v>9</v>
      </c>
      <c r="AL46" s="21" t="s">
        <v>97</v>
      </c>
      <c r="AM46" s="22">
        <v>4</v>
      </c>
      <c r="AN46" s="22">
        <v>0</v>
      </c>
      <c r="AO46" s="22">
        <v>0</v>
      </c>
      <c r="AP46" s="22">
        <f t="shared" si="10"/>
        <v>0</v>
      </c>
      <c r="AQ46" s="22">
        <v>2</v>
      </c>
      <c r="AR46" s="36"/>
    </row>
    <row r="47" spans="1:44" ht="15.95" customHeight="1" x14ac:dyDescent="0.25">
      <c r="A47" s="41"/>
      <c r="B47" s="6" t="s">
        <v>83</v>
      </c>
      <c r="C47" s="6"/>
      <c r="N47" s="6"/>
      <c r="O47" s="6"/>
      <c r="Q47" s="41"/>
      <c r="R47" s="41"/>
      <c r="S47" s="27">
        <v>7.5</v>
      </c>
      <c r="T47" s="21" t="s">
        <v>158</v>
      </c>
      <c r="U47" s="21"/>
      <c r="V47" s="21"/>
      <c r="W47" s="27"/>
      <c r="X47" s="22">
        <v>11</v>
      </c>
      <c r="Y47" s="16" t="s">
        <v>98</v>
      </c>
      <c r="Z47" s="22">
        <v>5</v>
      </c>
      <c r="AA47" s="22">
        <v>2</v>
      </c>
      <c r="AB47" s="22">
        <v>2</v>
      </c>
      <c r="AC47" s="22">
        <f t="shared" si="9"/>
        <v>4</v>
      </c>
      <c r="AD47" s="22">
        <v>0</v>
      </c>
      <c r="AE47" s="45"/>
      <c r="AF47" s="27">
        <v>7.5</v>
      </c>
      <c r="AG47" s="21" t="s">
        <v>194</v>
      </c>
      <c r="AH47" s="21"/>
      <c r="AI47" s="21"/>
      <c r="AJ47" s="27"/>
      <c r="AK47" s="22">
        <v>10</v>
      </c>
      <c r="AL47" s="21" t="s">
        <v>97</v>
      </c>
      <c r="AM47" s="22">
        <v>5</v>
      </c>
      <c r="AN47" s="22">
        <v>2</v>
      </c>
      <c r="AO47" s="22">
        <v>4</v>
      </c>
      <c r="AP47" s="22">
        <f t="shared" si="10"/>
        <v>6</v>
      </c>
      <c r="AQ47" s="22">
        <v>0</v>
      </c>
      <c r="AR47" s="36"/>
    </row>
    <row r="48" spans="1:44" ht="15.95" customHeight="1" x14ac:dyDescent="0.25">
      <c r="A48" s="41"/>
      <c r="Q48" s="41"/>
      <c r="R48" s="41"/>
      <c r="S48" s="27">
        <v>7.5</v>
      </c>
      <c r="T48" s="21" t="s">
        <v>188</v>
      </c>
      <c r="U48" s="21"/>
      <c r="V48" s="21"/>
      <c r="W48" s="27"/>
      <c r="X48" s="22">
        <v>12</v>
      </c>
      <c r="Y48" s="16" t="s">
        <v>98</v>
      </c>
      <c r="Z48" s="22">
        <v>5</v>
      </c>
      <c r="AA48" s="22">
        <v>2</v>
      </c>
      <c r="AB48" s="22">
        <v>1</v>
      </c>
      <c r="AC48" s="22">
        <f t="shared" si="9"/>
        <v>3</v>
      </c>
      <c r="AD48" s="22">
        <v>0</v>
      </c>
      <c r="AE48" s="45"/>
      <c r="AF48" s="27">
        <v>7.5</v>
      </c>
      <c r="AG48" s="21" t="s">
        <v>143</v>
      </c>
      <c r="AH48" s="21"/>
      <c r="AI48" s="21"/>
      <c r="AJ48" s="27"/>
      <c r="AK48" s="22">
        <v>2</v>
      </c>
      <c r="AL48" s="21" t="s">
        <v>97</v>
      </c>
      <c r="AM48" s="22">
        <v>5</v>
      </c>
      <c r="AN48" s="22">
        <v>0</v>
      </c>
      <c r="AO48" s="22">
        <v>2</v>
      </c>
      <c r="AP48" s="22">
        <f t="shared" si="10"/>
        <v>2</v>
      </c>
      <c r="AQ48" s="22">
        <v>2</v>
      </c>
      <c r="AR48" s="36"/>
    </row>
    <row r="49" spans="1:44" ht="15.95" customHeight="1" x14ac:dyDescent="0.25">
      <c r="A49" s="41"/>
      <c r="C49" s="6" t="s">
        <v>58</v>
      </c>
      <c r="H49" s="6" t="s">
        <v>65</v>
      </c>
      <c r="M49" s="6" t="s">
        <v>66</v>
      </c>
      <c r="Q49" s="41"/>
      <c r="R49" s="41"/>
      <c r="S49" s="27">
        <v>7</v>
      </c>
      <c r="T49" s="21" t="s">
        <v>52</v>
      </c>
      <c r="U49" s="21"/>
      <c r="V49" s="21"/>
      <c r="W49" s="27"/>
      <c r="X49" s="22">
        <v>15</v>
      </c>
      <c r="Y49" s="16" t="s">
        <v>98</v>
      </c>
      <c r="Z49" s="22">
        <v>5</v>
      </c>
      <c r="AA49" s="22">
        <v>0</v>
      </c>
      <c r="AB49" s="22">
        <v>2</v>
      </c>
      <c r="AC49" s="22">
        <f t="shared" si="9"/>
        <v>2</v>
      </c>
      <c r="AD49" s="22">
        <v>0</v>
      </c>
      <c r="AE49" s="45"/>
      <c r="AF49" s="27">
        <v>7</v>
      </c>
      <c r="AG49" s="21" t="s">
        <v>141</v>
      </c>
      <c r="AH49" s="21"/>
      <c r="AI49" s="21"/>
      <c r="AJ49" s="27"/>
      <c r="AK49" s="22">
        <v>13</v>
      </c>
      <c r="AL49" s="21" t="s">
        <v>97</v>
      </c>
      <c r="AM49" s="22">
        <v>5</v>
      </c>
      <c r="AN49" s="22">
        <v>0</v>
      </c>
      <c r="AO49" s="22">
        <v>3</v>
      </c>
      <c r="AP49" s="22">
        <f t="shared" si="10"/>
        <v>3</v>
      </c>
      <c r="AQ49" s="22">
        <v>2</v>
      </c>
      <c r="AR49" s="36"/>
    </row>
    <row r="50" spans="1:44" ht="15.95" customHeight="1" x14ac:dyDescent="0.25">
      <c r="A50" s="41"/>
      <c r="C50" s="21" t="s">
        <v>100</v>
      </c>
      <c r="H50" s="21" t="s">
        <v>317</v>
      </c>
      <c r="I50" s="21"/>
      <c r="J50" s="21"/>
      <c r="K50" s="21"/>
      <c r="L50" s="21"/>
      <c r="M50" s="21" t="s">
        <v>318</v>
      </c>
      <c r="N50" s="21"/>
      <c r="O50" s="21"/>
      <c r="P50" s="21"/>
      <c r="Q50" s="41"/>
      <c r="R50" s="41"/>
      <c r="S50" s="27">
        <v>6.5</v>
      </c>
      <c r="T50" s="21" t="s">
        <v>63</v>
      </c>
      <c r="U50" s="21"/>
      <c r="V50" s="21"/>
      <c r="W50" s="27"/>
      <c r="X50" s="22">
        <v>14</v>
      </c>
      <c r="Y50" s="16" t="s">
        <v>98</v>
      </c>
      <c r="Z50" s="22">
        <v>5</v>
      </c>
      <c r="AA50" s="22">
        <v>0</v>
      </c>
      <c r="AB50" s="22">
        <v>1</v>
      </c>
      <c r="AC50" s="22">
        <f t="shared" si="9"/>
        <v>1</v>
      </c>
      <c r="AD50" s="22">
        <v>0</v>
      </c>
      <c r="AE50" s="45"/>
      <c r="AF50" s="27">
        <v>7</v>
      </c>
      <c r="AG50" s="21" t="s">
        <v>39</v>
      </c>
      <c r="AH50" s="21"/>
      <c r="AI50" s="21"/>
      <c r="AJ50" s="27"/>
      <c r="AK50" s="22">
        <v>27</v>
      </c>
      <c r="AL50" s="21" t="s">
        <v>97</v>
      </c>
      <c r="AM50" s="22">
        <v>5</v>
      </c>
      <c r="AN50" s="22">
        <v>1</v>
      </c>
      <c r="AO50" s="22">
        <v>3</v>
      </c>
      <c r="AP50" s="22">
        <f t="shared" si="10"/>
        <v>4</v>
      </c>
      <c r="AQ50" s="22">
        <v>0</v>
      </c>
      <c r="AR50" s="36"/>
    </row>
    <row r="51" spans="1:44" ht="15.95" customHeight="1" x14ac:dyDescent="0.25">
      <c r="A51" s="41"/>
      <c r="C51" s="21"/>
      <c r="H51" s="21"/>
      <c r="I51" s="21"/>
      <c r="J51" s="21"/>
      <c r="K51" s="21"/>
      <c r="L51" s="21"/>
      <c r="M51" s="21"/>
      <c r="N51" s="21"/>
      <c r="Q51" s="41"/>
      <c r="R51" s="41"/>
      <c r="S51" s="27">
        <v>6</v>
      </c>
      <c r="T51" s="21" t="s">
        <v>47</v>
      </c>
      <c r="X51" s="22">
        <v>3</v>
      </c>
      <c r="Y51" s="16" t="s">
        <v>98</v>
      </c>
      <c r="Z51" s="22">
        <v>5</v>
      </c>
      <c r="AA51" s="22">
        <v>0</v>
      </c>
      <c r="AB51" s="22">
        <v>0</v>
      </c>
      <c r="AC51" s="22">
        <f t="shared" si="9"/>
        <v>0</v>
      </c>
      <c r="AD51" s="22">
        <v>0</v>
      </c>
      <c r="AE51" s="45"/>
      <c r="AF51" s="27">
        <v>6.5</v>
      </c>
      <c r="AG51" s="21" t="s">
        <v>48</v>
      </c>
      <c r="AK51" s="22">
        <v>3</v>
      </c>
      <c r="AL51" s="21" t="s">
        <v>97</v>
      </c>
      <c r="AM51" s="22">
        <v>5</v>
      </c>
      <c r="AN51" s="22">
        <v>0</v>
      </c>
      <c r="AO51" s="22">
        <v>1</v>
      </c>
      <c r="AP51" s="22">
        <f t="shared" si="10"/>
        <v>1</v>
      </c>
      <c r="AQ51" s="22">
        <v>2</v>
      </c>
      <c r="AR51" s="36"/>
    </row>
    <row r="52" spans="1:44" ht="15.95" customHeight="1" x14ac:dyDescent="0.25">
      <c r="A52" s="41"/>
      <c r="Q52" s="41"/>
      <c r="R52" s="41"/>
      <c r="S52" s="27">
        <v>6</v>
      </c>
      <c r="T52" s="21" t="s">
        <v>49</v>
      </c>
      <c r="U52" s="21"/>
      <c r="V52" s="21"/>
      <c r="W52" s="27"/>
      <c r="X52" s="22">
        <v>8</v>
      </c>
      <c r="Y52" s="16" t="s">
        <v>98</v>
      </c>
      <c r="Z52" s="22">
        <v>0</v>
      </c>
      <c r="AA52" s="22">
        <v>0</v>
      </c>
      <c r="AB52" s="22">
        <v>0</v>
      </c>
      <c r="AC52" s="22">
        <f t="shared" si="9"/>
        <v>0</v>
      </c>
      <c r="AD52" s="22">
        <v>0</v>
      </c>
      <c r="AE52" s="45"/>
      <c r="AF52" s="27">
        <v>6</v>
      </c>
      <c r="AG52" s="21" t="s">
        <v>113</v>
      </c>
      <c r="AH52" s="21"/>
      <c r="AI52" s="21"/>
      <c r="AJ52" s="27"/>
      <c r="AK52" s="22">
        <v>6</v>
      </c>
      <c r="AL52" s="21" t="s">
        <v>97</v>
      </c>
      <c r="AM52" s="22">
        <v>4</v>
      </c>
      <c r="AN52" s="22">
        <v>1</v>
      </c>
      <c r="AO52" s="22">
        <v>0</v>
      </c>
      <c r="AP52" s="22">
        <f t="shared" si="10"/>
        <v>1</v>
      </c>
      <c r="AQ52" s="22">
        <v>2</v>
      </c>
      <c r="AR52" s="36"/>
    </row>
    <row r="53" spans="1:44" ht="15.95" customHeight="1" thickBot="1" x14ac:dyDescent="0.3">
      <c r="A53" s="41"/>
      <c r="C53" s="21"/>
      <c r="F53" s="21"/>
      <c r="H53" s="21"/>
      <c r="I53" s="21"/>
      <c r="J53" s="21"/>
      <c r="K53" s="21"/>
      <c r="L53" s="21"/>
      <c r="M53" s="21"/>
      <c r="N53" s="21"/>
      <c r="Q53" s="41"/>
      <c r="R53" s="41"/>
      <c r="S53" s="17" t="s">
        <v>95</v>
      </c>
      <c r="T53" s="17"/>
      <c r="U53" s="17"/>
      <c r="V53" s="17"/>
      <c r="W53" s="17"/>
      <c r="X53" s="17"/>
      <c r="Y53" s="17"/>
      <c r="Z53" s="23">
        <f>SUM(Z41:Z52)</f>
        <v>55</v>
      </c>
      <c r="AA53" s="23">
        <f>SUM(AA41:AA52)</f>
        <v>8</v>
      </c>
      <c r="AB53" s="23">
        <f>SUM(AB41:AB52)</f>
        <v>12</v>
      </c>
      <c r="AC53" s="23">
        <f>+AB53+AA53</f>
        <v>20</v>
      </c>
      <c r="AD53" s="23">
        <f>SUM(AD41:AD52)</f>
        <v>4</v>
      </c>
      <c r="AE53" s="45"/>
      <c r="AF53" s="17" t="s">
        <v>94</v>
      </c>
      <c r="AG53" s="17"/>
      <c r="AH53" s="17"/>
      <c r="AI53" s="17"/>
      <c r="AJ53" s="17"/>
      <c r="AK53" s="17"/>
      <c r="AL53" s="17"/>
      <c r="AM53" s="23">
        <f>SUM(AM41:AM52)</f>
        <v>55</v>
      </c>
      <c r="AN53" s="23">
        <f>SUM(AN41:AN52)</f>
        <v>16</v>
      </c>
      <c r="AO53" s="23">
        <f>SUM(AO41:AO52)</f>
        <v>25</v>
      </c>
      <c r="AP53" s="23">
        <f>+AO53+AN53</f>
        <v>41</v>
      </c>
      <c r="AQ53" s="23">
        <f>SUM(AQ41:AQ52)</f>
        <v>10</v>
      </c>
      <c r="AR53" s="36"/>
    </row>
    <row r="54" spans="1:44" ht="15.95" customHeight="1" x14ac:dyDescent="0.25">
      <c r="A54" s="41"/>
      <c r="Q54" s="41"/>
      <c r="R54" s="41"/>
      <c r="S54" s="12" t="s">
        <v>115</v>
      </c>
      <c r="T54" s="12"/>
      <c r="U54" s="12"/>
      <c r="V54" s="12"/>
      <c r="W54" s="12"/>
      <c r="X54" s="14" t="s">
        <v>36</v>
      </c>
      <c r="Z54" s="22">
        <v>1</v>
      </c>
      <c r="AA54" s="22">
        <v>0</v>
      </c>
      <c r="AB54" s="22">
        <v>0</v>
      </c>
      <c r="AC54" s="22">
        <f t="shared" ref="AC54:AC65" si="11">+AA54+AB54</f>
        <v>0</v>
      </c>
      <c r="AD54" s="22">
        <v>0</v>
      </c>
      <c r="AE54" s="45"/>
      <c r="AF54" s="19" t="s">
        <v>14</v>
      </c>
      <c r="AG54" s="19"/>
      <c r="AH54" s="19"/>
      <c r="AI54" s="19"/>
      <c r="AJ54" s="19"/>
      <c r="AK54" s="16" t="s">
        <v>26</v>
      </c>
      <c r="AM54" s="22">
        <v>9</v>
      </c>
      <c r="AN54" s="22">
        <v>0</v>
      </c>
      <c r="AO54" s="22">
        <v>5</v>
      </c>
      <c r="AP54" s="22">
        <f t="shared" ref="AP54:AP65" si="12">+AN54+AO54</f>
        <v>5</v>
      </c>
      <c r="AQ54" s="22">
        <v>4</v>
      </c>
      <c r="AR54" s="36"/>
    </row>
    <row r="55" spans="1:44" ht="15.95" customHeight="1" x14ac:dyDescent="0.25">
      <c r="A55" s="41"/>
      <c r="Q55" s="41"/>
      <c r="R55" s="41"/>
      <c r="S55" s="27">
        <v>7.5</v>
      </c>
      <c r="T55" s="21" t="s">
        <v>69</v>
      </c>
      <c r="U55" s="21"/>
      <c r="V55" s="21"/>
      <c r="W55" s="21"/>
      <c r="X55" s="22">
        <v>68</v>
      </c>
      <c r="Y55" s="21" t="s">
        <v>106</v>
      </c>
      <c r="Z55" s="22">
        <v>5</v>
      </c>
      <c r="AA55" s="22">
        <v>0</v>
      </c>
      <c r="AB55" s="22">
        <v>0</v>
      </c>
      <c r="AC55" s="22">
        <f t="shared" si="11"/>
        <v>0</v>
      </c>
      <c r="AD55" s="22">
        <v>0</v>
      </c>
      <c r="AE55" s="45"/>
      <c r="AF55" s="27">
        <v>8</v>
      </c>
      <c r="AG55" s="21" t="s">
        <v>142</v>
      </c>
      <c r="AK55" s="22">
        <v>1</v>
      </c>
      <c r="AL55" s="21" t="s">
        <v>107</v>
      </c>
      <c r="AM55" s="22">
        <v>5</v>
      </c>
      <c r="AN55" s="22">
        <v>0</v>
      </c>
      <c r="AO55" s="22">
        <v>0</v>
      </c>
      <c r="AP55" s="22">
        <f t="shared" si="12"/>
        <v>0</v>
      </c>
      <c r="AQ55" s="22">
        <v>0</v>
      </c>
      <c r="AR55" s="36"/>
    </row>
    <row r="56" spans="1:44" ht="15.95" customHeight="1" x14ac:dyDescent="0.25">
      <c r="A56" s="41"/>
      <c r="Q56" s="41"/>
      <c r="R56" s="41"/>
      <c r="S56" s="27">
        <v>9.5</v>
      </c>
      <c r="T56" s="21" t="s">
        <v>85</v>
      </c>
      <c r="U56" s="21"/>
      <c r="V56" s="21"/>
      <c r="W56" s="21"/>
      <c r="X56" s="22">
        <v>9</v>
      </c>
      <c r="Y56" s="21" t="s">
        <v>106</v>
      </c>
      <c r="Z56" s="22">
        <v>5</v>
      </c>
      <c r="AA56" s="22">
        <v>7</v>
      </c>
      <c r="AB56" s="22">
        <v>4</v>
      </c>
      <c r="AC56" s="22">
        <f t="shared" si="11"/>
        <v>11</v>
      </c>
      <c r="AD56" s="22">
        <v>0</v>
      </c>
      <c r="AE56" s="45"/>
      <c r="AF56" s="27">
        <v>9</v>
      </c>
      <c r="AG56" s="21" t="s">
        <v>167</v>
      </c>
      <c r="AH56" s="21"/>
      <c r="AI56" s="21"/>
      <c r="AJ56" s="21"/>
      <c r="AK56" s="22">
        <v>71</v>
      </c>
      <c r="AL56" s="21" t="s">
        <v>107</v>
      </c>
      <c r="AM56" s="22">
        <v>5</v>
      </c>
      <c r="AN56" s="22">
        <v>4</v>
      </c>
      <c r="AO56" s="22">
        <v>1</v>
      </c>
      <c r="AP56" s="22">
        <f t="shared" si="12"/>
        <v>5</v>
      </c>
      <c r="AQ56" s="22">
        <v>0</v>
      </c>
      <c r="AR56" s="36"/>
    </row>
    <row r="57" spans="1:44" ht="15.95" customHeight="1" x14ac:dyDescent="0.25">
      <c r="A57" s="41"/>
      <c r="Q57" s="41"/>
      <c r="R57" s="41"/>
      <c r="S57" s="27">
        <v>8.5</v>
      </c>
      <c r="T57" s="21" t="s">
        <v>282</v>
      </c>
      <c r="U57" s="21"/>
      <c r="V57" s="21"/>
      <c r="W57" s="21"/>
      <c r="X57" s="22">
        <v>14</v>
      </c>
      <c r="Y57" s="21" t="s">
        <v>106</v>
      </c>
      <c r="Z57" s="22">
        <v>5</v>
      </c>
      <c r="AA57" s="22">
        <v>3</v>
      </c>
      <c r="AB57" s="22">
        <v>4</v>
      </c>
      <c r="AC57" s="22">
        <f t="shared" si="11"/>
        <v>7</v>
      </c>
      <c r="AD57" s="22">
        <v>0</v>
      </c>
      <c r="AE57" s="45"/>
      <c r="AF57" s="27">
        <v>8.5</v>
      </c>
      <c r="AG57" s="21" t="s">
        <v>42</v>
      </c>
      <c r="AH57" s="21"/>
      <c r="AI57" s="21"/>
      <c r="AJ57" s="21"/>
      <c r="AK57" s="22">
        <v>2</v>
      </c>
      <c r="AL57" s="21" t="s">
        <v>107</v>
      </c>
      <c r="AM57" s="22">
        <v>4</v>
      </c>
      <c r="AN57" s="22">
        <v>3</v>
      </c>
      <c r="AO57" s="22">
        <v>2</v>
      </c>
      <c r="AP57" s="22">
        <f t="shared" si="12"/>
        <v>5</v>
      </c>
      <c r="AQ57" s="22">
        <v>0</v>
      </c>
      <c r="AR57" s="36"/>
    </row>
    <row r="58" spans="1:44" ht="15.95" customHeight="1" x14ac:dyDescent="0.25">
      <c r="A58" s="41"/>
      <c r="Q58" s="41"/>
      <c r="R58" s="41"/>
      <c r="S58" s="27">
        <v>8</v>
      </c>
      <c r="T58" s="21" t="s">
        <v>190</v>
      </c>
      <c r="U58" s="21"/>
      <c r="V58" s="21"/>
      <c r="W58" s="21"/>
      <c r="X58" s="22">
        <v>11</v>
      </c>
      <c r="Y58" s="21" t="s">
        <v>106</v>
      </c>
      <c r="Z58" s="22">
        <v>5</v>
      </c>
      <c r="AA58" s="22">
        <v>0</v>
      </c>
      <c r="AB58" s="22">
        <v>0</v>
      </c>
      <c r="AC58" s="22">
        <f t="shared" si="11"/>
        <v>0</v>
      </c>
      <c r="AD58" s="22">
        <v>0</v>
      </c>
      <c r="AE58" s="45"/>
      <c r="AF58" s="27">
        <v>8</v>
      </c>
      <c r="AG58" s="21" t="s">
        <v>74</v>
      </c>
      <c r="AH58" s="21"/>
      <c r="AI58" s="21"/>
      <c r="AJ58" s="21"/>
      <c r="AK58" s="22">
        <v>91</v>
      </c>
      <c r="AL58" s="21" t="s">
        <v>107</v>
      </c>
      <c r="AM58" s="22">
        <v>4</v>
      </c>
      <c r="AN58" s="22">
        <v>0</v>
      </c>
      <c r="AO58" s="22">
        <v>1</v>
      </c>
      <c r="AP58" s="22">
        <f t="shared" si="12"/>
        <v>1</v>
      </c>
      <c r="AQ58" s="22">
        <v>2</v>
      </c>
      <c r="AR58" s="36"/>
    </row>
    <row r="59" spans="1:44" ht="15.95" customHeight="1" x14ac:dyDescent="0.25">
      <c r="A59" s="41"/>
      <c r="Q59" s="41"/>
      <c r="R59" s="41"/>
      <c r="S59" s="27">
        <v>7.5</v>
      </c>
      <c r="T59" s="21" t="s">
        <v>139</v>
      </c>
      <c r="U59" s="21"/>
      <c r="V59" s="21"/>
      <c r="W59" s="21"/>
      <c r="X59" s="22">
        <v>6</v>
      </c>
      <c r="Y59" s="21" t="s">
        <v>106</v>
      </c>
      <c r="Z59" s="22">
        <v>5</v>
      </c>
      <c r="AA59" s="22">
        <v>1</v>
      </c>
      <c r="AB59" s="22">
        <v>3</v>
      </c>
      <c r="AC59" s="22">
        <f t="shared" si="11"/>
        <v>4</v>
      </c>
      <c r="AD59" s="22">
        <v>0</v>
      </c>
      <c r="AE59" s="45"/>
      <c r="AF59" s="27">
        <v>8</v>
      </c>
      <c r="AG59" s="21" t="s">
        <v>195</v>
      </c>
      <c r="AH59" s="21"/>
      <c r="AI59" s="21"/>
      <c r="AJ59" s="21"/>
      <c r="AK59" s="22">
        <v>5</v>
      </c>
      <c r="AL59" s="21" t="s">
        <v>107</v>
      </c>
      <c r="AM59" s="22">
        <v>5</v>
      </c>
      <c r="AN59" s="22">
        <v>0</v>
      </c>
      <c r="AO59" s="22">
        <v>1</v>
      </c>
      <c r="AP59" s="22">
        <f t="shared" si="12"/>
        <v>1</v>
      </c>
      <c r="AQ59" s="22">
        <v>0</v>
      </c>
      <c r="AR59" s="36"/>
    </row>
    <row r="60" spans="1:44" ht="15.95" customHeight="1" x14ac:dyDescent="0.25">
      <c r="A60" s="41"/>
      <c r="Q60" s="41"/>
      <c r="R60" s="41"/>
      <c r="S60" s="27">
        <v>7.5</v>
      </c>
      <c r="T60" s="21" t="s">
        <v>118</v>
      </c>
      <c r="V60" s="21"/>
      <c r="W60" s="21"/>
      <c r="X60" s="22">
        <v>7</v>
      </c>
      <c r="Y60" s="21" t="s">
        <v>106</v>
      </c>
      <c r="Z60" s="22">
        <v>5</v>
      </c>
      <c r="AA60" s="22">
        <v>2</v>
      </c>
      <c r="AB60" s="22">
        <v>2</v>
      </c>
      <c r="AC60" s="22">
        <f t="shared" si="11"/>
        <v>4</v>
      </c>
      <c r="AD60" s="22">
        <v>2</v>
      </c>
      <c r="AE60" s="45"/>
      <c r="AF60" s="27">
        <v>7.5</v>
      </c>
      <c r="AG60" s="21" t="s">
        <v>196</v>
      </c>
      <c r="AH60" s="21"/>
      <c r="AI60" s="21"/>
      <c r="AJ60" s="21"/>
      <c r="AK60" s="22">
        <v>97</v>
      </c>
      <c r="AL60" s="21" t="s">
        <v>107</v>
      </c>
      <c r="AM60" s="22">
        <v>4</v>
      </c>
      <c r="AN60" s="22">
        <v>0</v>
      </c>
      <c r="AO60" s="22">
        <v>0</v>
      </c>
      <c r="AP60" s="22">
        <f t="shared" si="12"/>
        <v>0</v>
      </c>
      <c r="AQ60" s="22">
        <v>0</v>
      </c>
      <c r="AR60" s="36"/>
    </row>
    <row r="61" spans="1:44" ht="15.95" customHeight="1" x14ac:dyDescent="0.25">
      <c r="A61" s="41"/>
      <c r="Q61" s="36"/>
      <c r="R61" s="41"/>
      <c r="S61" s="27">
        <v>7.5</v>
      </c>
      <c r="T61" s="21" t="s">
        <v>128</v>
      </c>
      <c r="U61" s="21"/>
      <c r="V61" s="21"/>
      <c r="W61" s="21"/>
      <c r="X61" s="22">
        <v>10</v>
      </c>
      <c r="Y61" s="21" t="s">
        <v>106</v>
      </c>
      <c r="Z61" s="22">
        <v>5</v>
      </c>
      <c r="AA61" s="22">
        <v>2</v>
      </c>
      <c r="AB61" s="22">
        <v>3</v>
      </c>
      <c r="AC61" s="22">
        <f t="shared" si="11"/>
        <v>5</v>
      </c>
      <c r="AD61" s="22">
        <v>0</v>
      </c>
      <c r="AE61" s="45"/>
      <c r="AF61" s="27">
        <v>7.5</v>
      </c>
      <c r="AG61" s="21" t="s">
        <v>60</v>
      </c>
      <c r="AH61" s="21"/>
      <c r="AI61" s="21"/>
      <c r="AJ61" s="21"/>
      <c r="AK61" s="22">
        <v>23</v>
      </c>
      <c r="AL61" s="21" t="s">
        <v>107</v>
      </c>
      <c r="AM61" s="22">
        <v>3</v>
      </c>
      <c r="AN61" s="22">
        <v>0</v>
      </c>
      <c r="AO61" s="22">
        <v>1</v>
      </c>
      <c r="AP61" s="22">
        <f t="shared" si="12"/>
        <v>1</v>
      </c>
      <c r="AQ61" s="22">
        <v>0</v>
      </c>
      <c r="AR61" s="36"/>
    </row>
    <row r="62" spans="1:44" ht="15.95" customHeight="1" x14ac:dyDescent="0.25">
      <c r="A62" s="41"/>
      <c r="Q62" s="41"/>
      <c r="R62" s="41"/>
      <c r="S62" s="27">
        <v>7</v>
      </c>
      <c r="T62" s="21" t="s">
        <v>191</v>
      </c>
      <c r="U62" s="21"/>
      <c r="V62" s="21"/>
      <c r="W62" s="21"/>
      <c r="X62" s="22">
        <v>5</v>
      </c>
      <c r="Y62" s="21" t="s">
        <v>106</v>
      </c>
      <c r="Z62" s="22">
        <v>4</v>
      </c>
      <c r="AA62" s="22">
        <v>0</v>
      </c>
      <c r="AB62" s="22">
        <v>0</v>
      </c>
      <c r="AC62" s="22">
        <f t="shared" si="11"/>
        <v>0</v>
      </c>
      <c r="AD62" s="22">
        <v>2</v>
      </c>
      <c r="AE62" s="45"/>
      <c r="AF62" s="27">
        <v>7</v>
      </c>
      <c r="AG62" s="21" t="s">
        <v>61</v>
      </c>
      <c r="AH62" s="21"/>
      <c r="AI62" s="21"/>
      <c r="AJ62" s="21"/>
      <c r="AK62" s="22">
        <v>7</v>
      </c>
      <c r="AL62" s="21" t="s">
        <v>107</v>
      </c>
      <c r="AM62" s="22">
        <v>5</v>
      </c>
      <c r="AN62" s="22">
        <v>0</v>
      </c>
      <c r="AO62" s="22">
        <v>0</v>
      </c>
      <c r="AP62" s="22">
        <f t="shared" si="12"/>
        <v>0</v>
      </c>
      <c r="AQ62" s="22">
        <v>0</v>
      </c>
      <c r="AR62" s="36"/>
    </row>
    <row r="63" spans="1:44" ht="15.95" customHeight="1" x14ac:dyDescent="0.25">
      <c r="A63" s="36"/>
      <c r="Q63" s="36"/>
      <c r="R63" s="41"/>
      <c r="S63" s="27">
        <v>6.5</v>
      </c>
      <c r="T63" s="21" t="s">
        <v>30</v>
      </c>
      <c r="U63" s="21"/>
      <c r="V63" s="21"/>
      <c r="W63" s="21"/>
      <c r="X63" s="22">
        <v>3</v>
      </c>
      <c r="Y63" s="21" t="s">
        <v>106</v>
      </c>
      <c r="Z63" s="22">
        <v>5</v>
      </c>
      <c r="AA63" s="22">
        <v>0</v>
      </c>
      <c r="AB63" s="22">
        <v>2</v>
      </c>
      <c r="AC63" s="22">
        <f t="shared" si="11"/>
        <v>2</v>
      </c>
      <c r="AD63" s="22">
        <v>0</v>
      </c>
      <c r="AE63" s="45"/>
      <c r="AF63" s="27">
        <v>7</v>
      </c>
      <c r="AG63" s="21" t="s">
        <v>197</v>
      </c>
      <c r="AH63" s="21"/>
      <c r="AI63" s="21"/>
      <c r="AJ63" s="21"/>
      <c r="AK63" s="22">
        <v>10</v>
      </c>
      <c r="AL63" s="21" t="s">
        <v>107</v>
      </c>
      <c r="AM63" s="22">
        <v>5</v>
      </c>
      <c r="AN63" s="22">
        <v>0</v>
      </c>
      <c r="AO63" s="22">
        <v>1</v>
      </c>
      <c r="AP63" s="22">
        <f t="shared" si="12"/>
        <v>1</v>
      </c>
      <c r="AQ63" s="22">
        <v>0</v>
      </c>
      <c r="AR63" s="36"/>
    </row>
    <row r="64" spans="1:44" ht="15.95" customHeight="1" x14ac:dyDescent="0.25">
      <c r="A64" s="41"/>
      <c r="Q64" s="41"/>
      <c r="R64" s="41"/>
      <c r="S64" s="27">
        <v>6</v>
      </c>
      <c r="T64" s="21" t="s">
        <v>105</v>
      </c>
      <c r="U64" s="21"/>
      <c r="V64" s="21"/>
      <c r="W64" s="21"/>
      <c r="X64" s="22">
        <v>4</v>
      </c>
      <c r="Y64" s="21" t="s">
        <v>106</v>
      </c>
      <c r="Z64" s="22">
        <v>5</v>
      </c>
      <c r="AA64" s="22">
        <v>0</v>
      </c>
      <c r="AB64" s="22">
        <v>0</v>
      </c>
      <c r="AC64" s="22">
        <f t="shared" si="11"/>
        <v>0</v>
      </c>
      <c r="AD64" s="22">
        <v>0</v>
      </c>
      <c r="AE64" s="45"/>
      <c r="AF64" s="27">
        <v>6.5</v>
      </c>
      <c r="AG64" s="21" t="s">
        <v>33</v>
      </c>
      <c r="AH64" s="21"/>
      <c r="AI64" s="21"/>
      <c r="AJ64" s="21"/>
      <c r="AK64" s="22">
        <v>66</v>
      </c>
      <c r="AL64" s="21" t="s">
        <v>107</v>
      </c>
      <c r="AM64" s="22">
        <v>4</v>
      </c>
      <c r="AN64" s="22">
        <v>0</v>
      </c>
      <c r="AO64" s="22">
        <v>1</v>
      </c>
      <c r="AP64" s="22">
        <f t="shared" si="12"/>
        <v>1</v>
      </c>
      <c r="AQ64" s="22">
        <v>0</v>
      </c>
      <c r="AR64" s="36"/>
    </row>
    <row r="65" spans="1:44" ht="15.95" customHeight="1" x14ac:dyDescent="0.25">
      <c r="A65" s="36"/>
      <c r="Q65" s="36"/>
      <c r="R65" s="41"/>
      <c r="S65" s="27">
        <v>6.5</v>
      </c>
      <c r="T65" s="21" t="s">
        <v>133</v>
      </c>
      <c r="U65" s="21"/>
      <c r="V65" s="21"/>
      <c r="W65" s="21"/>
      <c r="X65" s="22">
        <v>2</v>
      </c>
      <c r="Y65" s="21" t="s">
        <v>106</v>
      </c>
      <c r="Z65" s="22">
        <v>5</v>
      </c>
      <c r="AA65" s="22">
        <v>0</v>
      </c>
      <c r="AB65" s="22">
        <v>2</v>
      </c>
      <c r="AC65" s="22">
        <f t="shared" si="11"/>
        <v>2</v>
      </c>
      <c r="AD65" s="22">
        <v>0</v>
      </c>
      <c r="AE65" s="45"/>
      <c r="AF65" s="27">
        <v>6</v>
      </c>
      <c r="AG65" s="21" t="s">
        <v>59</v>
      </c>
      <c r="AH65" s="21"/>
      <c r="AI65" s="21"/>
      <c r="AJ65" s="21"/>
      <c r="AK65" s="22">
        <v>75</v>
      </c>
      <c r="AL65" s="21" t="s">
        <v>107</v>
      </c>
      <c r="AM65" s="22">
        <v>2</v>
      </c>
      <c r="AN65" s="22">
        <v>0</v>
      </c>
      <c r="AO65" s="22">
        <v>0</v>
      </c>
      <c r="AP65" s="22">
        <f t="shared" si="12"/>
        <v>0</v>
      </c>
      <c r="AQ65" s="22">
        <v>0</v>
      </c>
      <c r="AR65" s="36"/>
    </row>
    <row r="66" spans="1:44" ht="15.95" customHeight="1" thickBot="1" x14ac:dyDescent="0.3">
      <c r="A66" s="41"/>
      <c r="Q66" s="36"/>
      <c r="R66" s="41"/>
      <c r="S66" s="17" t="s">
        <v>116</v>
      </c>
      <c r="T66" s="17"/>
      <c r="U66" s="17"/>
      <c r="V66" s="17"/>
      <c r="W66" s="17"/>
      <c r="X66" s="17"/>
      <c r="Y66" s="17"/>
      <c r="Z66" s="23">
        <f>SUM(Z54:Z65)</f>
        <v>55</v>
      </c>
      <c r="AA66" s="23">
        <f>SUM(AA54:AA65)</f>
        <v>15</v>
      </c>
      <c r="AB66" s="23">
        <f>SUM(AB54:AB65)</f>
        <v>20</v>
      </c>
      <c r="AC66" s="23">
        <f>+AB66+AA66</f>
        <v>35</v>
      </c>
      <c r="AD66" s="23">
        <f>SUM(AD54:AD65)</f>
        <v>4</v>
      </c>
      <c r="AE66" s="45"/>
      <c r="AF66" s="17" t="s">
        <v>35</v>
      </c>
      <c r="AG66" s="17"/>
      <c r="AH66" s="17"/>
      <c r="AI66" s="17"/>
      <c r="AJ66" s="17"/>
      <c r="AK66" s="17"/>
      <c r="AL66" s="17"/>
      <c r="AM66" s="23">
        <f>SUM(AM54:AM65)</f>
        <v>55</v>
      </c>
      <c r="AN66" s="23">
        <f>SUM(AN54:AN65)</f>
        <v>7</v>
      </c>
      <c r="AO66" s="23">
        <f>SUM(AO54:AO65)</f>
        <v>13</v>
      </c>
      <c r="AP66" s="23">
        <f>+AO66+AN66</f>
        <v>20</v>
      </c>
      <c r="AQ66" s="23">
        <f>SUM(AQ54:AQ65)</f>
        <v>6</v>
      </c>
      <c r="AR66" s="36"/>
    </row>
    <row r="67" spans="1:44" ht="15.95" customHeight="1" x14ac:dyDescent="0.25">
      <c r="A67" s="41"/>
      <c r="Q67" s="36"/>
      <c r="R67" s="36"/>
      <c r="AF67" s="21" t="s">
        <v>124</v>
      </c>
      <c r="AG67" s="11"/>
      <c r="AH67" s="11"/>
      <c r="AI67" s="11"/>
      <c r="AJ67" s="21"/>
      <c r="AK67" s="21"/>
      <c r="AL67" s="11"/>
      <c r="AM67" s="15">
        <f>+Z27+Z40+AM27+AM66+AM53+AM40+Z66+Z53</f>
        <v>440</v>
      </c>
      <c r="AN67" s="15">
        <f>+AA27+AA40+AN27+AN66+AN53+AN40+AA66+AA53</f>
        <v>101</v>
      </c>
      <c r="AO67" s="15">
        <f>+AB27+AB40+AO27+AO66+AO53+AO40+AB66+AB53</f>
        <v>149</v>
      </c>
      <c r="AP67" s="15">
        <f>+AC27+AC40+AP27+AP66+AP53+AP40+AC66+AC53</f>
        <v>250</v>
      </c>
      <c r="AQ67" s="15">
        <f>+AD27+AD40+AQ27+AQ66+AQ53+AQ40+AD66+AD53</f>
        <v>48</v>
      </c>
      <c r="AR67" s="36"/>
    </row>
    <row r="68" spans="1:44" ht="15.95" customHeight="1" x14ac:dyDescent="0.25">
      <c r="A68" s="41"/>
      <c r="Q68" s="36"/>
      <c r="R68" s="36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J68" s="21"/>
      <c r="AK68" s="21"/>
      <c r="AL68" s="11"/>
      <c r="AM68" s="22"/>
      <c r="AN68" s="22"/>
      <c r="AO68" s="22"/>
      <c r="AP68" s="22"/>
      <c r="AQ68" s="22"/>
      <c r="AR68" s="36"/>
    </row>
    <row r="69" spans="1:44" ht="15.95" customHeight="1" x14ac:dyDescent="0.25">
      <c r="A69" s="41"/>
      <c r="Q69" s="36"/>
      <c r="R69" s="36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21"/>
      <c r="AG69" s="11"/>
      <c r="AH69" s="11"/>
      <c r="AI69" s="11"/>
      <c r="AJ69" s="21"/>
      <c r="AK69" s="21"/>
      <c r="AL69" s="11"/>
      <c r="AM69" s="22"/>
      <c r="AN69" s="22"/>
      <c r="AO69" s="22"/>
      <c r="AP69" s="22"/>
      <c r="AQ69" s="22"/>
      <c r="AR69" s="36"/>
    </row>
    <row r="70" spans="1:44" ht="15.95" customHeight="1" x14ac:dyDescent="0.25">
      <c r="A70" s="41"/>
      <c r="Q70" s="36"/>
      <c r="R70" s="36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21"/>
      <c r="AG70" s="11"/>
      <c r="AH70" s="11"/>
      <c r="AI70" s="11"/>
      <c r="AJ70" s="21"/>
      <c r="AK70" s="21"/>
      <c r="AL70" s="11"/>
      <c r="AM70" s="22"/>
      <c r="AN70" s="22"/>
      <c r="AO70" s="22"/>
      <c r="AP70" s="34"/>
      <c r="AQ70" s="22"/>
      <c r="AR70" s="36"/>
    </row>
    <row r="71" spans="1:44" ht="15.95" customHeight="1" x14ac:dyDescent="0.25">
      <c r="A71" s="41"/>
      <c r="Q71" s="36"/>
      <c r="R71" s="36"/>
      <c r="S71" s="11"/>
      <c r="T71" s="11"/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1"/>
      <c r="AF71" s="21"/>
      <c r="AG71" s="11"/>
      <c r="AH71" s="11"/>
      <c r="AI71" s="11"/>
      <c r="AJ71" s="21"/>
      <c r="AK71" s="21"/>
      <c r="AL71" s="11"/>
      <c r="AM71" s="22"/>
      <c r="AN71" s="22"/>
      <c r="AO71" s="22"/>
      <c r="AP71" s="34"/>
      <c r="AQ71" s="22"/>
      <c r="AR71" s="36"/>
    </row>
    <row r="72" spans="1:44" ht="15.95" customHeight="1" x14ac:dyDescent="0.25">
      <c r="A72" s="41"/>
      <c r="Q72" s="36"/>
      <c r="R72" s="39"/>
      <c r="AR72" s="43"/>
    </row>
    <row r="73" spans="1:44" ht="15" customHeight="1" x14ac:dyDescent="0.2">
      <c r="A73" s="39"/>
      <c r="B73" s="39"/>
      <c r="C73" s="39"/>
      <c r="D73" s="39"/>
      <c r="E73" s="39"/>
      <c r="F73" s="39"/>
      <c r="G73" s="39"/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39"/>
      <c r="U73" s="39"/>
      <c r="V73" s="39"/>
      <c r="W73" s="39"/>
      <c r="X73" s="39"/>
      <c r="Y73" s="39"/>
      <c r="Z73" s="39"/>
      <c r="AA73" s="43"/>
      <c r="AB73" s="39"/>
      <c r="AC73" s="39"/>
      <c r="AD73" s="39"/>
      <c r="AE73" s="39"/>
      <c r="AF73" s="39"/>
      <c r="AG73" s="39"/>
      <c r="AH73" s="39"/>
      <c r="AI73" s="39"/>
      <c r="AJ73" s="39"/>
      <c r="AK73" s="39"/>
      <c r="AL73" s="39"/>
      <c r="AM73" s="39"/>
      <c r="AN73" s="39"/>
      <c r="AO73" s="39"/>
      <c r="AP73" s="39"/>
      <c r="AQ73" s="39"/>
      <c r="AR73" s="43"/>
    </row>
    <row r="74" spans="1:44" ht="24" customHeight="1" x14ac:dyDescent="0.3">
      <c r="A74" s="39"/>
      <c r="B74" s="85" t="s">
        <v>127</v>
      </c>
      <c r="C74" s="85"/>
      <c r="D74" s="85"/>
      <c r="E74" s="85"/>
      <c r="F74" s="85"/>
      <c r="G74" s="85"/>
      <c r="H74" s="85"/>
      <c r="I74" s="85"/>
      <c r="J74" s="85"/>
      <c r="K74" s="85"/>
      <c r="L74" s="85"/>
      <c r="M74" s="85"/>
      <c r="N74" s="85"/>
      <c r="O74" s="85"/>
      <c r="P74" s="85"/>
      <c r="Q74" s="39"/>
      <c r="R74" s="39"/>
      <c r="S74" s="85" t="s">
        <v>127</v>
      </c>
      <c r="T74" s="85"/>
      <c r="U74" s="85"/>
      <c r="V74" s="85"/>
      <c r="W74" s="85"/>
      <c r="X74" s="85"/>
      <c r="Y74" s="85"/>
      <c r="Z74" s="85"/>
      <c r="AA74" s="85"/>
      <c r="AB74" s="85"/>
      <c r="AC74" s="85"/>
      <c r="AD74" s="85"/>
      <c r="AE74" s="85"/>
      <c r="AF74" s="85"/>
      <c r="AG74" s="85"/>
      <c r="AH74" s="85"/>
      <c r="AI74" s="85"/>
      <c r="AJ74" s="85"/>
      <c r="AK74" s="85"/>
      <c r="AL74" s="85"/>
      <c r="AM74" s="85"/>
      <c r="AN74" s="85"/>
      <c r="AO74" s="85"/>
      <c r="AP74" s="85"/>
      <c r="AQ74" s="85"/>
      <c r="AR74" s="43"/>
    </row>
    <row r="75" spans="1:44" ht="20.25" x14ac:dyDescent="0.3">
      <c r="A75" s="39"/>
      <c r="B75" s="26" t="s">
        <v>76</v>
      </c>
      <c r="C75" s="26">
        <f>+C2</f>
        <v>5</v>
      </c>
      <c r="D75" s="25"/>
      <c r="E75" s="25"/>
      <c r="F75" s="25"/>
      <c r="G75" s="86" t="str">
        <f>+G2</f>
        <v>2025/2026 REGULAR SEASON</v>
      </c>
      <c r="H75" s="86"/>
      <c r="I75" s="86"/>
      <c r="J75" s="86"/>
      <c r="K75" s="86"/>
      <c r="L75" s="86"/>
      <c r="M75" s="86"/>
      <c r="N75" s="25"/>
      <c r="O75" s="25"/>
      <c r="P75" s="25"/>
      <c r="Q75" s="39"/>
      <c r="R75" s="39"/>
      <c r="S75" s="86" t="s">
        <v>88</v>
      </c>
      <c r="T75" s="86"/>
      <c r="U75" s="86"/>
      <c r="V75" s="86"/>
      <c r="W75" s="86"/>
      <c r="X75" s="86"/>
      <c r="Y75" s="86"/>
      <c r="Z75" s="86"/>
      <c r="AA75" s="86"/>
      <c r="AB75" s="86"/>
      <c r="AC75" s="86"/>
      <c r="AD75" s="86"/>
      <c r="AE75" s="86"/>
      <c r="AF75" s="86"/>
      <c r="AG75" s="86"/>
      <c r="AH75" s="86"/>
      <c r="AI75" s="86"/>
      <c r="AJ75" s="86"/>
      <c r="AK75" s="86"/>
      <c r="AL75" s="86"/>
      <c r="AM75" s="86"/>
      <c r="AN75" s="86"/>
      <c r="AO75" s="86"/>
      <c r="AP75" s="86"/>
      <c r="AQ75" s="86"/>
      <c r="AR75" s="39"/>
    </row>
    <row r="76" spans="1:44" ht="18.600000000000001" customHeight="1" x14ac:dyDescent="0.3">
      <c r="A76" s="36"/>
      <c r="N76" s="25"/>
      <c r="O76" s="25"/>
      <c r="P76" s="25"/>
      <c r="Q76" s="36"/>
      <c r="R76" s="36"/>
      <c r="T76" s="16"/>
      <c r="U76" s="16"/>
      <c r="V76" s="16"/>
      <c r="W76" s="16"/>
      <c r="X76" s="16"/>
      <c r="Y76" s="16"/>
      <c r="Z76" s="16"/>
      <c r="AA76" s="29"/>
      <c r="AB76" s="29"/>
      <c r="AC76" s="29"/>
      <c r="AD76" s="29"/>
      <c r="AE76" s="30"/>
      <c r="AF76" s="29"/>
      <c r="AG76" s="29"/>
      <c r="AH76" s="29"/>
      <c r="AI76" s="29"/>
      <c r="AJ76" s="29"/>
      <c r="AK76" s="29"/>
      <c r="AL76" s="29"/>
      <c r="AM76" s="21"/>
      <c r="AN76" s="11"/>
      <c r="AO76" s="11"/>
      <c r="AP76" s="22"/>
      <c r="AQ76" s="22"/>
      <c r="AR76" s="36"/>
    </row>
    <row r="77" spans="1:44" ht="16.5" thickBot="1" x14ac:dyDescent="0.3">
      <c r="A77" s="36"/>
      <c r="Q77" s="39"/>
      <c r="R77" s="39"/>
      <c r="S77" s="28" t="s">
        <v>109</v>
      </c>
      <c r="T77" s="28" t="s">
        <v>111</v>
      </c>
      <c r="U77" s="28"/>
      <c r="V77" s="38"/>
      <c r="W77" s="38"/>
      <c r="X77" s="38"/>
      <c r="Y77" s="38"/>
      <c r="Z77" s="38" t="s">
        <v>3</v>
      </c>
      <c r="AA77" s="38" t="s">
        <v>22</v>
      </c>
      <c r="AB77" s="38" t="s">
        <v>23</v>
      </c>
      <c r="AC77" s="38" t="s">
        <v>24</v>
      </c>
      <c r="AD77" s="38" t="s">
        <v>2</v>
      </c>
      <c r="AE77" s="22"/>
      <c r="AM77" s="22"/>
      <c r="AN77" s="22"/>
      <c r="AO77" s="22"/>
      <c r="AP77" s="22"/>
      <c r="AQ77" s="22"/>
      <c r="AR77" s="39"/>
    </row>
    <row r="78" spans="1:44" ht="15.75" customHeight="1" x14ac:dyDescent="0.25">
      <c r="A78" s="36"/>
      <c r="Q78" s="39"/>
      <c r="R78" s="39"/>
      <c r="S78" s="27">
        <v>8.5</v>
      </c>
      <c r="T78" s="21" t="s">
        <v>276</v>
      </c>
      <c r="Z78" s="22">
        <v>2</v>
      </c>
      <c r="AA78" s="22">
        <v>5</v>
      </c>
      <c r="AB78" s="22">
        <v>1</v>
      </c>
      <c r="AC78" s="22">
        <f t="shared" ref="AC78:AC90" si="13">+AA78+AB78</f>
        <v>6</v>
      </c>
      <c r="AD78" s="22">
        <v>0</v>
      </c>
      <c r="AM78" s="22"/>
      <c r="AN78" s="22"/>
      <c r="AO78" s="22"/>
      <c r="AP78" s="22"/>
      <c r="AQ78" s="22"/>
      <c r="AR78" s="39"/>
    </row>
    <row r="79" spans="1:44" ht="15.75" customHeight="1" thickBot="1" x14ac:dyDescent="0.3">
      <c r="A79" s="36"/>
      <c r="E79" s="2" t="s">
        <v>67</v>
      </c>
      <c r="F79" s="2"/>
      <c r="G79" s="2"/>
      <c r="H79" s="4" t="s">
        <v>1</v>
      </c>
      <c r="I79" s="4"/>
      <c r="J79" s="4" t="s">
        <v>3</v>
      </c>
      <c r="K79" s="4" t="s">
        <v>22</v>
      </c>
      <c r="L79" s="4" t="s">
        <v>23</v>
      </c>
      <c r="M79" s="50" t="s">
        <v>24</v>
      </c>
      <c r="Q79" s="36"/>
      <c r="R79" s="36"/>
      <c r="S79" s="27">
        <v>8</v>
      </c>
      <c r="T79" s="21" t="s">
        <v>298</v>
      </c>
      <c r="Z79" s="22">
        <v>1</v>
      </c>
      <c r="AA79" s="22">
        <v>0</v>
      </c>
      <c r="AB79" s="22">
        <v>0</v>
      </c>
      <c r="AC79" s="22">
        <f t="shared" si="13"/>
        <v>0</v>
      </c>
      <c r="AD79" s="22">
        <v>0</v>
      </c>
      <c r="AM79" s="22"/>
      <c r="AN79" s="22"/>
      <c r="AO79" s="22"/>
      <c r="AP79" s="22"/>
      <c r="AQ79" s="22"/>
      <c r="AR79" s="36"/>
    </row>
    <row r="80" spans="1:44" ht="15.75" customHeight="1" x14ac:dyDescent="0.25">
      <c r="A80" s="36"/>
      <c r="E80" s="21" t="s">
        <v>150</v>
      </c>
      <c r="F80" s="21"/>
      <c r="G80" s="21"/>
      <c r="H80" s="21" t="s">
        <v>97</v>
      </c>
      <c r="I80" s="22"/>
      <c r="J80" s="22">
        <v>5</v>
      </c>
      <c r="K80" s="22">
        <v>6</v>
      </c>
      <c r="L80" s="22">
        <v>8</v>
      </c>
      <c r="M80" s="49">
        <f t="shared" ref="M80:M105" si="14">+K80+L80</f>
        <v>14</v>
      </c>
      <c r="Q80" s="36"/>
      <c r="R80" s="36"/>
      <c r="S80" s="27">
        <v>7</v>
      </c>
      <c r="T80" s="21" t="s">
        <v>219</v>
      </c>
      <c r="Z80" s="22">
        <v>5</v>
      </c>
      <c r="AA80" s="22">
        <v>1</v>
      </c>
      <c r="AB80" s="22">
        <v>1</v>
      </c>
      <c r="AC80" s="22">
        <f t="shared" si="13"/>
        <v>2</v>
      </c>
      <c r="AD80" s="22">
        <v>0</v>
      </c>
      <c r="AP80" s="22"/>
      <c r="AQ80" s="22"/>
      <c r="AR80" s="36"/>
    </row>
    <row r="81" spans="1:44" ht="15.75" customHeight="1" x14ac:dyDescent="0.25">
      <c r="A81" s="36"/>
      <c r="E81" s="21" t="s">
        <v>129</v>
      </c>
      <c r="F81" s="21"/>
      <c r="G81" s="21"/>
      <c r="H81" s="21" t="s">
        <v>17</v>
      </c>
      <c r="I81" s="22"/>
      <c r="J81" s="22">
        <v>5</v>
      </c>
      <c r="K81" s="22">
        <v>7</v>
      </c>
      <c r="L81" s="22">
        <v>5</v>
      </c>
      <c r="M81" s="49">
        <f t="shared" si="14"/>
        <v>12</v>
      </c>
      <c r="Q81" s="36"/>
      <c r="R81" s="36"/>
      <c r="S81" s="27">
        <v>8</v>
      </c>
      <c r="T81" s="21" t="s">
        <v>137</v>
      </c>
      <c r="Z81" s="22">
        <v>5</v>
      </c>
      <c r="AA81" s="22">
        <v>4</v>
      </c>
      <c r="AB81" s="22">
        <v>1</v>
      </c>
      <c r="AC81" s="22">
        <f t="shared" si="13"/>
        <v>5</v>
      </c>
      <c r="AD81" s="22">
        <v>0</v>
      </c>
      <c r="AM81" s="22"/>
      <c r="AN81" s="22"/>
      <c r="AO81" s="22"/>
      <c r="AP81" s="22"/>
      <c r="AQ81" s="22"/>
      <c r="AR81" s="36"/>
    </row>
    <row r="82" spans="1:44" ht="15.75" customHeight="1" x14ac:dyDescent="0.25">
      <c r="A82" s="36"/>
      <c r="E82" s="21" t="s">
        <v>85</v>
      </c>
      <c r="F82" s="21"/>
      <c r="G82" s="21"/>
      <c r="H82" s="21" t="s">
        <v>106</v>
      </c>
      <c r="I82" s="22"/>
      <c r="J82" s="22">
        <v>5</v>
      </c>
      <c r="K82" s="22">
        <v>7</v>
      </c>
      <c r="L82" s="22">
        <v>4</v>
      </c>
      <c r="M82" s="49">
        <f t="shared" si="14"/>
        <v>11</v>
      </c>
      <c r="Q82" s="36"/>
      <c r="R82" s="36"/>
      <c r="S82" s="27">
        <v>6.5</v>
      </c>
      <c r="T82" s="21" t="s">
        <v>277</v>
      </c>
      <c r="Z82" s="22">
        <v>2</v>
      </c>
      <c r="AA82" s="22">
        <v>0</v>
      </c>
      <c r="AB82" s="22">
        <v>0</v>
      </c>
      <c r="AC82" s="22">
        <f t="shared" si="13"/>
        <v>0</v>
      </c>
      <c r="AD82" s="22">
        <v>0</v>
      </c>
      <c r="AQ82" s="22"/>
      <c r="AR82" s="36"/>
    </row>
    <row r="83" spans="1:44" ht="15.75" customHeight="1" x14ac:dyDescent="0.25">
      <c r="A83" s="36"/>
      <c r="E83" s="21" t="s">
        <v>53</v>
      </c>
      <c r="F83" s="21"/>
      <c r="G83" s="21"/>
      <c r="H83" s="21" t="s">
        <v>108</v>
      </c>
      <c r="I83" s="22"/>
      <c r="J83" s="22">
        <v>5</v>
      </c>
      <c r="K83" s="22">
        <v>7</v>
      </c>
      <c r="L83" s="22">
        <v>3</v>
      </c>
      <c r="M83" s="49">
        <f t="shared" si="14"/>
        <v>10</v>
      </c>
      <c r="Q83" s="36"/>
      <c r="R83" s="36"/>
      <c r="S83" s="27">
        <v>7.5</v>
      </c>
      <c r="T83" s="21" t="s">
        <v>160</v>
      </c>
      <c r="Z83" s="22">
        <v>1</v>
      </c>
      <c r="AA83" s="22">
        <v>0</v>
      </c>
      <c r="AB83" s="22">
        <v>0</v>
      </c>
      <c r="AC83" s="22">
        <f t="shared" si="13"/>
        <v>0</v>
      </c>
      <c r="AD83" s="22">
        <v>0</v>
      </c>
      <c r="AQ83" s="22"/>
      <c r="AR83" s="36"/>
    </row>
    <row r="84" spans="1:44" ht="15.75" customHeight="1" x14ac:dyDescent="0.25">
      <c r="A84" s="36"/>
      <c r="E84" s="21" t="s">
        <v>192</v>
      </c>
      <c r="F84" s="21"/>
      <c r="G84" s="21"/>
      <c r="H84" s="21" t="s">
        <v>173</v>
      </c>
      <c r="I84" s="22"/>
      <c r="J84" s="22">
        <v>5</v>
      </c>
      <c r="K84" s="22">
        <v>2</v>
      </c>
      <c r="L84" s="22">
        <v>6</v>
      </c>
      <c r="M84" s="49">
        <f t="shared" si="14"/>
        <v>8</v>
      </c>
      <c r="Q84" s="36"/>
      <c r="R84" s="36"/>
      <c r="S84" s="27">
        <v>7.5</v>
      </c>
      <c r="T84" s="21" t="s">
        <v>278</v>
      </c>
      <c r="Z84" s="22">
        <v>1</v>
      </c>
      <c r="AA84" s="22">
        <v>0</v>
      </c>
      <c r="AB84" s="22">
        <v>0</v>
      </c>
      <c r="AC84" s="22">
        <f t="shared" si="13"/>
        <v>0</v>
      </c>
      <c r="AD84" s="22">
        <v>0</v>
      </c>
      <c r="AM84" s="22"/>
      <c r="AN84" s="22"/>
      <c r="AO84" s="22"/>
      <c r="AP84" s="22"/>
      <c r="AQ84" s="22"/>
      <c r="AR84" s="36"/>
    </row>
    <row r="85" spans="1:44" ht="15.75" customHeight="1" x14ac:dyDescent="0.25">
      <c r="A85" s="36"/>
      <c r="E85" s="21" t="s">
        <v>161</v>
      </c>
      <c r="F85" s="21"/>
      <c r="G85" s="21"/>
      <c r="H85" s="21" t="s">
        <v>17</v>
      </c>
      <c r="I85" s="22"/>
      <c r="J85" s="22">
        <v>5</v>
      </c>
      <c r="K85" s="22">
        <v>2</v>
      </c>
      <c r="L85" s="22">
        <v>6</v>
      </c>
      <c r="M85" s="49">
        <f t="shared" si="14"/>
        <v>8</v>
      </c>
      <c r="Q85" s="36"/>
      <c r="R85" s="36"/>
      <c r="S85" s="27">
        <v>7.5</v>
      </c>
      <c r="T85" s="21" t="s">
        <v>297</v>
      </c>
      <c r="Z85" s="22">
        <v>1</v>
      </c>
      <c r="AA85" s="22">
        <v>0</v>
      </c>
      <c r="AB85" s="22">
        <v>1</v>
      </c>
      <c r="AC85" s="22">
        <f t="shared" si="13"/>
        <v>1</v>
      </c>
      <c r="AD85" s="22">
        <v>0</v>
      </c>
      <c r="AM85" s="22"/>
      <c r="AN85" s="22"/>
      <c r="AO85" s="22"/>
      <c r="AP85" s="22"/>
      <c r="AQ85" s="22"/>
      <c r="AR85" s="36"/>
    </row>
    <row r="86" spans="1:44" ht="15.75" customHeight="1" x14ac:dyDescent="0.25">
      <c r="A86" s="36"/>
      <c r="E86" s="21" t="s">
        <v>155</v>
      </c>
      <c r="H86" s="21" t="s">
        <v>134</v>
      </c>
      <c r="I86" s="22"/>
      <c r="J86" s="22">
        <v>5</v>
      </c>
      <c r="K86" s="22">
        <v>3</v>
      </c>
      <c r="L86" s="22">
        <v>4</v>
      </c>
      <c r="M86" s="49">
        <f t="shared" si="14"/>
        <v>7</v>
      </c>
      <c r="Q86" s="36"/>
      <c r="R86" s="36"/>
      <c r="S86" s="27">
        <v>8.5</v>
      </c>
      <c r="T86" s="21" t="s">
        <v>254</v>
      </c>
      <c r="Z86" s="22">
        <v>2</v>
      </c>
      <c r="AA86" s="22">
        <v>0</v>
      </c>
      <c r="AB86" s="22">
        <v>0</v>
      </c>
      <c r="AC86" s="22">
        <f t="shared" si="13"/>
        <v>0</v>
      </c>
      <c r="AD86" s="22">
        <v>2</v>
      </c>
      <c r="AM86" s="22"/>
      <c r="AN86" s="22"/>
      <c r="AO86" s="22"/>
      <c r="AP86" s="22"/>
      <c r="AQ86" s="22"/>
      <c r="AR86" s="40"/>
    </row>
    <row r="87" spans="1:44" ht="15.75" customHeight="1" x14ac:dyDescent="0.25">
      <c r="A87" s="36"/>
      <c r="E87" s="21" t="s">
        <v>282</v>
      </c>
      <c r="F87" s="21"/>
      <c r="G87" s="21"/>
      <c r="H87" s="21" t="s">
        <v>106</v>
      </c>
      <c r="I87" s="22"/>
      <c r="J87" s="22">
        <v>5</v>
      </c>
      <c r="K87" s="22">
        <v>3</v>
      </c>
      <c r="L87" s="22">
        <v>4</v>
      </c>
      <c r="M87" s="49">
        <f t="shared" si="14"/>
        <v>7</v>
      </c>
      <c r="Q87" s="40"/>
      <c r="R87" s="40"/>
      <c r="S87" s="27">
        <v>6</v>
      </c>
      <c r="T87" s="21" t="s">
        <v>156</v>
      </c>
      <c r="Z87" s="22">
        <v>3</v>
      </c>
      <c r="AA87" s="22">
        <v>0</v>
      </c>
      <c r="AB87" s="22">
        <v>0</v>
      </c>
      <c r="AC87" s="22">
        <f t="shared" si="13"/>
        <v>0</v>
      </c>
      <c r="AD87" s="22">
        <v>2</v>
      </c>
      <c r="AM87" s="22"/>
      <c r="AN87" s="22"/>
      <c r="AO87" s="22"/>
      <c r="AP87" s="22"/>
      <c r="AQ87" s="22"/>
      <c r="AR87" s="40"/>
    </row>
    <row r="88" spans="1:44" ht="15.75" customHeight="1" x14ac:dyDescent="0.25">
      <c r="A88" s="36"/>
      <c r="E88" s="21" t="s">
        <v>138</v>
      </c>
      <c r="F88" s="21"/>
      <c r="G88" s="21"/>
      <c r="H88" s="21" t="s">
        <v>173</v>
      </c>
      <c r="I88" s="22"/>
      <c r="J88" s="22">
        <v>4</v>
      </c>
      <c r="K88" s="22">
        <v>4</v>
      </c>
      <c r="L88" s="22">
        <v>2</v>
      </c>
      <c r="M88" s="49">
        <f t="shared" si="14"/>
        <v>6</v>
      </c>
      <c r="Q88" s="40"/>
      <c r="R88" s="40"/>
      <c r="S88" s="27">
        <v>7</v>
      </c>
      <c r="T88" s="21" t="s">
        <v>279</v>
      </c>
      <c r="Z88" s="22">
        <v>3</v>
      </c>
      <c r="AA88" s="22">
        <v>0</v>
      </c>
      <c r="AB88" s="22">
        <v>3</v>
      </c>
      <c r="AC88" s="22">
        <f t="shared" si="13"/>
        <v>3</v>
      </c>
      <c r="AD88" s="22">
        <v>0</v>
      </c>
      <c r="AM88" s="22"/>
      <c r="AN88" s="22"/>
      <c r="AO88" s="22"/>
      <c r="AP88" s="22"/>
      <c r="AQ88" s="22"/>
      <c r="AR88" s="40"/>
    </row>
    <row r="89" spans="1:44" ht="15.75" customHeight="1" x14ac:dyDescent="0.25">
      <c r="A89" s="36"/>
      <c r="E89" s="21" t="s">
        <v>140</v>
      </c>
      <c r="F89" s="21"/>
      <c r="G89" s="21"/>
      <c r="H89" s="21" t="s">
        <v>108</v>
      </c>
      <c r="I89" s="22"/>
      <c r="J89" s="22">
        <v>5</v>
      </c>
      <c r="K89" s="22">
        <v>3</v>
      </c>
      <c r="L89" s="22">
        <v>3</v>
      </c>
      <c r="M89" s="49">
        <f t="shared" si="14"/>
        <v>6</v>
      </c>
      <c r="Q89" s="40"/>
      <c r="R89" s="40"/>
      <c r="S89" s="27">
        <v>6</v>
      </c>
      <c r="T89" s="21" t="s">
        <v>223</v>
      </c>
      <c r="Z89" s="22">
        <v>3</v>
      </c>
      <c r="AA89" s="22">
        <v>1</v>
      </c>
      <c r="AB89" s="22">
        <v>2</v>
      </c>
      <c r="AC89" s="22">
        <f t="shared" si="13"/>
        <v>3</v>
      </c>
      <c r="AD89" s="22">
        <v>0</v>
      </c>
      <c r="AM89" s="22"/>
      <c r="AN89" s="22"/>
      <c r="AO89" s="22"/>
      <c r="AP89" s="22"/>
      <c r="AQ89" s="22"/>
      <c r="AR89" s="41"/>
    </row>
    <row r="90" spans="1:44" ht="15.75" customHeight="1" thickBot="1" x14ac:dyDescent="0.3">
      <c r="A90" s="36"/>
      <c r="E90" s="21" t="s">
        <v>104</v>
      </c>
      <c r="F90" s="21"/>
      <c r="G90" s="21"/>
      <c r="H90" s="21" t="s">
        <v>108</v>
      </c>
      <c r="I90" s="22"/>
      <c r="J90" s="22">
        <v>4</v>
      </c>
      <c r="K90" s="22">
        <v>3</v>
      </c>
      <c r="L90" s="22">
        <v>3</v>
      </c>
      <c r="M90" s="49">
        <f t="shared" si="14"/>
        <v>6</v>
      </c>
      <c r="Q90" s="41"/>
      <c r="R90" s="41"/>
      <c r="S90" s="27">
        <v>6.5</v>
      </c>
      <c r="T90" s="21" t="s">
        <v>316</v>
      </c>
      <c r="Z90" s="22">
        <v>1</v>
      </c>
      <c r="AA90" s="22">
        <v>0</v>
      </c>
      <c r="AB90" s="22">
        <v>0</v>
      </c>
      <c r="AC90" s="22">
        <f t="shared" si="13"/>
        <v>0</v>
      </c>
      <c r="AD90" s="22">
        <v>0</v>
      </c>
      <c r="AM90" s="22"/>
      <c r="AN90" s="22"/>
      <c r="AO90" s="22"/>
      <c r="AP90" s="22"/>
      <c r="AQ90" s="22"/>
      <c r="AR90" s="41"/>
    </row>
    <row r="91" spans="1:44" ht="15.75" customHeight="1" x14ac:dyDescent="0.25">
      <c r="A91" s="36"/>
      <c r="E91" s="21" t="s">
        <v>79</v>
      </c>
      <c r="F91" s="21"/>
      <c r="G91" s="21"/>
      <c r="H91" s="21" t="s">
        <v>173</v>
      </c>
      <c r="I91" s="22"/>
      <c r="J91" s="22">
        <v>5</v>
      </c>
      <c r="K91" s="22">
        <v>2</v>
      </c>
      <c r="L91" s="22">
        <v>4</v>
      </c>
      <c r="M91" s="49">
        <f t="shared" si="14"/>
        <v>6</v>
      </c>
      <c r="Q91" s="41"/>
      <c r="R91" s="41"/>
      <c r="S91" s="8"/>
      <c r="T91" s="31" t="s">
        <v>86</v>
      </c>
      <c r="U91" s="8"/>
      <c r="V91" s="8"/>
      <c r="W91" s="8"/>
      <c r="X91" s="8"/>
      <c r="Y91" s="8"/>
      <c r="Z91" s="15">
        <f>SUM(Z78:Z90)</f>
        <v>30</v>
      </c>
      <c r="AA91" s="15">
        <f>SUM(AA78:AA90)</f>
        <v>11</v>
      </c>
      <c r="AB91" s="15">
        <f>SUM(AB78:AB90)</f>
        <v>9</v>
      </c>
      <c r="AC91" s="15">
        <f>SUM(AC78:AC90)</f>
        <v>20</v>
      </c>
      <c r="AD91" s="15">
        <f>SUM(AD78:AD90)</f>
        <v>4</v>
      </c>
      <c r="AM91" s="22"/>
      <c r="AN91" s="22"/>
      <c r="AO91" s="22"/>
      <c r="AP91" s="22"/>
      <c r="AQ91" s="22"/>
      <c r="AR91" s="41"/>
    </row>
    <row r="92" spans="1:44" ht="15.75" customHeight="1" x14ac:dyDescent="0.25">
      <c r="A92" s="36"/>
      <c r="E92" s="21" t="s">
        <v>194</v>
      </c>
      <c r="F92" s="21"/>
      <c r="G92" s="21"/>
      <c r="H92" s="21" t="s">
        <v>97</v>
      </c>
      <c r="I92" s="22"/>
      <c r="J92" s="22">
        <v>5</v>
      </c>
      <c r="K92" s="22">
        <v>2</v>
      </c>
      <c r="L92" s="22">
        <v>4</v>
      </c>
      <c r="M92" s="49">
        <f t="shared" si="14"/>
        <v>6</v>
      </c>
      <c r="Q92" s="41"/>
      <c r="R92" s="41"/>
      <c r="AM92" s="22"/>
      <c r="AN92" s="22"/>
      <c r="AO92" s="22"/>
      <c r="AP92" s="22"/>
      <c r="AQ92" s="22"/>
      <c r="AR92" s="41"/>
    </row>
    <row r="93" spans="1:44" ht="15.75" customHeight="1" thickBot="1" x14ac:dyDescent="0.3">
      <c r="A93" s="36"/>
      <c r="E93" s="21" t="s">
        <v>185</v>
      </c>
      <c r="F93" s="21"/>
      <c r="G93" s="21"/>
      <c r="H93" s="21" t="s">
        <v>134</v>
      </c>
      <c r="I93" s="22"/>
      <c r="J93" s="22">
        <v>5</v>
      </c>
      <c r="K93" s="22">
        <v>4</v>
      </c>
      <c r="L93" s="22">
        <v>1</v>
      </c>
      <c r="M93" s="49">
        <f t="shared" si="14"/>
        <v>5</v>
      </c>
      <c r="Q93" s="41"/>
      <c r="R93" s="41"/>
      <c r="S93" s="28" t="s">
        <v>109</v>
      </c>
      <c r="T93" s="28" t="s">
        <v>112</v>
      </c>
      <c r="U93" s="28"/>
      <c r="V93" s="38"/>
      <c r="W93" s="38"/>
      <c r="X93" s="38"/>
      <c r="Y93" s="38"/>
      <c r="Z93" s="38" t="s">
        <v>3</v>
      </c>
      <c r="AA93" s="38" t="s">
        <v>22</v>
      </c>
      <c r="AB93" s="38" t="s">
        <v>23</v>
      </c>
      <c r="AC93" s="38" t="s">
        <v>24</v>
      </c>
      <c r="AD93" s="38" t="s">
        <v>2</v>
      </c>
      <c r="AO93" s="22"/>
      <c r="AP93" s="22"/>
      <c r="AQ93" s="22"/>
      <c r="AR93" s="41"/>
    </row>
    <row r="94" spans="1:44" ht="15.75" customHeight="1" x14ac:dyDescent="0.25">
      <c r="A94" s="36"/>
      <c r="E94" s="21" t="s">
        <v>167</v>
      </c>
      <c r="F94" s="21"/>
      <c r="G94" s="21"/>
      <c r="H94" s="21" t="s">
        <v>107</v>
      </c>
      <c r="I94" s="22"/>
      <c r="J94" s="22">
        <v>5</v>
      </c>
      <c r="K94" s="22">
        <v>4</v>
      </c>
      <c r="L94" s="22">
        <v>1</v>
      </c>
      <c r="M94" s="49">
        <f t="shared" si="14"/>
        <v>5</v>
      </c>
      <c r="Q94" s="41"/>
      <c r="R94" s="41"/>
      <c r="S94" s="27">
        <v>7</v>
      </c>
      <c r="T94" s="21" t="s">
        <v>64</v>
      </c>
      <c r="Z94" s="22">
        <v>1</v>
      </c>
      <c r="AA94" s="22">
        <v>0</v>
      </c>
      <c r="AB94" s="22">
        <v>0</v>
      </c>
      <c r="AC94" s="22">
        <f t="shared" ref="AC94:AC99" si="15">+AA94+AB94</f>
        <v>0</v>
      </c>
      <c r="AD94" s="22">
        <v>0</v>
      </c>
      <c r="AO94" s="22"/>
      <c r="AP94" s="22"/>
      <c r="AQ94" s="22"/>
      <c r="AR94" s="41"/>
    </row>
    <row r="95" spans="1:44" ht="15.75" customHeight="1" x14ac:dyDescent="0.25">
      <c r="A95" s="36"/>
      <c r="E95" s="21" t="s">
        <v>42</v>
      </c>
      <c r="F95" s="21"/>
      <c r="G95" s="21"/>
      <c r="H95" s="21" t="s">
        <v>107</v>
      </c>
      <c r="I95" s="22"/>
      <c r="J95" s="22">
        <v>4</v>
      </c>
      <c r="K95" s="22">
        <v>3</v>
      </c>
      <c r="L95" s="22">
        <v>2</v>
      </c>
      <c r="M95" s="49">
        <f t="shared" si="14"/>
        <v>5</v>
      </c>
      <c r="Q95" s="41"/>
      <c r="R95" s="41"/>
      <c r="S95" s="27">
        <v>7.5</v>
      </c>
      <c r="T95" s="21" t="s">
        <v>31</v>
      </c>
      <c r="Z95" s="22">
        <v>2</v>
      </c>
      <c r="AA95" s="22">
        <v>0</v>
      </c>
      <c r="AB95" s="22">
        <v>1</v>
      </c>
      <c r="AC95" s="22">
        <f t="shared" si="15"/>
        <v>1</v>
      </c>
      <c r="AD95" s="22">
        <v>0</v>
      </c>
      <c r="AO95" s="22"/>
      <c r="AP95" s="22"/>
      <c r="AQ95" s="22"/>
      <c r="AR95" s="41"/>
    </row>
    <row r="96" spans="1:44" ht="15.75" customHeight="1" x14ac:dyDescent="0.25">
      <c r="A96" s="36"/>
      <c r="E96" s="21" t="s">
        <v>128</v>
      </c>
      <c r="F96" s="21"/>
      <c r="G96" s="21"/>
      <c r="H96" s="21" t="s">
        <v>106</v>
      </c>
      <c r="I96" s="22"/>
      <c r="J96" s="22">
        <v>5</v>
      </c>
      <c r="K96" s="22">
        <v>2</v>
      </c>
      <c r="L96" s="22">
        <v>3</v>
      </c>
      <c r="M96" s="49">
        <f t="shared" si="14"/>
        <v>5</v>
      </c>
      <c r="Q96" s="41"/>
      <c r="R96" s="41"/>
      <c r="S96" s="27">
        <v>7</v>
      </c>
      <c r="T96" s="21" t="s">
        <v>141</v>
      </c>
      <c r="Z96" s="22">
        <v>1</v>
      </c>
      <c r="AA96" s="22">
        <v>1</v>
      </c>
      <c r="AB96" s="22">
        <v>0</v>
      </c>
      <c r="AC96" s="22">
        <f t="shared" si="15"/>
        <v>1</v>
      </c>
      <c r="AD96" s="22">
        <v>0</v>
      </c>
      <c r="AO96" s="22"/>
      <c r="AP96" s="22"/>
      <c r="AQ96" s="22"/>
      <c r="AR96" s="41"/>
    </row>
    <row r="97" spans="1:44" ht="15.75" customHeight="1" x14ac:dyDescent="0.25">
      <c r="A97" s="36"/>
      <c r="E97" s="21" t="s">
        <v>87</v>
      </c>
      <c r="F97" s="21"/>
      <c r="G97" s="21"/>
      <c r="H97" s="21" t="s">
        <v>108</v>
      </c>
      <c r="I97" s="22"/>
      <c r="J97" s="22">
        <v>5</v>
      </c>
      <c r="K97" s="22">
        <v>1</v>
      </c>
      <c r="L97" s="22">
        <v>4</v>
      </c>
      <c r="M97" s="49">
        <f t="shared" si="14"/>
        <v>5</v>
      </c>
      <c r="Q97" s="41"/>
      <c r="R97" s="41"/>
      <c r="S97" s="27">
        <v>7.5</v>
      </c>
      <c r="T97" s="21" t="s">
        <v>139</v>
      </c>
      <c r="Z97" s="22">
        <v>1</v>
      </c>
      <c r="AA97" s="22">
        <v>0</v>
      </c>
      <c r="AB97" s="22">
        <v>0</v>
      </c>
      <c r="AC97" s="22">
        <f t="shared" si="15"/>
        <v>0</v>
      </c>
      <c r="AD97" s="22">
        <v>0</v>
      </c>
      <c r="AO97" s="22"/>
      <c r="AP97" s="22"/>
      <c r="AQ97" s="22"/>
      <c r="AR97" s="41"/>
    </row>
    <row r="98" spans="1:44" ht="15.75" customHeight="1" x14ac:dyDescent="0.25">
      <c r="A98" s="36"/>
      <c r="E98" s="21" t="s">
        <v>119</v>
      </c>
      <c r="F98" s="21"/>
      <c r="G98" s="21"/>
      <c r="H98" s="21" t="s">
        <v>173</v>
      </c>
      <c r="I98" s="22"/>
      <c r="J98" s="22">
        <v>5</v>
      </c>
      <c r="K98" s="22">
        <v>0</v>
      </c>
      <c r="L98" s="22">
        <v>5</v>
      </c>
      <c r="M98" s="49">
        <f t="shared" si="14"/>
        <v>5</v>
      </c>
      <c r="Q98" s="41"/>
      <c r="R98" s="41"/>
      <c r="S98" s="27">
        <v>6.5</v>
      </c>
      <c r="T98" s="21" t="s">
        <v>123</v>
      </c>
      <c r="Z98" s="22">
        <v>1</v>
      </c>
      <c r="AA98" s="22">
        <v>0</v>
      </c>
      <c r="AB98" s="22">
        <v>0</v>
      </c>
      <c r="AC98" s="22">
        <f t="shared" si="15"/>
        <v>0</v>
      </c>
      <c r="AD98" s="22">
        <v>0</v>
      </c>
      <c r="AO98" s="22"/>
      <c r="AP98" s="22"/>
      <c r="AQ98" s="22"/>
      <c r="AR98" s="41"/>
    </row>
    <row r="99" spans="1:44" ht="15.75" customHeight="1" thickBot="1" x14ac:dyDescent="0.3">
      <c r="A99" s="36"/>
      <c r="E99" s="21" t="s">
        <v>81</v>
      </c>
      <c r="F99" s="21"/>
      <c r="G99" s="21"/>
      <c r="H99" s="21" t="s">
        <v>134</v>
      </c>
      <c r="I99" s="22"/>
      <c r="J99" s="22">
        <v>5</v>
      </c>
      <c r="K99" s="22">
        <v>2</v>
      </c>
      <c r="L99" s="22">
        <v>2</v>
      </c>
      <c r="M99" s="49">
        <f t="shared" si="14"/>
        <v>4</v>
      </c>
      <c r="Q99" s="41"/>
      <c r="R99" s="41"/>
      <c r="S99" s="27">
        <v>7.5</v>
      </c>
      <c r="T99" s="21" t="s">
        <v>44</v>
      </c>
      <c r="Z99" s="22">
        <v>1</v>
      </c>
      <c r="AA99" s="22">
        <v>0</v>
      </c>
      <c r="AB99" s="22">
        <v>2</v>
      </c>
      <c r="AC99" s="22">
        <f t="shared" si="15"/>
        <v>2</v>
      </c>
      <c r="AD99" s="22">
        <v>0</v>
      </c>
      <c r="AO99" s="22"/>
      <c r="AP99" s="22"/>
      <c r="AQ99" s="22"/>
      <c r="AR99" s="41"/>
    </row>
    <row r="100" spans="1:44" ht="15.75" customHeight="1" x14ac:dyDescent="0.25">
      <c r="A100" s="36"/>
      <c r="E100" s="21" t="s">
        <v>158</v>
      </c>
      <c r="F100" s="21"/>
      <c r="G100" s="21"/>
      <c r="H100" s="16" t="s">
        <v>98</v>
      </c>
      <c r="I100" s="22"/>
      <c r="J100" s="22">
        <v>5</v>
      </c>
      <c r="K100" s="22">
        <v>2</v>
      </c>
      <c r="L100" s="22">
        <v>2</v>
      </c>
      <c r="M100" s="49">
        <f t="shared" si="14"/>
        <v>4</v>
      </c>
      <c r="Q100" s="41"/>
      <c r="R100" s="41"/>
      <c r="S100" s="8"/>
      <c r="T100" s="31" t="s">
        <v>157</v>
      </c>
      <c r="U100" s="8"/>
      <c r="V100" s="8"/>
      <c r="W100" s="8"/>
      <c r="X100" s="8"/>
      <c r="Y100" s="8"/>
      <c r="Z100" s="53">
        <f>SUM(Z94:Z99)</f>
        <v>7</v>
      </c>
      <c r="AA100" s="53">
        <f>SUM(AA94:AA99)</f>
        <v>1</v>
      </c>
      <c r="AB100" s="53">
        <f>SUM(AB94:AB99)</f>
        <v>3</v>
      </c>
      <c r="AC100" s="53">
        <f>SUM(AC94:AC99)</f>
        <v>4</v>
      </c>
      <c r="AD100" s="53">
        <f>SUM(AD94:AD99)</f>
        <v>0</v>
      </c>
      <c r="AO100" s="22"/>
      <c r="AP100" s="22"/>
      <c r="AQ100" s="22"/>
      <c r="AR100" s="41"/>
    </row>
    <row r="101" spans="1:44" ht="15.75" customHeight="1" x14ac:dyDescent="0.25">
      <c r="A101" s="36"/>
      <c r="E101" s="21" t="s">
        <v>118</v>
      </c>
      <c r="G101" s="21"/>
      <c r="H101" s="21" t="s">
        <v>106</v>
      </c>
      <c r="I101" s="22"/>
      <c r="J101" s="22">
        <v>5</v>
      </c>
      <c r="K101" s="22">
        <v>2</v>
      </c>
      <c r="L101" s="22">
        <v>2</v>
      </c>
      <c r="M101" s="49">
        <f t="shared" si="14"/>
        <v>4</v>
      </c>
      <c r="Q101" s="41"/>
      <c r="R101" s="41"/>
      <c r="S101" s="27"/>
      <c r="T101" s="21" t="s">
        <v>86</v>
      </c>
      <c r="Z101" s="54">
        <f>Z91+AC114+Z100</f>
        <v>46</v>
      </c>
      <c r="AA101" s="54">
        <f>AA100+AA91</f>
        <v>12</v>
      </c>
      <c r="AB101" s="54">
        <f>AB100+AB91</f>
        <v>12</v>
      </c>
      <c r="AC101" s="54">
        <f>AC100+AC91</f>
        <v>24</v>
      </c>
      <c r="AD101" s="54">
        <f>AD100+AD91</f>
        <v>4</v>
      </c>
      <c r="AE101" s="22"/>
      <c r="AF101" s="22"/>
      <c r="AG101" s="55"/>
      <c r="AH101" s="55"/>
      <c r="AI101" s="22"/>
      <c r="AJ101" s="22"/>
      <c r="AK101" s="22"/>
      <c r="AL101" s="24"/>
      <c r="AM101" s="22"/>
      <c r="AN101" s="22"/>
      <c r="AO101" s="22"/>
      <c r="AP101" s="22"/>
      <c r="AR101" s="41"/>
    </row>
    <row r="102" spans="1:44" ht="15.75" customHeight="1" x14ac:dyDescent="0.25">
      <c r="A102" s="36"/>
      <c r="E102" s="21" t="s">
        <v>103</v>
      </c>
      <c r="H102" s="21" t="s">
        <v>17</v>
      </c>
      <c r="I102" s="22"/>
      <c r="J102" s="22">
        <v>5</v>
      </c>
      <c r="K102" s="22">
        <v>2</v>
      </c>
      <c r="L102" s="22">
        <v>2</v>
      </c>
      <c r="M102" s="49">
        <f t="shared" si="14"/>
        <v>4</v>
      </c>
      <c r="O102" s="22"/>
      <c r="Q102" s="41"/>
      <c r="R102" s="41"/>
      <c r="S102" s="27"/>
      <c r="T102" s="21" t="s">
        <v>75</v>
      </c>
      <c r="Z102" s="22">
        <f>+AM41+AM28+Z54+Z41+AM54+AM15+Z28+Z15</f>
        <v>46</v>
      </c>
      <c r="AA102" s="22">
        <f>+AN41+AN28+AA54+AA41+AN54+AN15+AA28+AA15</f>
        <v>12</v>
      </c>
      <c r="AB102" s="22">
        <f>+AO41+AO28+AB54+AB41+AO54+AO15+AB28+AB15</f>
        <v>12</v>
      </c>
      <c r="AC102" s="22">
        <f>+AP41+AP28+AC54+AC41+AP54+AP15+AC28+AC15</f>
        <v>24</v>
      </c>
      <c r="AD102" s="22">
        <f>+AQ41+AQ28+AD54+AD41+AQ54+AQ15+AD28+AD15</f>
        <v>4</v>
      </c>
      <c r="AE102" s="22"/>
      <c r="AF102" s="22"/>
      <c r="AG102" s="55"/>
      <c r="AH102" s="55"/>
      <c r="AI102" s="22"/>
      <c r="AJ102" s="22"/>
      <c r="AK102" s="22"/>
      <c r="AL102" s="24"/>
      <c r="AM102" s="22"/>
      <c r="AN102" s="22"/>
      <c r="AO102" s="22"/>
      <c r="AP102" s="22"/>
      <c r="AQ102" s="22"/>
      <c r="AR102" s="41"/>
    </row>
    <row r="103" spans="1:44" ht="15.75" customHeight="1" x14ac:dyDescent="0.25">
      <c r="A103" s="36"/>
      <c r="E103" s="21" t="s">
        <v>164</v>
      </c>
      <c r="F103" s="21"/>
      <c r="G103" s="21"/>
      <c r="H103" s="21" t="s">
        <v>134</v>
      </c>
      <c r="I103" s="22"/>
      <c r="J103" s="22">
        <v>5</v>
      </c>
      <c r="K103" s="22">
        <v>1</v>
      </c>
      <c r="L103" s="22">
        <v>3</v>
      </c>
      <c r="M103" s="49">
        <f t="shared" si="14"/>
        <v>4</v>
      </c>
      <c r="O103" s="22"/>
      <c r="Q103" s="41"/>
      <c r="R103" s="41"/>
      <c r="AM103" s="22"/>
      <c r="AN103" s="22"/>
      <c r="AQ103" s="22"/>
      <c r="AR103" s="41"/>
    </row>
    <row r="104" spans="1:44" ht="15.75" customHeight="1" x14ac:dyDescent="0.25">
      <c r="A104" s="36"/>
      <c r="E104" s="21" t="s">
        <v>139</v>
      </c>
      <c r="F104" s="21"/>
      <c r="G104" s="21"/>
      <c r="H104" s="21" t="s">
        <v>106</v>
      </c>
      <c r="I104" s="22"/>
      <c r="J104" s="22">
        <v>5</v>
      </c>
      <c r="K104" s="22">
        <v>1</v>
      </c>
      <c r="L104" s="22">
        <v>3</v>
      </c>
      <c r="M104" s="49">
        <f t="shared" si="14"/>
        <v>4</v>
      </c>
      <c r="O104" s="22"/>
      <c r="Q104" s="41"/>
      <c r="R104" s="41"/>
      <c r="AO104" s="22"/>
      <c r="AP104" s="22"/>
      <c r="AQ104" s="22"/>
      <c r="AR104" s="41"/>
    </row>
    <row r="105" spans="1:44" ht="15.75" customHeight="1" x14ac:dyDescent="0.25">
      <c r="A105" s="36"/>
      <c r="E105" s="21" t="s">
        <v>39</v>
      </c>
      <c r="F105" s="21"/>
      <c r="G105" s="21"/>
      <c r="H105" s="21" t="s">
        <v>97</v>
      </c>
      <c r="I105" s="22"/>
      <c r="J105" s="22">
        <v>5</v>
      </c>
      <c r="K105" s="22">
        <v>1</v>
      </c>
      <c r="L105" s="22">
        <v>3</v>
      </c>
      <c r="M105" s="49">
        <f t="shared" si="14"/>
        <v>4</v>
      </c>
      <c r="O105" s="22"/>
      <c r="Q105" s="41"/>
      <c r="R105" s="41"/>
      <c r="AO105" s="22"/>
      <c r="AP105" s="22"/>
      <c r="AQ105" s="22"/>
      <c r="AR105" s="41"/>
    </row>
    <row r="106" spans="1:44" ht="15.75" customHeight="1" x14ac:dyDescent="0.25">
      <c r="A106" s="36"/>
      <c r="Q106" s="41"/>
      <c r="R106" s="41"/>
      <c r="S106" s="27"/>
      <c r="AO106" s="22"/>
      <c r="AP106" s="22"/>
      <c r="AQ106" s="22"/>
      <c r="AR106" s="41"/>
    </row>
    <row r="107" spans="1:44" ht="15.75" customHeight="1" x14ac:dyDescent="0.25">
      <c r="A107" s="36"/>
      <c r="Q107" s="41"/>
      <c r="R107" s="41"/>
      <c r="AO107" s="22"/>
      <c r="AP107" s="22"/>
      <c r="AQ107" s="22"/>
      <c r="AR107" s="41"/>
    </row>
    <row r="108" spans="1:44" ht="15.75" customHeight="1" thickBot="1" x14ac:dyDescent="0.3">
      <c r="A108" s="36"/>
      <c r="F108" s="2" t="s">
        <v>77</v>
      </c>
      <c r="G108" s="2"/>
      <c r="H108" s="2"/>
      <c r="I108" s="4" t="s">
        <v>1</v>
      </c>
      <c r="J108" s="4"/>
      <c r="K108" s="4" t="s">
        <v>3</v>
      </c>
      <c r="L108" s="50" t="s">
        <v>2</v>
      </c>
      <c r="Q108" s="41"/>
      <c r="R108" s="41"/>
      <c r="U108" s="37" t="s">
        <v>109</v>
      </c>
      <c r="V108" s="10" t="s">
        <v>117</v>
      </c>
      <c r="W108" s="10"/>
      <c r="X108" s="10"/>
      <c r="Y108" s="10"/>
      <c r="Z108" s="10"/>
      <c r="AA108" s="10"/>
      <c r="AB108" s="10"/>
      <c r="AC108" s="37" t="s">
        <v>3</v>
      </c>
      <c r="AD108" s="37" t="s">
        <v>7</v>
      </c>
      <c r="AE108" s="37" t="s">
        <v>8</v>
      </c>
      <c r="AF108" s="37" t="s">
        <v>9</v>
      </c>
      <c r="AG108" s="37" t="s">
        <v>71</v>
      </c>
      <c r="AH108" s="37"/>
      <c r="AI108" s="37" t="s">
        <v>4</v>
      </c>
      <c r="AJ108" s="37" t="s">
        <v>6</v>
      </c>
      <c r="AK108" s="37" t="s">
        <v>5</v>
      </c>
      <c r="AL108" s="37" t="s">
        <v>72</v>
      </c>
      <c r="AM108" s="37" t="s">
        <v>23</v>
      </c>
      <c r="AN108" s="37" t="s">
        <v>2</v>
      </c>
      <c r="AO108" s="22"/>
      <c r="AP108" s="22"/>
      <c r="AR108" s="41"/>
    </row>
    <row r="109" spans="1:44" ht="15.75" customHeight="1" x14ac:dyDescent="0.25">
      <c r="A109" s="36"/>
      <c r="F109" s="21" t="s">
        <v>192</v>
      </c>
      <c r="G109" s="21"/>
      <c r="H109" s="21"/>
      <c r="I109" s="21" t="s">
        <v>173</v>
      </c>
      <c r="J109" s="22"/>
      <c r="K109" s="22">
        <v>5</v>
      </c>
      <c r="L109" s="49">
        <v>4</v>
      </c>
      <c r="Q109" s="41"/>
      <c r="R109" s="41"/>
      <c r="U109" s="58">
        <v>7</v>
      </c>
      <c r="V109" s="31" t="s">
        <v>183</v>
      </c>
      <c r="W109" s="8"/>
      <c r="X109" s="31"/>
      <c r="Y109" s="31"/>
      <c r="Z109" s="14"/>
      <c r="AA109" s="8"/>
      <c r="AB109" s="8"/>
      <c r="AC109" s="15">
        <f>SUM(AD109:AF109)</f>
        <v>1</v>
      </c>
      <c r="AD109" s="15">
        <v>0</v>
      </c>
      <c r="AE109" s="15">
        <v>0</v>
      </c>
      <c r="AF109" s="15">
        <v>1</v>
      </c>
      <c r="AG109" s="98">
        <f t="shared" ref="AG109:AG114" si="16">+(AD109*2+AF109)/(2*AC109)</f>
        <v>0.5</v>
      </c>
      <c r="AH109" s="98"/>
      <c r="AI109" s="15">
        <v>1</v>
      </c>
      <c r="AJ109" s="15">
        <v>0</v>
      </c>
      <c r="AK109" s="15">
        <v>0</v>
      </c>
      <c r="AL109" s="52">
        <f t="shared" ref="AL109:AL114" si="17">+AI109/AC109</f>
        <v>1</v>
      </c>
      <c r="AM109" s="15">
        <v>0</v>
      </c>
      <c r="AN109" s="15">
        <v>0</v>
      </c>
      <c r="AR109" s="41"/>
    </row>
    <row r="110" spans="1:44" ht="15.75" customHeight="1" x14ac:dyDescent="0.25">
      <c r="A110" s="36"/>
      <c r="F110" s="21" t="s">
        <v>79</v>
      </c>
      <c r="G110" s="21"/>
      <c r="H110" s="21"/>
      <c r="I110" s="21" t="s">
        <v>173</v>
      </c>
      <c r="J110" s="22"/>
      <c r="K110" s="22">
        <v>5</v>
      </c>
      <c r="L110" s="49">
        <v>4</v>
      </c>
      <c r="Q110" s="41"/>
      <c r="R110" s="41"/>
      <c r="U110" s="27">
        <v>7</v>
      </c>
      <c r="V110" s="21" t="s">
        <v>315</v>
      </c>
      <c r="X110" s="21"/>
      <c r="Y110" s="21"/>
      <c r="Z110" s="16"/>
      <c r="AC110" s="22">
        <f>SUM(AD110:AF110)</f>
        <v>1</v>
      </c>
      <c r="AD110" s="22">
        <v>0</v>
      </c>
      <c r="AE110" s="22">
        <v>0</v>
      </c>
      <c r="AF110" s="22">
        <v>1</v>
      </c>
      <c r="AG110" s="95">
        <f t="shared" si="16"/>
        <v>0.5</v>
      </c>
      <c r="AH110" s="95"/>
      <c r="AI110" s="22">
        <v>1</v>
      </c>
      <c r="AJ110" s="22">
        <v>0</v>
      </c>
      <c r="AK110" s="22">
        <v>0</v>
      </c>
      <c r="AL110" s="24">
        <f t="shared" si="17"/>
        <v>1</v>
      </c>
      <c r="AM110" s="22">
        <v>0</v>
      </c>
      <c r="AN110" s="22">
        <v>0</v>
      </c>
      <c r="AR110" s="41"/>
    </row>
    <row r="111" spans="1:44" ht="15.75" customHeight="1" x14ac:dyDescent="0.25">
      <c r="A111" s="36"/>
      <c r="F111" s="21" t="s">
        <v>104</v>
      </c>
      <c r="G111" s="21"/>
      <c r="H111" s="21"/>
      <c r="I111" s="21" t="s">
        <v>108</v>
      </c>
      <c r="J111" s="22"/>
      <c r="K111" s="22">
        <v>4</v>
      </c>
      <c r="L111" s="49">
        <v>2</v>
      </c>
      <c r="Q111" s="41"/>
      <c r="R111" s="41"/>
      <c r="U111" s="27">
        <v>7</v>
      </c>
      <c r="V111" s="21" t="s">
        <v>274</v>
      </c>
      <c r="X111" s="21"/>
      <c r="Y111" s="21"/>
      <c r="Z111" s="16"/>
      <c r="AC111" s="22">
        <f>SUM(AD111:AF111)</f>
        <v>2</v>
      </c>
      <c r="AD111" s="22">
        <v>0</v>
      </c>
      <c r="AE111" s="22">
        <v>1</v>
      </c>
      <c r="AF111" s="22">
        <v>1</v>
      </c>
      <c r="AG111" s="95">
        <f t="shared" si="16"/>
        <v>0.25</v>
      </c>
      <c r="AH111" s="95"/>
      <c r="AI111" s="22">
        <v>5</v>
      </c>
      <c r="AJ111" s="22">
        <v>0</v>
      </c>
      <c r="AK111" s="22">
        <v>0</v>
      </c>
      <c r="AL111" s="24">
        <f t="shared" si="17"/>
        <v>2.5</v>
      </c>
      <c r="AM111" s="22">
        <v>0</v>
      </c>
      <c r="AN111" s="22">
        <v>0</v>
      </c>
      <c r="AR111" s="41"/>
    </row>
    <row r="112" spans="1:44" ht="15.75" customHeight="1" x14ac:dyDescent="0.25">
      <c r="A112" s="36"/>
      <c r="F112" s="21" t="s">
        <v>169</v>
      </c>
      <c r="G112" s="21"/>
      <c r="H112" s="21"/>
      <c r="I112" s="21" t="s">
        <v>134</v>
      </c>
      <c r="J112" s="22"/>
      <c r="K112" s="22">
        <v>4</v>
      </c>
      <c r="L112" s="49">
        <v>2</v>
      </c>
      <c r="Q112" s="41"/>
      <c r="R112" s="41"/>
      <c r="U112" s="27">
        <v>7.5</v>
      </c>
      <c r="V112" s="21" t="s">
        <v>253</v>
      </c>
      <c r="X112" s="21"/>
      <c r="Y112" s="21"/>
      <c r="Z112" s="16"/>
      <c r="AC112" s="22">
        <f>SUM(AD112:AF112)</f>
        <v>3</v>
      </c>
      <c r="AD112" s="22">
        <v>1</v>
      </c>
      <c r="AE112" s="22">
        <v>0</v>
      </c>
      <c r="AF112" s="22">
        <v>2</v>
      </c>
      <c r="AG112" s="95">
        <f t="shared" si="16"/>
        <v>0.66666666666666663</v>
      </c>
      <c r="AH112" s="95"/>
      <c r="AI112" s="22">
        <v>3</v>
      </c>
      <c r="AJ112" s="22">
        <v>0</v>
      </c>
      <c r="AK112" s="22">
        <v>0</v>
      </c>
      <c r="AL112" s="24">
        <f t="shared" si="17"/>
        <v>1</v>
      </c>
      <c r="AM112" s="22">
        <v>0</v>
      </c>
      <c r="AN112" s="22">
        <v>0</v>
      </c>
      <c r="AR112" s="41"/>
    </row>
    <row r="113" spans="1:44" ht="15.75" customHeight="1" thickBot="1" x14ac:dyDescent="0.3">
      <c r="A113" s="36"/>
      <c r="F113" s="21" t="s">
        <v>113</v>
      </c>
      <c r="G113" s="21"/>
      <c r="H113" s="21"/>
      <c r="I113" s="21" t="s">
        <v>97</v>
      </c>
      <c r="J113" s="22"/>
      <c r="K113" s="22">
        <v>4</v>
      </c>
      <c r="L113" s="49">
        <v>2</v>
      </c>
      <c r="Q113" s="41"/>
      <c r="R113" s="41"/>
      <c r="U113" s="56">
        <v>7</v>
      </c>
      <c r="V113" s="28" t="s">
        <v>222</v>
      </c>
      <c r="W113" s="3"/>
      <c r="X113" s="28"/>
      <c r="Y113" s="28"/>
      <c r="Z113" s="10"/>
      <c r="AA113" s="3"/>
      <c r="AB113" s="3"/>
      <c r="AC113" s="38">
        <f>SUM(AD113:AF113)</f>
        <v>2</v>
      </c>
      <c r="AD113" s="38">
        <v>0</v>
      </c>
      <c r="AE113" s="38">
        <v>1</v>
      </c>
      <c r="AF113" s="38">
        <v>1</v>
      </c>
      <c r="AG113" s="95">
        <f t="shared" si="16"/>
        <v>0.25</v>
      </c>
      <c r="AH113" s="95"/>
      <c r="AI113" s="38">
        <v>8</v>
      </c>
      <c r="AJ113" s="38">
        <v>0</v>
      </c>
      <c r="AK113" s="38">
        <v>0</v>
      </c>
      <c r="AL113" s="57">
        <f t="shared" si="17"/>
        <v>4</v>
      </c>
      <c r="AM113" s="38">
        <v>0</v>
      </c>
      <c r="AN113" s="38">
        <v>0</v>
      </c>
      <c r="AR113" s="41"/>
    </row>
    <row r="114" spans="1:44" ht="15.75" customHeight="1" x14ac:dyDescent="0.25">
      <c r="A114" s="36"/>
      <c r="F114" s="21" t="s">
        <v>74</v>
      </c>
      <c r="G114" s="21"/>
      <c r="H114" s="21"/>
      <c r="I114" s="21" t="s">
        <v>107</v>
      </c>
      <c r="J114" s="22"/>
      <c r="K114" s="22">
        <v>4</v>
      </c>
      <c r="L114" s="49">
        <v>2</v>
      </c>
      <c r="Q114" s="41"/>
      <c r="R114" s="41"/>
      <c r="U114" s="8"/>
      <c r="V114" s="32"/>
      <c r="W114" s="31" t="s">
        <v>20</v>
      </c>
      <c r="X114" s="32"/>
      <c r="Y114" s="32"/>
      <c r="Z114" s="15"/>
      <c r="AA114" s="8"/>
      <c r="AB114" s="8"/>
      <c r="AC114" s="15">
        <f>SUM(AC109:AC113)</f>
        <v>9</v>
      </c>
      <c r="AD114" s="15">
        <f>SUM(AD109:AD113)</f>
        <v>1</v>
      </c>
      <c r="AE114" s="15">
        <f>SUM(AE109:AE113)</f>
        <v>2</v>
      </c>
      <c r="AF114" s="15">
        <f>SUM(AF109:AF113)</f>
        <v>6</v>
      </c>
      <c r="AG114" s="98">
        <f t="shared" si="16"/>
        <v>0.44444444444444442</v>
      </c>
      <c r="AH114" s="98"/>
      <c r="AI114" s="15">
        <f>SUM(AI109:AI113)</f>
        <v>18</v>
      </c>
      <c r="AJ114" s="15">
        <f>SUM(AJ109:AJ113)</f>
        <v>0</v>
      </c>
      <c r="AK114" s="15">
        <f>SUM(AK109:AK113)</f>
        <v>0</v>
      </c>
      <c r="AL114" s="52">
        <f t="shared" si="17"/>
        <v>2</v>
      </c>
      <c r="AM114" s="15">
        <f>SUM(AM109:AM113)</f>
        <v>0</v>
      </c>
      <c r="AN114" s="15">
        <f>SUM(AN109:AN113)</f>
        <v>0</v>
      </c>
      <c r="AR114" s="41"/>
    </row>
    <row r="115" spans="1:44" ht="15.75" customHeight="1" x14ac:dyDescent="0.25">
      <c r="A115" s="36"/>
      <c r="F115" s="21" t="s">
        <v>191</v>
      </c>
      <c r="G115" s="21"/>
      <c r="H115" s="21"/>
      <c r="I115" s="21" t="s">
        <v>106</v>
      </c>
      <c r="J115" s="22"/>
      <c r="K115" s="22">
        <v>4</v>
      </c>
      <c r="L115" s="49">
        <v>2</v>
      </c>
      <c r="Q115" s="41"/>
      <c r="R115" s="41"/>
      <c r="AR115" s="41"/>
    </row>
    <row r="116" spans="1:44" ht="15.75" customHeight="1" x14ac:dyDescent="0.25">
      <c r="A116" s="36"/>
      <c r="F116" s="21" t="s">
        <v>193</v>
      </c>
      <c r="G116" s="21"/>
      <c r="H116" s="21"/>
      <c r="I116" s="21" t="s">
        <v>97</v>
      </c>
      <c r="J116" s="22"/>
      <c r="K116" s="22">
        <v>4</v>
      </c>
      <c r="L116" s="49">
        <v>2</v>
      </c>
      <c r="Q116" s="41"/>
      <c r="R116" s="41"/>
      <c r="AR116" s="41"/>
    </row>
    <row r="117" spans="1:44" ht="15.75" customHeight="1" x14ac:dyDescent="0.25">
      <c r="A117" s="36"/>
      <c r="F117" s="21" t="s">
        <v>129</v>
      </c>
      <c r="G117" s="21"/>
      <c r="H117" s="21"/>
      <c r="I117" s="21" t="s">
        <v>17</v>
      </c>
      <c r="J117" s="22"/>
      <c r="K117" s="22">
        <v>5</v>
      </c>
      <c r="L117" s="49">
        <v>2</v>
      </c>
      <c r="Q117" s="41"/>
      <c r="R117" s="41"/>
      <c r="AR117" s="41"/>
    </row>
    <row r="118" spans="1:44" ht="15.75" customHeight="1" x14ac:dyDescent="0.25">
      <c r="A118" s="36"/>
      <c r="F118" s="21" t="s">
        <v>53</v>
      </c>
      <c r="G118" s="21"/>
      <c r="H118" s="21"/>
      <c r="I118" s="21" t="s">
        <v>108</v>
      </c>
      <c r="J118" s="22"/>
      <c r="K118" s="22">
        <v>5</v>
      </c>
      <c r="L118" s="49">
        <v>2</v>
      </c>
      <c r="Q118" s="41"/>
      <c r="R118" s="41"/>
      <c r="AR118" s="41"/>
    </row>
    <row r="119" spans="1:44" ht="15.75" customHeight="1" x14ac:dyDescent="0.25">
      <c r="A119" s="36"/>
      <c r="F119" s="21" t="s">
        <v>155</v>
      </c>
      <c r="I119" s="21" t="s">
        <v>134</v>
      </c>
      <c r="J119" s="22"/>
      <c r="K119" s="22">
        <v>5</v>
      </c>
      <c r="L119" s="49">
        <v>2</v>
      </c>
      <c r="Q119" s="41"/>
      <c r="R119" s="41"/>
      <c r="AR119" s="41"/>
    </row>
    <row r="120" spans="1:44" ht="15.75" customHeight="1" x14ac:dyDescent="0.25">
      <c r="A120" s="36"/>
      <c r="F120" s="21" t="s">
        <v>118</v>
      </c>
      <c r="H120" s="21"/>
      <c r="I120" s="21" t="s">
        <v>106</v>
      </c>
      <c r="J120" s="22"/>
      <c r="K120" s="22">
        <v>5</v>
      </c>
      <c r="L120" s="49">
        <v>2</v>
      </c>
      <c r="Q120" s="41"/>
      <c r="R120" s="41"/>
      <c r="AR120" s="41"/>
    </row>
    <row r="121" spans="1:44" ht="15.75" customHeight="1" x14ac:dyDescent="0.25">
      <c r="A121" s="36"/>
      <c r="F121" s="21" t="s">
        <v>141</v>
      </c>
      <c r="G121" s="21"/>
      <c r="H121" s="21"/>
      <c r="I121" s="21" t="s">
        <v>97</v>
      </c>
      <c r="J121" s="22"/>
      <c r="K121" s="22">
        <v>5</v>
      </c>
      <c r="L121" s="49">
        <v>2</v>
      </c>
      <c r="Q121" s="41"/>
      <c r="R121" s="41"/>
      <c r="AR121" s="41"/>
    </row>
    <row r="122" spans="1:44" ht="15.75" customHeight="1" x14ac:dyDescent="0.25">
      <c r="A122" s="36"/>
      <c r="F122" s="21" t="s">
        <v>126</v>
      </c>
      <c r="G122" s="21"/>
      <c r="H122" s="21"/>
      <c r="I122" s="16" t="s">
        <v>98</v>
      </c>
      <c r="J122" s="22"/>
      <c r="K122" s="22">
        <v>5</v>
      </c>
      <c r="L122" s="49">
        <v>2</v>
      </c>
      <c r="Q122" s="41"/>
      <c r="R122" s="41"/>
      <c r="AR122" s="41"/>
    </row>
    <row r="123" spans="1:44" ht="15.75" customHeight="1" x14ac:dyDescent="0.25">
      <c r="A123" s="36"/>
      <c r="F123" s="21" t="s">
        <v>187</v>
      </c>
      <c r="G123" s="21"/>
      <c r="H123" s="21"/>
      <c r="I123" s="16" t="s">
        <v>98</v>
      </c>
      <c r="J123" s="22"/>
      <c r="K123" s="22">
        <v>5</v>
      </c>
      <c r="L123" s="49">
        <v>2</v>
      </c>
      <c r="Q123" s="41"/>
      <c r="R123" s="41"/>
      <c r="AR123" s="41"/>
    </row>
    <row r="124" spans="1:44" ht="15.75" customHeight="1" x14ac:dyDescent="0.25">
      <c r="A124" s="36"/>
      <c r="D124" s="21"/>
      <c r="E124" s="21"/>
      <c r="F124" s="21" t="s">
        <v>143</v>
      </c>
      <c r="G124" s="21"/>
      <c r="H124" s="21"/>
      <c r="I124" s="21" t="s">
        <v>97</v>
      </c>
      <c r="J124" s="22"/>
      <c r="K124" s="22">
        <v>5</v>
      </c>
      <c r="L124" s="49">
        <v>2</v>
      </c>
      <c r="Q124" s="41"/>
      <c r="R124" s="41"/>
      <c r="AR124" s="41"/>
    </row>
    <row r="125" spans="1:44" ht="15.75" customHeight="1" x14ac:dyDescent="0.25">
      <c r="A125" s="36"/>
      <c r="D125" s="21"/>
      <c r="E125" s="21"/>
      <c r="F125" s="21" t="s">
        <v>45</v>
      </c>
      <c r="I125" s="21" t="s">
        <v>108</v>
      </c>
      <c r="J125" s="22"/>
      <c r="K125" s="22">
        <v>5</v>
      </c>
      <c r="L125" s="49">
        <v>2</v>
      </c>
      <c r="Q125" s="41"/>
      <c r="R125" s="41"/>
      <c r="AR125" s="41"/>
    </row>
    <row r="126" spans="1:44" ht="15.75" customHeight="1" x14ac:dyDescent="0.25">
      <c r="A126" s="36"/>
      <c r="F126" s="21" t="s">
        <v>186</v>
      </c>
      <c r="I126" s="21" t="s">
        <v>108</v>
      </c>
      <c r="J126" s="22"/>
      <c r="K126" s="22">
        <v>5</v>
      </c>
      <c r="L126" s="49">
        <v>2</v>
      </c>
      <c r="Q126" s="41"/>
      <c r="R126" s="41"/>
      <c r="AR126" s="41"/>
    </row>
    <row r="127" spans="1:44" ht="15.75" customHeight="1" x14ac:dyDescent="0.25">
      <c r="A127" s="36"/>
      <c r="F127" s="21" t="s">
        <v>48</v>
      </c>
      <c r="I127" s="21" t="s">
        <v>97</v>
      </c>
      <c r="J127" s="22"/>
      <c r="K127" s="22">
        <v>5</v>
      </c>
      <c r="L127" s="49">
        <v>2</v>
      </c>
      <c r="Q127" s="41"/>
      <c r="R127" s="41"/>
      <c r="AR127" s="41"/>
    </row>
    <row r="128" spans="1:44" ht="15.75" customHeight="1" x14ac:dyDescent="0.25">
      <c r="A128" s="36"/>
      <c r="F128" s="21" t="s">
        <v>78</v>
      </c>
      <c r="I128" s="21" t="s">
        <v>108</v>
      </c>
      <c r="J128" s="22"/>
      <c r="K128" s="22">
        <v>5</v>
      </c>
      <c r="L128" s="49">
        <v>2</v>
      </c>
      <c r="Q128" s="41"/>
      <c r="R128" s="41"/>
      <c r="AR128" s="41"/>
    </row>
    <row r="129" spans="1:44" ht="15.75" customHeight="1" x14ac:dyDescent="0.25">
      <c r="A129" s="36"/>
      <c r="Q129" s="41"/>
      <c r="R129" s="41"/>
      <c r="AR129" s="41"/>
    </row>
    <row r="130" spans="1:44" ht="15.75" customHeight="1" x14ac:dyDescent="0.25">
      <c r="A130" s="36"/>
      <c r="Q130" s="41"/>
      <c r="R130" s="41"/>
      <c r="AR130" s="41"/>
    </row>
    <row r="131" spans="1:44" ht="15.75" customHeight="1" x14ac:dyDescent="0.25">
      <c r="A131" s="36"/>
      <c r="Q131" s="41"/>
      <c r="R131" s="41"/>
      <c r="AR131" s="41"/>
    </row>
    <row r="132" spans="1:44" ht="15.75" customHeight="1" x14ac:dyDescent="0.25">
      <c r="A132" s="36"/>
      <c r="Q132" s="41"/>
      <c r="R132" s="41"/>
      <c r="AR132" s="41"/>
    </row>
    <row r="133" spans="1:44" ht="15.75" customHeight="1" x14ac:dyDescent="0.25">
      <c r="A133" s="36"/>
      <c r="Q133" s="41"/>
      <c r="R133" s="41"/>
      <c r="AR133" s="41"/>
    </row>
    <row r="134" spans="1:44" ht="15.75" customHeight="1" x14ac:dyDescent="0.25">
      <c r="A134" s="36"/>
      <c r="Q134" s="41"/>
      <c r="R134" s="41"/>
      <c r="U134" s="27"/>
      <c r="V134" s="21"/>
      <c r="W134" s="21"/>
      <c r="X134" s="21"/>
      <c r="Y134" s="21"/>
      <c r="Z134" s="22"/>
      <c r="AC134" s="22"/>
      <c r="AD134" s="22"/>
      <c r="AE134" s="22"/>
      <c r="AF134" s="22"/>
      <c r="AG134" s="95"/>
      <c r="AH134" s="95"/>
      <c r="AI134" s="22"/>
      <c r="AJ134" s="22"/>
      <c r="AK134" s="22"/>
      <c r="AL134" s="24"/>
      <c r="AM134" s="22"/>
      <c r="AN134" s="22"/>
      <c r="AR134" s="41"/>
    </row>
    <row r="135" spans="1:44" ht="15.75" customHeight="1" x14ac:dyDescent="0.25">
      <c r="A135" s="36"/>
      <c r="Q135" s="41"/>
      <c r="R135" s="41"/>
      <c r="U135" s="27"/>
      <c r="V135" s="21"/>
      <c r="W135" s="21"/>
      <c r="X135" s="21"/>
      <c r="Y135" s="21"/>
      <c r="Z135" s="22"/>
      <c r="AC135" s="22"/>
      <c r="AD135" s="22"/>
      <c r="AE135" s="22"/>
      <c r="AF135" s="22"/>
      <c r="AG135" s="95"/>
      <c r="AH135" s="95"/>
      <c r="AI135" s="22"/>
      <c r="AJ135" s="22"/>
      <c r="AK135" s="22"/>
      <c r="AL135" s="24"/>
      <c r="AM135" s="22"/>
      <c r="AN135" s="22"/>
      <c r="AR135" s="41"/>
    </row>
    <row r="136" spans="1:44" ht="15.75" customHeight="1" x14ac:dyDescent="0.25">
      <c r="A136" s="36"/>
      <c r="Q136" s="36"/>
      <c r="R136" s="36"/>
      <c r="U136" s="27"/>
      <c r="V136" s="21"/>
      <c r="W136" s="21"/>
      <c r="X136" s="21"/>
      <c r="Y136" s="21"/>
      <c r="Z136" s="22"/>
      <c r="AC136" s="22"/>
      <c r="AD136" s="22"/>
      <c r="AE136" s="22"/>
      <c r="AF136" s="22"/>
      <c r="AG136" s="95"/>
      <c r="AH136" s="95"/>
      <c r="AI136" s="22"/>
      <c r="AJ136" s="22"/>
      <c r="AK136" s="22"/>
      <c r="AL136" s="24"/>
      <c r="AM136" s="22"/>
      <c r="AN136" s="22"/>
      <c r="AR136" s="36"/>
    </row>
    <row r="137" spans="1:44" ht="15.75" customHeight="1" x14ac:dyDescent="0.25">
      <c r="A137" s="36"/>
      <c r="Q137" s="36"/>
      <c r="R137" s="36"/>
      <c r="U137" s="27"/>
      <c r="V137" s="21"/>
      <c r="W137" s="21"/>
      <c r="X137" s="21"/>
      <c r="Y137" s="21"/>
      <c r="Z137" s="22"/>
      <c r="AC137" s="22"/>
      <c r="AD137" s="22"/>
      <c r="AE137" s="22"/>
      <c r="AF137" s="22"/>
      <c r="AG137" s="95"/>
      <c r="AH137" s="95"/>
      <c r="AI137" s="22"/>
      <c r="AJ137" s="22"/>
      <c r="AK137" s="22"/>
      <c r="AL137" s="24"/>
      <c r="AM137" s="22"/>
      <c r="AN137" s="22"/>
      <c r="AR137" s="36"/>
    </row>
    <row r="138" spans="1:44" ht="15.75" customHeight="1" x14ac:dyDescent="0.25">
      <c r="A138" s="36"/>
      <c r="Q138" s="36"/>
      <c r="R138" s="36"/>
      <c r="AR138" s="36"/>
    </row>
    <row r="139" spans="1:44" ht="15.75" customHeight="1" x14ac:dyDescent="0.25">
      <c r="A139" s="36"/>
      <c r="Q139" s="36"/>
      <c r="R139" s="36"/>
      <c r="S139" s="27"/>
      <c r="T139" s="21"/>
      <c r="AR139" s="36"/>
    </row>
    <row r="140" spans="1:44" ht="15.75" customHeight="1" x14ac:dyDescent="0.25">
      <c r="A140" s="36"/>
      <c r="Q140" s="36"/>
      <c r="R140" s="36"/>
      <c r="S140" s="27"/>
      <c r="T140" s="21"/>
      <c r="AR140" s="36"/>
    </row>
    <row r="141" spans="1:44" ht="15.75" customHeight="1" x14ac:dyDescent="0.25">
      <c r="A141" s="36"/>
      <c r="Q141" s="36"/>
      <c r="R141" s="36"/>
      <c r="S141" s="27"/>
      <c r="T141" s="21"/>
      <c r="AR141" s="36"/>
    </row>
    <row r="142" spans="1:44" ht="15.75" customHeight="1" x14ac:dyDescent="0.25">
      <c r="A142" s="36"/>
      <c r="Q142" s="39"/>
      <c r="R142" s="39"/>
      <c r="AR142" s="39"/>
    </row>
    <row r="143" spans="1:44" ht="15.75" customHeight="1" x14ac:dyDescent="0.25">
      <c r="A143" s="36"/>
      <c r="Q143" s="39"/>
      <c r="R143" s="39"/>
      <c r="AR143" s="39"/>
    </row>
    <row r="144" spans="1:44" ht="15.75" customHeight="1" x14ac:dyDescent="0.25">
      <c r="A144" s="36"/>
      <c r="Q144" s="39"/>
      <c r="R144" s="39"/>
      <c r="AR144" s="39"/>
    </row>
    <row r="145" spans="1:44" ht="15.75" customHeight="1" x14ac:dyDescent="0.25">
      <c r="A145" s="36"/>
      <c r="D145" s="21"/>
      <c r="E145" s="21"/>
      <c r="F145" s="21"/>
      <c r="G145" s="21"/>
      <c r="I145" s="22"/>
      <c r="J145" s="22"/>
      <c r="K145" s="22"/>
      <c r="L145" s="22"/>
      <c r="M145" s="22"/>
      <c r="Q145" s="39"/>
      <c r="R145" s="39"/>
      <c r="AR145" s="39"/>
    </row>
    <row r="146" spans="1:44" ht="15.75" x14ac:dyDescent="0.25">
      <c r="A146" s="36"/>
      <c r="Q146" s="39"/>
      <c r="R146" s="39"/>
      <c r="AR146" s="39"/>
    </row>
    <row r="147" spans="1:44" ht="15" x14ac:dyDescent="0.2">
      <c r="A147" s="39"/>
      <c r="B147" s="39"/>
      <c r="C147" s="39"/>
      <c r="D147" s="39"/>
      <c r="E147" s="39"/>
      <c r="F147" s="39"/>
      <c r="G147" s="39"/>
      <c r="H147" s="39"/>
      <c r="I147" s="39"/>
      <c r="J147" s="39"/>
      <c r="K147" s="39"/>
      <c r="L147" s="39"/>
      <c r="M147" s="39"/>
      <c r="N147" s="39"/>
      <c r="O147" s="39"/>
      <c r="P147" s="39"/>
      <c r="Q147" s="39"/>
      <c r="R147" s="39"/>
      <c r="S147" s="39"/>
      <c r="T147" s="39"/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F147" s="39"/>
      <c r="AG147" s="39"/>
      <c r="AH147" s="39"/>
      <c r="AI147" s="39"/>
      <c r="AJ147" s="39"/>
      <c r="AK147" s="39"/>
      <c r="AL147" s="39"/>
      <c r="AM147" s="39"/>
      <c r="AN147" s="39"/>
      <c r="AO147" s="39"/>
      <c r="AP147" s="39"/>
      <c r="AQ147" s="39"/>
      <c r="AR147" s="43"/>
    </row>
  </sheetData>
  <sortState xmlns:xlrd2="http://schemas.microsoft.com/office/spreadsheetml/2017/richdata2" ref="E80:M105">
    <sortCondition descending="1" ref="M80:M105"/>
    <sortCondition descending="1" ref="K80:K105"/>
  </sortState>
  <mergeCells count="28">
    <mergeCell ref="AG10:AH10"/>
    <mergeCell ref="B1:P1"/>
    <mergeCell ref="S1:AQ1"/>
    <mergeCell ref="G2:M2"/>
    <mergeCell ref="AG2:AH2"/>
    <mergeCell ref="AG3:AH3"/>
    <mergeCell ref="AG4:AH4"/>
    <mergeCell ref="AG5:AH5"/>
    <mergeCell ref="AG6:AH6"/>
    <mergeCell ref="AG7:AH7"/>
    <mergeCell ref="AG8:AH8"/>
    <mergeCell ref="AG9:AH9"/>
    <mergeCell ref="AG11:AH11"/>
    <mergeCell ref="E14:F14"/>
    <mergeCell ref="B74:P74"/>
    <mergeCell ref="S74:AQ74"/>
    <mergeCell ref="G75:M75"/>
    <mergeCell ref="S75:AQ75"/>
    <mergeCell ref="AG135:AH135"/>
    <mergeCell ref="AG136:AH136"/>
    <mergeCell ref="AG137:AH137"/>
    <mergeCell ref="AG109:AH109"/>
    <mergeCell ref="AG111:AH111"/>
    <mergeCell ref="AG134:AH134"/>
    <mergeCell ref="AG110:AH110"/>
    <mergeCell ref="AG112:AH112"/>
    <mergeCell ref="AG113:AH113"/>
    <mergeCell ref="AG114:AH114"/>
  </mergeCells>
  <conditionalFormatting sqref="Z102">
    <cfRule type="cellIs" dxfId="24" priority="5" operator="notEqual">
      <formula>$Z$101</formula>
    </cfRule>
  </conditionalFormatting>
  <conditionalFormatting sqref="AA102">
    <cfRule type="cellIs" dxfId="23" priority="4" operator="notEqual">
      <formula>$AA$101</formula>
    </cfRule>
  </conditionalFormatting>
  <conditionalFormatting sqref="AB102">
    <cfRule type="cellIs" dxfId="22" priority="3" operator="notEqual">
      <formula>$AB$101</formula>
    </cfRule>
  </conditionalFormatting>
  <conditionalFormatting sqref="AC102">
    <cfRule type="cellIs" dxfId="21" priority="2" operator="notEqual">
      <formula>$AC$101</formula>
    </cfRule>
  </conditionalFormatting>
  <conditionalFormatting sqref="AD102">
    <cfRule type="cellIs" dxfId="20" priority="1" operator="notEqual">
      <formula>$AD$101</formula>
    </cfRule>
  </conditionalFormatting>
  <pageMargins left="0.25" right="0.25" top="0.25" bottom="0.25" header="0.5" footer="0.5"/>
  <pageSetup scale="65" fitToWidth="0" fitToHeight="0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193DA7-396B-47D3-98F7-C92FA18DA5CC}">
  <dimension ref="A1:AR147"/>
  <sheetViews>
    <sheetView zoomScale="70" zoomScaleNormal="70" zoomScaleSheetLayoutView="78" workbookViewId="0">
      <selection activeCell="C2" sqref="C2"/>
    </sheetView>
  </sheetViews>
  <sheetFormatPr defaultRowHeight="12.75" x14ac:dyDescent="0.2"/>
  <cols>
    <col min="1" max="1" width="2.7109375" customWidth="1"/>
    <col min="2" max="2" width="13.140625" customWidth="1"/>
    <col min="3" max="3" width="8.7109375" customWidth="1"/>
    <col min="4" max="4" width="8.28515625" customWidth="1"/>
    <col min="5" max="5" width="9.7109375" customWidth="1"/>
    <col min="6" max="6" width="5.85546875" customWidth="1"/>
    <col min="7" max="13" width="9.7109375" customWidth="1"/>
    <col min="14" max="15" width="10.7109375" customWidth="1"/>
    <col min="16" max="16" width="18.7109375" customWidth="1"/>
    <col min="17" max="18" width="2.7109375" customWidth="1"/>
    <col min="19" max="19" width="5.85546875" customWidth="1"/>
    <col min="20" max="23" width="6" customWidth="1"/>
    <col min="24" max="24" width="4.7109375" customWidth="1"/>
    <col min="25" max="25" width="10.7109375" customWidth="1"/>
    <col min="26" max="30" width="5.85546875" customWidth="1"/>
    <col min="31" max="31" width="5.28515625" customWidth="1"/>
    <col min="32" max="32" width="5.85546875" customWidth="1"/>
    <col min="33" max="36" width="6" customWidth="1"/>
    <col min="37" max="37" width="4.7109375" customWidth="1"/>
    <col min="38" max="38" width="10.7109375" customWidth="1"/>
    <col min="39" max="43" width="5.85546875" customWidth="1"/>
    <col min="44" max="44" width="2.7109375" customWidth="1"/>
  </cols>
  <sheetData>
    <row r="1" spans="1:44" ht="24" customHeight="1" x14ac:dyDescent="0.3">
      <c r="A1" s="39"/>
      <c r="B1" s="85" t="s">
        <v>127</v>
      </c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39"/>
      <c r="R1" s="39"/>
      <c r="S1" s="85" t="s">
        <v>127</v>
      </c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  <c r="AG1" s="85"/>
      <c r="AH1" s="85"/>
      <c r="AI1" s="85"/>
      <c r="AJ1" s="85"/>
      <c r="AK1" s="85"/>
      <c r="AL1" s="85"/>
      <c r="AM1" s="85"/>
      <c r="AN1" s="85"/>
      <c r="AO1" s="85"/>
      <c r="AP1" s="85"/>
      <c r="AQ1" s="85"/>
      <c r="AR1" s="39"/>
    </row>
    <row r="2" spans="1:44" ht="18.600000000000001" customHeight="1" thickBot="1" x14ac:dyDescent="0.35">
      <c r="A2" s="36"/>
      <c r="B2" s="26" t="s">
        <v>76</v>
      </c>
      <c r="C2" s="26">
        <v>4</v>
      </c>
      <c r="D2" s="25"/>
      <c r="E2" s="25"/>
      <c r="F2" s="25"/>
      <c r="G2" s="86" t="s">
        <v>170</v>
      </c>
      <c r="H2" s="86"/>
      <c r="I2" s="86"/>
      <c r="J2" s="86"/>
      <c r="K2" s="86"/>
      <c r="L2" s="86"/>
      <c r="M2" s="86"/>
      <c r="N2" s="25"/>
      <c r="O2" s="25"/>
      <c r="P2" s="25"/>
      <c r="Q2" s="36"/>
      <c r="R2" s="36"/>
      <c r="U2" s="37" t="s">
        <v>109</v>
      </c>
      <c r="V2" s="10" t="s">
        <v>0</v>
      </c>
      <c r="W2" s="10"/>
      <c r="X2" s="10"/>
      <c r="Y2" s="10"/>
      <c r="Z2" s="10" t="s">
        <v>1</v>
      </c>
      <c r="AA2" s="10"/>
      <c r="AB2" s="10"/>
      <c r="AC2" s="37" t="s">
        <v>3</v>
      </c>
      <c r="AD2" s="37" t="s">
        <v>7</v>
      </c>
      <c r="AE2" s="37" t="s">
        <v>8</v>
      </c>
      <c r="AF2" s="37" t="s">
        <v>9</v>
      </c>
      <c r="AG2" s="97" t="s">
        <v>71</v>
      </c>
      <c r="AH2" s="97"/>
      <c r="AI2" s="37" t="s">
        <v>4</v>
      </c>
      <c r="AJ2" s="37" t="s">
        <v>6</v>
      </c>
      <c r="AK2" s="37" t="s">
        <v>5</v>
      </c>
      <c r="AL2" s="37" t="s">
        <v>72</v>
      </c>
      <c r="AM2" s="21"/>
      <c r="AN2" s="11"/>
      <c r="AO2" s="11"/>
      <c r="AP2" s="22"/>
      <c r="AQ2" s="22"/>
      <c r="AR2" s="39"/>
    </row>
    <row r="3" spans="1:44" ht="18.75" thickBot="1" x14ac:dyDescent="0.3">
      <c r="A3" s="36"/>
      <c r="B3" s="4" t="s">
        <v>110</v>
      </c>
      <c r="C3" s="2" t="s">
        <v>80</v>
      </c>
      <c r="D3" s="2"/>
      <c r="E3" s="3"/>
      <c r="F3" s="2"/>
      <c r="G3" s="4" t="s">
        <v>7</v>
      </c>
      <c r="H3" s="4" t="s">
        <v>8</v>
      </c>
      <c r="I3" s="4" t="s">
        <v>9</v>
      </c>
      <c r="J3" s="4" t="s">
        <v>11</v>
      </c>
      <c r="K3" s="4" t="s">
        <v>12</v>
      </c>
      <c r="L3" s="4" t="s">
        <v>10</v>
      </c>
      <c r="M3" s="4" t="s">
        <v>4</v>
      </c>
      <c r="N3" s="4" t="s">
        <v>13</v>
      </c>
      <c r="O3" s="4" t="s">
        <v>2</v>
      </c>
      <c r="P3" s="4" t="s">
        <v>252</v>
      </c>
      <c r="Q3" s="36"/>
      <c r="R3" s="36"/>
      <c r="U3" s="27">
        <v>7.5</v>
      </c>
      <c r="V3" s="21" t="s">
        <v>168</v>
      </c>
      <c r="Z3" s="21" t="s">
        <v>136</v>
      </c>
      <c r="AB3" s="22"/>
      <c r="AC3" s="15">
        <f t="shared" ref="AC3:AC10" si="0">+AD3+AE3+AF3</f>
        <v>2</v>
      </c>
      <c r="AD3" s="15">
        <v>1</v>
      </c>
      <c r="AE3" s="15">
        <v>1</v>
      </c>
      <c r="AF3" s="15">
        <v>0</v>
      </c>
      <c r="AG3" s="98">
        <f t="shared" ref="AG3:AG9" si="1">+(AD3*2+AF3)/(2*AC3)</f>
        <v>0.5</v>
      </c>
      <c r="AH3" s="98"/>
      <c r="AI3" s="15">
        <v>2</v>
      </c>
      <c r="AJ3" s="15">
        <v>0</v>
      </c>
      <c r="AK3" s="15">
        <v>1</v>
      </c>
      <c r="AL3" s="52">
        <f t="shared" ref="AL3:AL9" si="2">+AI3/AC3</f>
        <v>1</v>
      </c>
      <c r="AN3" s="22"/>
      <c r="AQ3" s="22"/>
      <c r="AR3" s="39"/>
    </row>
    <row r="4" spans="1:44" ht="18" x14ac:dyDescent="0.25">
      <c r="A4" s="36"/>
      <c r="B4" s="5">
        <v>4</v>
      </c>
      <c r="C4" s="6" t="s">
        <v>115</v>
      </c>
      <c r="D4" s="11"/>
      <c r="E4" s="11"/>
      <c r="F4" s="11"/>
      <c r="G4" s="5">
        <v>3</v>
      </c>
      <c r="H4" s="5">
        <v>0</v>
      </c>
      <c r="I4" s="5">
        <v>1</v>
      </c>
      <c r="J4" s="5">
        <f t="shared" ref="J4:J11" si="3">2*G4+I4</f>
        <v>7</v>
      </c>
      <c r="K4" s="35">
        <f t="shared" ref="K4:K11" si="4">+J4/((G4+H4+I4)*2)</f>
        <v>0.875</v>
      </c>
      <c r="L4" s="5">
        <f>+$AA$66</f>
        <v>13</v>
      </c>
      <c r="M4" s="5">
        <v>7</v>
      </c>
      <c r="N4" s="5">
        <f>+$AB$66</f>
        <v>19</v>
      </c>
      <c r="O4" s="5">
        <f>+$AD$66</f>
        <v>4</v>
      </c>
      <c r="P4" s="5">
        <v>1</v>
      </c>
      <c r="Q4" s="40"/>
      <c r="R4" s="36"/>
      <c r="U4" s="27">
        <v>8</v>
      </c>
      <c r="V4" s="21" t="s">
        <v>15</v>
      </c>
      <c r="X4" s="21"/>
      <c r="Y4" s="21"/>
      <c r="Z4" s="21" t="s">
        <v>184</v>
      </c>
      <c r="AB4" s="22"/>
      <c r="AC4" s="22">
        <f t="shared" si="0"/>
        <v>4</v>
      </c>
      <c r="AD4" s="22">
        <v>3</v>
      </c>
      <c r="AE4" s="22">
        <v>1</v>
      </c>
      <c r="AF4" s="22">
        <v>0</v>
      </c>
      <c r="AG4" s="95">
        <f t="shared" si="1"/>
        <v>0.75</v>
      </c>
      <c r="AH4" s="95"/>
      <c r="AI4" s="22">
        <v>4</v>
      </c>
      <c r="AJ4" s="22">
        <v>0</v>
      </c>
      <c r="AK4" s="22">
        <v>2</v>
      </c>
      <c r="AL4" s="24">
        <f t="shared" si="2"/>
        <v>1</v>
      </c>
      <c r="AN4" s="22"/>
      <c r="AO4" s="5"/>
      <c r="AQ4" s="22"/>
      <c r="AR4" s="39"/>
    </row>
    <row r="5" spans="1:44" ht="18" x14ac:dyDescent="0.25">
      <c r="A5" s="36"/>
      <c r="B5" s="5">
        <v>5</v>
      </c>
      <c r="C5" s="6" t="s">
        <v>171</v>
      </c>
      <c r="D5" s="11"/>
      <c r="E5" s="11"/>
      <c r="F5" s="11"/>
      <c r="G5" s="5">
        <v>3</v>
      </c>
      <c r="H5" s="5">
        <v>1</v>
      </c>
      <c r="I5" s="5">
        <v>0</v>
      </c>
      <c r="J5" s="5">
        <f t="shared" si="3"/>
        <v>6</v>
      </c>
      <c r="K5" s="35">
        <f t="shared" si="4"/>
        <v>0.75</v>
      </c>
      <c r="L5" s="5">
        <f>+$AN$27</f>
        <v>13</v>
      </c>
      <c r="M5" s="5">
        <v>4</v>
      </c>
      <c r="N5" s="5">
        <f>$AO$27</f>
        <v>21</v>
      </c>
      <c r="O5" s="5">
        <f>$AQ$27</f>
        <v>2</v>
      </c>
      <c r="P5" s="5">
        <v>2</v>
      </c>
      <c r="Q5" s="40"/>
      <c r="R5" s="36"/>
      <c r="U5" s="27">
        <v>7.5</v>
      </c>
      <c r="V5" s="21" t="s">
        <v>69</v>
      </c>
      <c r="X5" s="21"/>
      <c r="Z5" s="21" t="s">
        <v>16</v>
      </c>
      <c r="AB5" s="22"/>
      <c r="AC5" s="22">
        <f t="shared" si="0"/>
        <v>4</v>
      </c>
      <c r="AD5" s="22">
        <v>3</v>
      </c>
      <c r="AE5" s="22">
        <v>0</v>
      </c>
      <c r="AF5" s="22">
        <v>1</v>
      </c>
      <c r="AG5" s="95">
        <f t="shared" si="1"/>
        <v>0.875</v>
      </c>
      <c r="AH5" s="95"/>
      <c r="AI5" s="22">
        <v>7</v>
      </c>
      <c r="AJ5" s="22">
        <v>0</v>
      </c>
      <c r="AK5" s="22">
        <v>0</v>
      </c>
      <c r="AL5" s="24">
        <f t="shared" si="2"/>
        <v>1.75</v>
      </c>
      <c r="AN5" s="22"/>
      <c r="AO5" s="5"/>
      <c r="AQ5" s="22"/>
      <c r="AR5" s="39"/>
    </row>
    <row r="6" spans="1:44" ht="18" x14ac:dyDescent="0.25">
      <c r="A6" s="36"/>
      <c r="B6" s="5">
        <v>1</v>
      </c>
      <c r="C6" s="6" t="s">
        <v>130</v>
      </c>
      <c r="D6" s="11"/>
      <c r="E6" s="6"/>
      <c r="F6" s="11"/>
      <c r="G6" s="5">
        <v>2</v>
      </c>
      <c r="H6" s="5">
        <v>1</v>
      </c>
      <c r="I6" s="5">
        <v>1</v>
      </c>
      <c r="J6" s="5">
        <f t="shared" si="3"/>
        <v>5</v>
      </c>
      <c r="K6" s="35">
        <f t="shared" si="4"/>
        <v>0.625</v>
      </c>
      <c r="L6" s="5">
        <f>+$AA$27</f>
        <v>13</v>
      </c>
      <c r="M6" s="5">
        <v>4</v>
      </c>
      <c r="N6" s="5">
        <f>$AB$27</f>
        <v>18</v>
      </c>
      <c r="O6" s="5">
        <f>$AD$27</f>
        <v>4</v>
      </c>
      <c r="P6" s="5">
        <v>2</v>
      </c>
      <c r="Q6" s="40"/>
      <c r="R6" s="36"/>
      <c r="U6" s="27">
        <v>7</v>
      </c>
      <c r="V6" s="21" t="s">
        <v>183</v>
      </c>
      <c r="X6" s="21"/>
      <c r="Z6" s="21" t="s">
        <v>97</v>
      </c>
      <c r="AB6" s="22"/>
      <c r="AC6" s="22">
        <f t="shared" si="0"/>
        <v>4</v>
      </c>
      <c r="AD6" s="22">
        <v>2</v>
      </c>
      <c r="AE6" s="22">
        <v>2</v>
      </c>
      <c r="AF6" s="22">
        <v>0</v>
      </c>
      <c r="AG6" s="95">
        <f t="shared" si="1"/>
        <v>0.5</v>
      </c>
      <c r="AH6" s="95"/>
      <c r="AI6" s="22">
        <v>10</v>
      </c>
      <c r="AJ6" s="22">
        <v>0</v>
      </c>
      <c r="AK6" s="22">
        <v>1</v>
      </c>
      <c r="AL6" s="24">
        <f t="shared" si="2"/>
        <v>2.5</v>
      </c>
      <c r="AN6" s="22"/>
      <c r="AO6" s="5"/>
      <c r="AQ6" s="22"/>
      <c r="AR6" s="39"/>
    </row>
    <row r="7" spans="1:44" ht="18" x14ac:dyDescent="0.25">
      <c r="A7" s="36"/>
      <c r="B7" s="5">
        <v>7</v>
      </c>
      <c r="C7" s="6" t="s">
        <v>92</v>
      </c>
      <c r="D7" s="11"/>
      <c r="E7" s="6"/>
      <c r="F7" s="11"/>
      <c r="G7" s="5">
        <v>2</v>
      </c>
      <c r="H7" s="5">
        <v>2</v>
      </c>
      <c r="I7" s="5">
        <v>0</v>
      </c>
      <c r="J7" s="5">
        <f t="shared" si="3"/>
        <v>4</v>
      </c>
      <c r="K7" s="35">
        <f t="shared" si="4"/>
        <v>0.5</v>
      </c>
      <c r="L7" s="5">
        <f>+$AN$53</f>
        <v>12</v>
      </c>
      <c r="M7" s="5">
        <v>10</v>
      </c>
      <c r="N7" s="5">
        <f>+$AO$53</f>
        <v>19</v>
      </c>
      <c r="O7" s="5">
        <f>+$AQ$53</f>
        <v>8</v>
      </c>
      <c r="P7" s="5">
        <v>2</v>
      </c>
      <c r="Q7" s="40"/>
      <c r="R7" s="36"/>
      <c r="U7" s="27">
        <v>8</v>
      </c>
      <c r="V7" s="21" t="s">
        <v>142</v>
      </c>
      <c r="X7" s="21"/>
      <c r="Z7" s="21" t="s">
        <v>14</v>
      </c>
      <c r="AB7" s="22"/>
      <c r="AC7" s="22">
        <f>+AD7+AE7+AF7</f>
        <v>4</v>
      </c>
      <c r="AD7" s="22">
        <v>0</v>
      </c>
      <c r="AE7" s="22">
        <v>3</v>
      </c>
      <c r="AF7" s="22">
        <v>1</v>
      </c>
      <c r="AG7" s="95">
        <f t="shared" si="1"/>
        <v>0.125</v>
      </c>
      <c r="AH7" s="95"/>
      <c r="AI7" s="22">
        <v>16</v>
      </c>
      <c r="AJ7" s="22">
        <v>1</v>
      </c>
      <c r="AK7" s="22">
        <v>0</v>
      </c>
      <c r="AL7" s="24">
        <f t="shared" si="2"/>
        <v>4</v>
      </c>
      <c r="AN7" s="22"/>
      <c r="AO7" s="5"/>
      <c r="AQ7" s="22"/>
      <c r="AR7" s="39"/>
    </row>
    <row r="8" spans="1:44" ht="18" x14ac:dyDescent="0.25">
      <c r="A8" s="36"/>
      <c r="B8" s="5">
        <v>2</v>
      </c>
      <c r="C8" s="6" t="s">
        <v>18</v>
      </c>
      <c r="D8" s="11"/>
      <c r="E8" s="6"/>
      <c r="F8" s="11"/>
      <c r="G8" s="5">
        <v>2</v>
      </c>
      <c r="H8" s="5">
        <v>2</v>
      </c>
      <c r="I8" s="5">
        <v>0</v>
      </c>
      <c r="J8" s="5">
        <f t="shared" si="3"/>
        <v>4</v>
      </c>
      <c r="K8" s="35">
        <f t="shared" si="4"/>
        <v>0.5</v>
      </c>
      <c r="L8" s="5">
        <f>+$AA$40</f>
        <v>12</v>
      </c>
      <c r="M8" s="5">
        <v>17</v>
      </c>
      <c r="N8" s="5">
        <f>$AB$40</f>
        <v>14</v>
      </c>
      <c r="O8" s="5">
        <f>$AD$40</f>
        <v>8</v>
      </c>
      <c r="P8" s="5">
        <v>5</v>
      </c>
      <c r="Q8" s="40"/>
      <c r="R8" s="36"/>
      <c r="U8" s="27">
        <v>7.5</v>
      </c>
      <c r="V8" s="21" t="s">
        <v>78</v>
      </c>
      <c r="X8" s="21"/>
      <c r="Z8" s="21" t="s">
        <v>18</v>
      </c>
      <c r="AB8" s="22"/>
      <c r="AC8" s="22">
        <f>+AD8+AE8+AF8</f>
        <v>4</v>
      </c>
      <c r="AD8" s="22">
        <v>2</v>
      </c>
      <c r="AE8" s="22">
        <v>2</v>
      </c>
      <c r="AF8" s="22">
        <v>0</v>
      </c>
      <c r="AG8" s="95">
        <f t="shared" si="1"/>
        <v>0.5</v>
      </c>
      <c r="AH8" s="95"/>
      <c r="AI8" s="22">
        <v>17</v>
      </c>
      <c r="AJ8" s="22">
        <v>0</v>
      </c>
      <c r="AK8" s="22">
        <v>0</v>
      </c>
      <c r="AL8" s="24">
        <f t="shared" si="2"/>
        <v>4.25</v>
      </c>
      <c r="AN8" s="22"/>
      <c r="AO8" s="5"/>
      <c r="AQ8" s="22"/>
      <c r="AR8" s="39"/>
    </row>
    <row r="9" spans="1:44" ht="18" x14ac:dyDescent="0.25">
      <c r="A9" s="36"/>
      <c r="B9" s="5">
        <v>6</v>
      </c>
      <c r="C9" s="6" t="s">
        <v>17</v>
      </c>
      <c r="D9" s="11"/>
      <c r="E9" s="6"/>
      <c r="F9" s="11"/>
      <c r="G9" s="5">
        <v>1</v>
      </c>
      <c r="H9" s="5">
        <v>2</v>
      </c>
      <c r="I9" s="5">
        <v>1</v>
      </c>
      <c r="J9" s="5">
        <f t="shared" si="3"/>
        <v>3</v>
      </c>
      <c r="K9" s="35">
        <f t="shared" si="4"/>
        <v>0.375</v>
      </c>
      <c r="L9" s="5">
        <f>+$AN$40</f>
        <v>11</v>
      </c>
      <c r="M9" s="5">
        <v>15</v>
      </c>
      <c r="N9" s="5">
        <f>+$AO$40</f>
        <v>17</v>
      </c>
      <c r="O9" s="5">
        <f>+$AQ$40</f>
        <v>0</v>
      </c>
      <c r="P9" s="5">
        <v>5</v>
      </c>
      <c r="Q9" s="40"/>
      <c r="R9" s="36"/>
      <c r="U9" s="27">
        <v>7</v>
      </c>
      <c r="V9" s="21" t="s">
        <v>162</v>
      </c>
      <c r="X9" s="21"/>
      <c r="Z9" s="21" t="s">
        <v>17</v>
      </c>
      <c r="AB9" s="22"/>
      <c r="AC9" s="22">
        <f>+AD9+AE9+AF9</f>
        <v>3</v>
      </c>
      <c r="AD9" s="22">
        <v>1</v>
      </c>
      <c r="AE9" s="22">
        <v>2</v>
      </c>
      <c r="AF9" s="22">
        <v>0</v>
      </c>
      <c r="AG9" s="95">
        <f t="shared" si="1"/>
        <v>0.33333333333333331</v>
      </c>
      <c r="AH9" s="95"/>
      <c r="AI9" s="22">
        <v>14</v>
      </c>
      <c r="AJ9" s="22">
        <v>0</v>
      </c>
      <c r="AK9" s="22">
        <v>0</v>
      </c>
      <c r="AL9" s="24">
        <f t="shared" si="2"/>
        <v>4.666666666666667</v>
      </c>
      <c r="AN9" s="22"/>
      <c r="AO9" s="5"/>
      <c r="AQ9" s="22"/>
      <c r="AR9" s="39"/>
    </row>
    <row r="10" spans="1:44" ht="18" x14ac:dyDescent="0.25">
      <c r="A10" s="40"/>
      <c r="B10" s="5">
        <v>3</v>
      </c>
      <c r="C10" s="6" t="s">
        <v>93</v>
      </c>
      <c r="D10" s="11"/>
      <c r="E10" s="11"/>
      <c r="F10" s="11"/>
      <c r="G10" s="5">
        <v>0</v>
      </c>
      <c r="H10" s="5">
        <v>2</v>
      </c>
      <c r="I10" s="5">
        <v>2</v>
      </c>
      <c r="J10" s="5">
        <f t="shared" si="3"/>
        <v>2</v>
      </c>
      <c r="K10" s="35">
        <f t="shared" si="4"/>
        <v>0.25</v>
      </c>
      <c r="L10" s="5">
        <f>+$AA$53</f>
        <v>7</v>
      </c>
      <c r="M10" s="5">
        <v>13</v>
      </c>
      <c r="N10" s="5">
        <f>+$AB$53</f>
        <v>10</v>
      </c>
      <c r="O10" s="5">
        <f>+$AD$53</f>
        <v>4</v>
      </c>
      <c r="P10" s="5">
        <v>7</v>
      </c>
      <c r="Q10" s="40"/>
      <c r="R10" s="40"/>
      <c r="U10" s="27">
        <v>7</v>
      </c>
      <c r="V10" s="21" t="s">
        <v>145</v>
      </c>
      <c r="X10" s="21"/>
      <c r="Z10" s="21" t="s">
        <v>93</v>
      </c>
      <c r="AB10" s="22"/>
      <c r="AC10" s="22">
        <f t="shared" si="0"/>
        <v>0</v>
      </c>
      <c r="AD10" s="22">
        <v>0</v>
      </c>
      <c r="AE10" s="22">
        <v>0</v>
      </c>
      <c r="AF10" s="22">
        <v>0</v>
      </c>
      <c r="AG10" s="95"/>
      <c r="AH10" s="95"/>
      <c r="AI10" s="22">
        <v>0</v>
      </c>
      <c r="AJ10" s="22">
        <v>0</v>
      </c>
      <c r="AK10" s="22">
        <v>0</v>
      </c>
      <c r="AL10" s="24"/>
      <c r="AN10" s="22"/>
      <c r="AO10" s="5"/>
      <c r="AQ10" s="22"/>
      <c r="AR10" s="39"/>
    </row>
    <row r="11" spans="1:44" ht="18.75" thickBot="1" x14ac:dyDescent="0.3">
      <c r="A11" s="40"/>
      <c r="B11" s="5">
        <v>8</v>
      </c>
      <c r="C11" s="6" t="s">
        <v>14</v>
      </c>
      <c r="D11" s="11"/>
      <c r="E11" s="6"/>
      <c r="F11" s="11"/>
      <c r="G11" s="5">
        <v>0</v>
      </c>
      <c r="H11" s="5">
        <v>3</v>
      </c>
      <c r="I11" s="5">
        <v>1</v>
      </c>
      <c r="J11" s="5">
        <f t="shared" si="3"/>
        <v>1</v>
      </c>
      <c r="K11" s="35">
        <f t="shared" si="4"/>
        <v>0.125</v>
      </c>
      <c r="L11" s="5">
        <f>+$AN$66</f>
        <v>6</v>
      </c>
      <c r="M11" s="5">
        <v>17</v>
      </c>
      <c r="N11" s="5">
        <f>$AO$66</f>
        <v>11</v>
      </c>
      <c r="O11" s="5">
        <f>$AQ$66</f>
        <v>6</v>
      </c>
      <c r="P11" s="5">
        <v>8</v>
      </c>
      <c r="Q11" s="40"/>
      <c r="R11" s="40"/>
      <c r="V11" s="21" t="s">
        <v>19</v>
      </c>
      <c r="X11" s="21"/>
      <c r="Y11" s="21"/>
      <c r="Z11" s="11"/>
      <c r="AA11" s="21"/>
      <c r="AB11" s="22"/>
      <c r="AC11" s="22">
        <f>+AC109</f>
        <v>7</v>
      </c>
      <c r="AD11" s="22">
        <f>+AD109</f>
        <v>1</v>
      </c>
      <c r="AE11" s="22">
        <f>+AE109</f>
        <v>2</v>
      </c>
      <c r="AF11" s="22">
        <f>+AF109</f>
        <v>4</v>
      </c>
      <c r="AG11" s="95"/>
      <c r="AH11" s="95"/>
      <c r="AI11" s="22">
        <f>+AI109</f>
        <v>16</v>
      </c>
      <c r="AJ11" s="22">
        <f>+AJ109</f>
        <v>0</v>
      </c>
      <c r="AK11" s="22">
        <f>+AK109</f>
        <v>0</v>
      </c>
      <c r="AL11" s="24"/>
      <c r="AM11" s="21"/>
      <c r="AN11" s="11"/>
      <c r="AO11" s="5"/>
      <c r="AQ11" s="11"/>
      <c r="AR11" s="39"/>
    </row>
    <row r="12" spans="1:44" ht="18" x14ac:dyDescent="0.25">
      <c r="A12" s="40"/>
      <c r="B12" s="7"/>
      <c r="C12" s="7"/>
      <c r="D12" s="7"/>
      <c r="E12" s="8"/>
      <c r="F12" s="7"/>
      <c r="G12" s="9">
        <f>SUM(G4:G11)</f>
        <v>13</v>
      </c>
      <c r="H12" s="9">
        <f>SUM(H4:H11)</f>
        <v>13</v>
      </c>
      <c r="I12" s="9">
        <f>SUM(I4:I11)</f>
        <v>6</v>
      </c>
      <c r="J12" s="9"/>
      <c r="K12" s="9"/>
      <c r="L12" s="9">
        <f>SUM(L4:L11)</f>
        <v>87</v>
      </c>
      <c r="M12" s="9">
        <f>SUM(M4:M11)</f>
        <v>87</v>
      </c>
      <c r="N12" s="9">
        <f>SUM(N4:N11)</f>
        <v>129</v>
      </c>
      <c r="O12" s="9">
        <f>SUM(O4:O11)</f>
        <v>36</v>
      </c>
      <c r="P12" s="9"/>
      <c r="Q12" s="40"/>
      <c r="R12" s="40"/>
      <c r="U12" s="32"/>
      <c r="V12" s="32"/>
      <c r="W12" s="31" t="s">
        <v>20</v>
      </c>
      <c r="X12" s="32"/>
      <c r="Y12" s="32"/>
      <c r="Z12" s="32"/>
      <c r="AA12" s="31"/>
      <c r="AB12" s="15"/>
      <c r="AC12" s="15">
        <f>SUM(AC3:AC11)</f>
        <v>32</v>
      </c>
      <c r="AD12" s="15">
        <f>SUM(AD3:AD11)</f>
        <v>13</v>
      </c>
      <c r="AE12" s="15">
        <f>SUM(AE3:AE11)</f>
        <v>13</v>
      </c>
      <c r="AF12" s="15">
        <f>SUM(AF3:AF11)</f>
        <v>6</v>
      </c>
      <c r="AG12" s="15"/>
      <c r="AH12" s="15"/>
      <c r="AI12" s="15">
        <f>SUM(AI3:AI11)</f>
        <v>86</v>
      </c>
      <c r="AJ12" s="15">
        <f>SUM(AJ3:AJ11)</f>
        <v>1</v>
      </c>
      <c r="AK12" s="15">
        <f>SUM(AK3:AK11)</f>
        <v>4</v>
      </c>
      <c r="AL12" s="33">
        <f>+AI12/AC12</f>
        <v>2.6875</v>
      </c>
      <c r="AR12" s="39"/>
    </row>
    <row r="13" spans="1:44" ht="15.75" x14ac:dyDescent="0.25">
      <c r="A13" s="41"/>
      <c r="B13" s="1"/>
      <c r="C13" s="1"/>
      <c r="D13" s="1"/>
      <c r="P13" s="1"/>
      <c r="Q13" s="41"/>
      <c r="R13" s="41"/>
      <c r="AR13" s="39"/>
    </row>
    <row r="14" spans="1:44" ht="15.95" customHeight="1" thickBot="1" x14ac:dyDescent="0.3">
      <c r="A14" s="41"/>
      <c r="B14" s="47" t="str">
        <f>"Week "&amp;TEXT(C2,"##")&amp;" Summary:"</f>
        <v>Week 4 Summary:</v>
      </c>
      <c r="C14" s="48"/>
      <c r="D14" s="48"/>
      <c r="E14" s="96">
        <v>45564</v>
      </c>
      <c r="F14" s="96"/>
      <c r="G14" s="36" t="s">
        <v>70</v>
      </c>
      <c r="H14" s="36" t="s">
        <v>25</v>
      </c>
      <c r="I14" s="36" t="s">
        <v>90</v>
      </c>
      <c r="J14" s="39"/>
      <c r="K14" s="39"/>
      <c r="L14" s="36" t="s">
        <v>89</v>
      </c>
      <c r="M14" s="39"/>
      <c r="N14" s="39"/>
      <c r="O14" s="39"/>
      <c r="P14" s="39"/>
      <c r="Q14" s="41"/>
      <c r="R14" s="41"/>
      <c r="S14" s="23" t="s">
        <v>109</v>
      </c>
      <c r="T14" s="51" t="s">
        <v>80</v>
      </c>
      <c r="U14" s="51"/>
      <c r="V14" s="51"/>
      <c r="W14" s="51"/>
      <c r="X14" s="51" t="s">
        <v>110</v>
      </c>
      <c r="Y14" s="17" t="s">
        <v>21</v>
      </c>
      <c r="Z14" s="23" t="s">
        <v>3</v>
      </c>
      <c r="AA14" s="23" t="s">
        <v>22</v>
      </c>
      <c r="AB14" s="23" t="s">
        <v>23</v>
      </c>
      <c r="AC14" s="23" t="s">
        <v>24</v>
      </c>
      <c r="AD14" s="23" t="s">
        <v>2</v>
      </c>
      <c r="AE14" s="45"/>
      <c r="AF14" s="23" t="s">
        <v>109</v>
      </c>
      <c r="AG14" s="51" t="s">
        <v>80</v>
      </c>
      <c r="AH14" s="51"/>
      <c r="AI14" s="51"/>
      <c r="AJ14" s="51"/>
      <c r="AK14" s="51" t="s">
        <v>110</v>
      </c>
      <c r="AL14" s="17" t="s">
        <v>21</v>
      </c>
      <c r="AM14" s="23" t="s">
        <v>3</v>
      </c>
      <c r="AN14" s="23" t="s">
        <v>22</v>
      </c>
      <c r="AO14" s="23" t="s">
        <v>23</v>
      </c>
      <c r="AP14" s="23" t="s">
        <v>24</v>
      </c>
      <c r="AQ14" s="23" t="s">
        <v>2</v>
      </c>
      <c r="AR14" s="39"/>
    </row>
    <row r="15" spans="1:44" ht="15.95" customHeight="1" x14ac:dyDescent="0.25">
      <c r="A15" s="41"/>
      <c r="B15" s="42" t="s">
        <v>146</v>
      </c>
      <c r="C15" s="6" t="s">
        <v>180</v>
      </c>
      <c r="E15" s="21"/>
      <c r="F15" s="21"/>
      <c r="G15" s="5">
        <v>2</v>
      </c>
      <c r="H15" s="22">
        <v>1</v>
      </c>
      <c r="I15" s="21" t="s">
        <v>138</v>
      </c>
      <c r="J15" s="21"/>
      <c r="K15" s="21"/>
      <c r="L15" s="21" t="s">
        <v>192</v>
      </c>
      <c r="M15" s="21"/>
      <c r="N15" s="21"/>
      <c r="O15" s="21"/>
      <c r="P15" s="21"/>
      <c r="Q15" s="41"/>
      <c r="R15" s="41"/>
      <c r="S15" s="18" t="s">
        <v>130</v>
      </c>
      <c r="T15" s="18"/>
      <c r="U15" s="18"/>
      <c r="V15" s="18"/>
      <c r="W15" s="18"/>
      <c r="X15" s="16" t="s">
        <v>135</v>
      </c>
      <c r="Z15" s="22">
        <v>7</v>
      </c>
      <c r="AA15" s="22">
        <v>1</v>
      </c>
      <c r="AB15" s="22">
        <v>2</v>
      </c>
      <c r="AC15" s="22">
        <f t="shared" ref="AC15:AC26" si="5">+AA15+AB15</f>
        <v>3</v>
      </c>
      <c r="AD15" s="22">
        <v>0</v>
      </c>
      <c r="AE15" s="45"/>
      <c r="AF15" s="18" t="s">
        <v>171</v>
      </c>
      <c r="AG15" s="18"/>
      <c r="AH15" s="18"/>
      <c r="AI15" s="18"/>
      <c r="AJ15" s="18"/>
      <c r="AK15" s="16" t="s">
        <v>174</v>
      </c>
      <c r="AM15" s="22">
        <v>5</v>
      </c>
      <c r="AN15" s="22">
        <v>4</v>
      </c>
      <c r="AO15" s="22">
        <v>1</v>
      </c>
      <c r="AP15" s="22">
        <f t="shared" ref="AP15:AP26" si="6">+AN15+AO15</f>
        <v>5</v>
      </c>
      <c r="AQ15" s="22">
        <v>0</v>
      </c>
      <c r="AR15" s="39"/>
    </row>
    <row r="16" spans="1:44" ht="15.95" customHeight="1" x14ac:dyDescent="0.25">
      <c r="A16" s="41"/>
      <c r="B16" s="22" t="s">
        <v>27</v>
      </c>
      <c r="D16" s="16" t="s">
        <v>100</v>
      </c>
      <c r="E16" s="16"/>
      <c r="F16" s="21"/>
      <c r="G16" s="5"/>
      <c r="H16" s="22">
        <v>1</v>
      </c>
      <c r="I16" s="21" t="s">
        <v>138</v>
      </c>
      <c r="J16" s="21"/>
      <c r="K16" s="21"/>
      <c r="L16" s="21" t="s">
        <v>192</v>
      </c>
      <c r="M16" s="21"/>
      <c r="N16" s="21"/>
      <c r="O16" s="21"/>
      <c r="P16" s="21"/>
      <c r="Q16" s="41"/>
      <c r="R16" s="41"/>
      <c r="S16" s="27">
        <v>7.5</v>
      </c>
      <c r="T16" s="21" t="s">
        <v>168</v>
      </c>
      <c r="U16" s="21"/>
      <c r="V16" s="21"/>
      <c r="W16" s="21"/>
      <c r="X16" s="22">
        <v>30</v>
      </c>
      <c r="Y16" s="21" t="s">
        <v>134</v>
      </c>
      <c r="Z16" s="22">
        <v>2</v>
      </c>
      <c r="AA16" s="22">
        <v>0</v>
      </c>
      <c r="AB16" s="22">
        <v>0</v>
      </c>
      <c r="AC16" s="22">
        <f t="shared" si="5"/>
        <v>0</v>
      </c>
      <c r="AD16" s="22">
        <v>0</v>
      </c>
      <c r="AE16" s="45"/>
      <c r="AF16" s="27">
        <v>8</v>
      </c>
      <c r="AG16" s="21" t="s">
        <v>15</v>
      </c>
      <c r="AK16" s="22"/>
      <c r="AL16" s="21" t="s">
        <v>173</v>
      </c>
      <c r="AM16" s="22">
        <v>4</v>
      </c>
      <c r="AN16" s="22">
        <v>0</v>
      </c>
      <c r="AO16" s="22">
        <v>0</v>
      </c>
      <c r="AP16" s="22">
        <f t="shared" si="6"/>
        <v>0</v>
      </c>
      <c r="AQ16" s="22">
        <v>0</v>
      </c>
      <c r="AR16" s="39"/>
    </row>
    <row r="17" spans="1:44" ht="15.95" customHeight="1" x14ac:dyDescent="0.25">
      <c r="A17" s="41"/>
      <c r="B17" s="22"/>
      <c r="D17" s="16"/>
      <c r="E17" s="16"/>
      <c r="F17" s="21"/>
      <c r="H17" s="22"/>
      <c r="I17" s="21"/>
      <c r="J17" s="21"/>
      <c r="K17" s="21"/>
      <c r="L17" s="21"/>
      <c r="M17" s="21"/>
      <c r="N17" s="21"/>
      <c r="O17" s="21"/>
      <c r="P17" s="21"/>
      <c r="Q17" s="41"/>
      <c r="R17" s="41"/>
      <c r="S17" s="27">
        <v>9.5</v>
      </c>
      <c r="T17" s="21" t="s">
        <v>185</v>
      </c>
      <c r="U17" s="21"/>
      <c r="V17" s="21"/>
      <c r="W17" s="21"/>
      <c r="X17" s="22">
        <v>7</v>
      </c>
      <c r="Y17" s="21" t="s">
        <v>134</v>
      </c>
      <c r="Z17" s="22">
        <v>4</v>
      </c>
      <c r="AA17" s="22">
        <v>4</v>
      </c>
      <c r="AB17" s="22">
        <v>1</v>
      </c>
      <c r="AC17" s="22">
        <f t="shared" si="5"/>
        <v>5</v>
      </c>
      <c r="AD17" s="22">
        <v>0</v>
      </c>
      <c r="AE17" s="45"/>
      <c r="AF17" s="27">
        <v>9.5</v>
      </c>
      <c r="AG17" s="21" t="s">
        <v>192</v>
      </c>
      <c r="AH17" s="21"/>
      <c r="AI17" s="21"/>
      <c r="AJ17" s="21"/>
      <c r="AK17" s="22">
        <v>19</v>
      </c>
      <c r="AL17" s="21" t="s">
        <v>173</v>
      </c>
      <c r="AM17" s="22">
        <v>4</v>
      </c>
      <c r="AN17" s="22">
        <v>2</v>
      </c>
      <c r="AO17" s="22">
        <v>5</v>
      </c>
      <c r="AP17" s="22">
        <f t="shared" si="6"/>
        <v>7</v>
      </c>
      <c r="AQ17" s="22">
        <v>2</v>
      </c>
      <c r="AR17" s="39"/>
    </row>
    <row r="18" spans="1:44" ht="15.95" customHeight="1" x14ac:dyDescent="0.25">
      <c r="A18" s="41"/>
      <c r="B18" s="22" t="s">
        <v>38</v>
      </c>
      <c r="C18" s="6" t="s">
        <v>181</v>
      </c>
      <c r="D18" s="11"/>
      <c r="E18" s="21"/>
      <c r="F18" s="21"/>
      <c r="G18" s="5">
        <v>0</v>
      </c>
      <c r="H18" s="22"/>
      <c r="I18" s="21"/>
      <c r="J18" s="21"/>
      <c r="K18" s="21"/>
      <c r="L18" s="21"/>
      <c r="M18" s="21"/>
      <c r="N18" s="21"/>
      <c r="O18" s="21"/>
      <c r="P18" s="21"/>
      <c r="Q18" s="41"/>
      <c r="R18" s="41"/>
      <c r="S18" s="27">
        <v>8.5</v>
      </c>
      <c r="T18" s="21" t="s">
        <v>28</v>
      </c>
      <c r="W18" s="21"/>
      <c r="X18" s="22">
        <v>44</v>
      </c>
      <c r="Y18" s="21" t="s">
        <v>134</v>
      </c>
      <c r="Z18" s="22">
        <v>4</v>
      </c>
      <c r="AA18" s="22">
        <v>0</v>
      </c>
      <c r="AB18" s="22">
        <v>0</v>
      </c>
      <c r="AC18" s="22">
        <f t="shared" si="5"/>
        <v>0</v>
      </c>
      <c r="AD18" s="22">
        <v>0</v>
      </c>
      <c r="AE18" s="45"/>
      <c r="AF18" s="27">
        <v>9</v>
      </c>
      <c r="AG18" s="21" t="s">
        <v>79</v>
      </c>
      <c r="AH18" s="21"/>
      <c r="AI18" s="21"/>
      <c r="AJ18" s="21"/>
      <c r="AK18" s="22">
        <v>22</v>
      </c>
      <c r="AL18" s="21" t="s">
        <v>173</v>
      </c>
      <c r="AM18" s="22">
        <v>4</v>
      </c>
      <c r="AN18" s="22">
        <v>2</v>
      </c>
      <c r="AO18" s="22">
        <v>3</v>
      </c>
      <c r="AP18" s="22">
        <f t="shared" si="6"/>
        <v>5</v>
      </c>
      <c r="AQ18" s="22">
        <v>0</v>
      </c>
      <c r="AR18" s="39"/>
    </row>
    <row r="19" spans="1:44" ht="15.95" customHeight="1" x14ac:dyDescent="0.25">
      <c r="A19" s="41"/>
      <c r="B19" s="22" t="s">
        <v>27</v>
      </c>
      <c r="C19" s="21"/>
      <c r="D19" s="16" t="s">
        <v>100</v>
      </c>
      <c r="E19" s="21"/>
      <c r="F19" s="21"/>
      <c r="G19" s="5"/>
      <c r="H19" s="22"/>
      <c r="I19" s="21"/>
      <c r="J19" s="21"/>
      <c r="K19" s="21"/>
      <c r="L19" s="21"/>
      <c r="M19" s="21"/>
      <c r="N19" s="21"/>
      <c r="O19" s="21"/>
      <c r="P19" s="21"/>
      <c r="Q19" s="41"/>
      <c r="R19" s="41"/>
      <c r="S19" s="27">
        <v>8</v>
      </c>
      <c r="T19" s="21" t="s">
        <v>155</v>
      </c>
      <c r="X19" s="22">
        <v>77</v>
      </c>
      <c r="Y19" s="21" t="s">
        <v>134</v>
      </c>
      <c r="Z19" s="22">
        <v>4</v>
      </c>
      <c r="AA19" s="22">
        <v>2</v>
      </c>
      <c r="AB19" s="22">
        <v>4</v>
      </c>
      <c r="AC19" s="22">
        <f t="shared" si="5"/>
        <v>6</v>
      </c>
      <c r="AD19" s="22">
        <v>2</v>
      </c>
      <c r="AE19" s="45"/>
      <c r="AF19" s="27">
        <v>8.5</v>
      </c>
      <c r="AG19" s="21" t="s">
        <v>138</v>
      </c>
      <c r="AH19" s="21"/>
      <c r="AI19" s="21"/>
      <c r="AJ19" s="21"/>
      <c r="AK19" s="22">
        <v>77</v>
      </c>
      <c r="AL19" s="21" t="s">
        <v>173</v>
      </c>
      <c r="AM19" s="22">
        <v>3</v>
      </c>
      <c r="AN19" s="22">
        <v>2</v>
      </c>
      <c r="AO19" s="22">
        <v>2</v>
      </c>
      <c r="AP19" s="22">
        <f t="shared" si="6"/>
        <v>4</v>
      </c>
      <c r="AQ19" s="22">
        <v>0</v>
      </c>
      <c r="AR19" s="39"/>
    </row>
    <row r="20" spans="1:44" ht="15.95" customHeight="1" x14ac:dyDescent="0.25">
      <c r="A20" s="41"/>
      <c r="B20" s="36"/>
      <c r="C20" s="46"/>
      <c r="D20" s="46"/>
      <c r="E20" s="46"/>
      <c r="F20" s="46"/>
      <c r="G20" s="42"/>
      <c r="H20" s="45"/>
      <c r="I20" s="46"/>
      <c r="J20" s="46"/>
      <c r="K20" s="45"/>
      <c r="L20" s="45"/>
      <c r="M20" s="45"/>
      <c r="N20" s="45"/>
      <c r="O20" s="45"/>
      <c r="P20" s="45"/>
      <c r="Q20" s="41"/>
      <c r="R20" s="41"/>
      <c r="S20" s="27">
        <v>8</v>
      </c>
      <c r="T20" s="21" t="s">
        <v>37</v>
      </c>
      <c r="W20" s="21"/>
      <c r="X20" s="22">
        <v>12</v>
      </c>
      <c r="Y20" s="21" t="s">
        <v>134</v>
      </c>
      <c r="Z20" s="22">
        <v>4</v>
      </c>
      <c r="AA20" s="22">
        <v>0</v>
      </c>
      <c r="AB20" s="22">
        <v>3</v>
      </c>
      <c r="AC20" s="22">
        <f t="shared" si="5"/>
        <v>3</v>
      </c>
      <c r="AD20" s="22">
        <v>0</v>
      </c>
      <c r="AE20" s="45"/>
      <c r="AF20" s="27">
        <v>8</v>
      </c>
      <c r="AG20" s="21" t="s">
        <v>153</v>
      </c>
      <c r="AH20" s="21"/>
      <c r="AI20" s="21"/>
      <c r="AJ20" s="21"/>
      <c r="AK20" s="22">
        <v>14</v>
      </c>
      <c r="AL20" s="21" t="s">
        <v>173</v>
      </c>
      <c r="AM20" s="22">
        <v>1</v>
      </c>
      <c r="AN20" s="22">
        <v>0</v>
      </c>
      <c r="AO20" s="22">
        <v>0</v>
      </c>
      <c r="AP20" s="22">
        <f t="shared" si="6"/>
        <v>0</v>
      </c>
      <c r="AQ20" s="22">
        <v>0</v>
      </c>
      <c r="AR20" s="39"/>
    </row>
    <row r="21" spans="1:44" ht="15.95" customHeight="1" x14ac:dyDescent="0.25">
      <c r="A21" s="41"/>
      <c r="B21" s="42" t="s">
        <v>147</v>
      </c>
      <c r="C21" s="6" t="s">
        <v>176</v>
      </c>
      <c r="F21" s="21"/>
      <c r="G21" s="5">
        <v>3</v>
      </c>
      <c r="H21" s="22">
        <v>1</v>
      </c>
      <c r="I21" s="21" t="s">
        <v>104</v>
      </c>
      <c r="J21" s="21"/>
      <c r="K21" s="21"/>
      <c r="L21" s="21"/>
      <c r="M21" s="21" t="s">
        <v>122</v>
      </c>
      <c r="N21" s="21"/>
      <c r="O21" s="21"/>
      <c r="P21" s="21"/>
      <c r="Q21" s="41"/>
      <c r="R21" s="41"/>
      <c r="S21" s="27">
        <v>7.5</v>
      </c>
      <c r="T21" s="21" t="s">
        <v>44</v>
      </c>
      <c r="U21" s="21"/>
      <c r="V21" s="21"/>
      <c r="W21" s="21"/>
      <c r="X21" s="22">
        <v>2</v>
      </c>
      <c r="Y21" s="21" t="s">
        <v>134</v>
      </c>
      <c r="Z21" s="22">
        <v>3</v>
      </c>
      <c r="AA21" s="22">
        <v>0</v>
      </c>
      <c r="AB21" s="22">
        <v>2</v>
      </c>
      <c r="AC21" s="22">
        <f t="shared" si="5"/>
        <v>2</v>
      </c>
      <c r="AD21" s="22">
        <v>0</v>
      </c>
      <c r="AE21" s="45"/>
      <c r="AF21" s="27">
        <v>7.5</v>
      </c>
      <c r="AG21" s="21" t="s">
        <v>125</v>
      </c>
      <c r="AH21" s="21"/>
      <c r="AI21" s="21"/>
      <c r="AJ21" s="21"/>
      <c r="AK21" s="22">
        <v>44</v>
      </c>
      <c r="AL21" s="21" t="s">
        <v>173</v>
      </c>
      <c r="AM21" s="22">
        <v>3</v>
      </c>
      <c r="AN21" s="22">
        <v>1</v>
      </c>
      <c r="AO21" s="22">
        <v>0</v>
      </c>
      <c r="AP21" s="22">
        <f t="shared" si="6"/>
        <v>1</v>
      </c>
      <c r="AQ21" s="22">
        <v>0</v>
      </c>
      <c r="AR21" s="39"/>
    </row>
    <row r="22" spans="1:44" ht="15.95" customHeight="1" x14ac:dyDescent="0.25">
      <c r="A22" s="41"/>
      <c r="B22" s="22" t="s">
        <v>27</v>
      </c>
      <c r="C22" s="16" t="s">
        <v>287</v>
      </c>
      <c r="D22" s="21"/>
      <c r="E22" s="21"/>
      <c r="F22" s="21"/>
      <c r="G22" s="5"/>
      <c r="H22" s="22">
        <v>1</v>
      </c>
      <c r="I22" s="21" t="s">
        <v>53</v>
      </c>
      <c r="J22" s="21"/>
      <c r="K22" s="21"/>
      <c r="L22" s="21" t="s">
        <v>289</v>
      </c>
      <c r="M22" s="21"/>
      <c r="N22" s="21"/>
      <c r="O22" s="21"/>
      <c r="P22" s="21"/>
      <c r="Q22" s="41"/>
      <c r="R22" s="41"/>
      <c r="S22" s="27">
        <v>7.5</v>
      </c>
      <c r="T22" s="21" t="s">
        <v>164</v>
      </c>
      <c r="U22" s="21"/>
      <c r="V22" s="21"/>
      <c r="X22" s="22">
        <v>17</v>
      </c>
      <c r="Y22" s="21" t="s">
        <v>134</v>
      </c>
      <c r="Z22" s="22">
        <v>4</v>
      </c>
      <c r="AA22" s="22">
        <v>1</v>
      </c>
      <c r="AB22" s="22">
        <v>3</v>
      </c>
      <c r="AC22" s="22">
        <f t="shared" si="5"/>
        <v>4</v>
      </c>
      <c r="AD22" s="22">
        <v>0</v>
      </c>
      <c r="AE22" s="45"/>
      <c r="AF22" s="27">
        <v>7</v>
      </c>
      <c r="AG22" s="21" t="s">
        <v>119</v>
      </c>
      <c r="AH22" s="21"/>
      <c r="AI22" s="21"/>
      <c r="AJ22" s="21"/>
      <c r="AK22" s="22">
        <v>24</v>
      </c>
      <c r="AL22" s="21" t="s">
        <v>173</v>
      </c>
      <c r="AM22" s="22">
        <v>4</v>
      </c>
      <c r="AN22" s="22">
        <v>0</v>
      </c>
      <c r="AO22" s="22">
        <v>4</v>
      </c>
      <c r="AP22" s="22">
        <f t="shared" si="6"/>
        <v>4</v>
      </c>
      <c r="AQ22" s="22">
        <v>0</v>
      </c>
      <c r="AR22" s="39"/>
    </row>
    <row r="23" spans="1:44" ht="15.95" customHeight="1" x14ac:dyDescent="0.25">
      <c r="A23" s="41"/>
      <c r="C23" s="16"/>
      <c r="D23" s="21"/>
      <c r="E23" s="21"/>
      <c r="F23" s="21"/>
      <c r="H23" s="22">
        <v>2</v>
      </c>
      <c r="I23" s="21" t="s">
        <v>53</v>
      </c>
      <c r="J23" s="21"/>
      <c r="K23" s="21"/>
      <c r="L23" s="21" t="s">
        <v>299</v>
      </c>
      <c r="M23" s="21"/>
      <c r="N23" s="21"/>
      <c r="O23" s="21"/>
      <c r="P23" s="21"/>
      <c r="Q23" s="41"/>
      <c r="R23" s="41"/>
      <c r="S23" s="27">
        <v>7</v>
      </c>
      <c r="T23" s="21" t="s">
        <v>81</v>
      </c>
      <c r="U23" s="21"/>
      <c r="V23" s="21"/>
      <c r="W23" s="21"/>
      <c r="X23" s="22">
        <v>4</v>
      </c>
      <c r="Y23" s="21" t="s">
        <v>134</v>
      </c>
      <c r="Z23" s="22">
        <v>4</v>
      </c>
      <c r="AA23" s="22">
        <v>2</v>
      </c>
      <c r="AB23" s="22">
        <v>2</v>
      </c>
      <c r="AC23" s="22">
        <f t="shared" si="5"/>
        <v>4</v>
      </c>
      <c r="AD23" s="22">
        <v>0</v>
      </c>
      <c r="AE23" s="45"/>
      <c r="AF23" s="27">
        <v>6.5</v>
      </c>
      <c r="AG23" s="21" t="s">
        <v>99</v>
      </c>
      <c r="AH23" s="21"/>
      <c r="AI23" s="21"/>
      <c r="AJ23" s="21"/>
      <c r="AK23" s="22">
        <v>12</v>
      </c>
      <c r="AL23" s="21" t="s">
        <v>173</v>
      </c>
      <c r="AM23" s="22">
        <v>4</v>
      </c>
      <c r="AN23" s="22">
        <v>2</v>
      </c>
      <c r="AO23" s="22">
        <v>1</v>
      </c>
      <c r="AP23" s="22">
        <f t="shared" si="6"/>
        <v>3</v>
      </c>
      <c r="AQ23" s="22">
        <v>0</v>
      </c>
      <c r="AR23" s="44"/>
    </row>
    <row r="24" spans="1:44" ht="15.95" customHeight="1" x14ac:dyDescent="0.25">
      <c r="A24" s="41"/>
      <c r="Q24" s="41"/>
      <c r="R24" s="41"/>
      <c r="S24" s="27">
        <v>6.5</v>
      </c>
      <c r="T24" s="21" t="s">
        <v>169</v>
      </c>
      <c r="U24" s="21"/>
      <c r="V24" s="21"/>
      <c r="W24" s="21"/>
      <c r="X24" s="22">
        <v>19</v>
      </c>
      <c r="Y24" s="21" t="s">
        <v>134</v>
      </c>
      <c r="Z24" s="22">
        <v>4</v>
      </c>
      <c r="AA24" s="22">
        <v>2</v>
      </c>
      <c r="AB24" s="22">
        <v>1</v>
      </c>
      <c r="AC24" s="22">
        <f t="shared" si="5"/>
        <v>3</v>
      </c>
      <c r="AD24" s="22">
        <v>2</v>
      </c>
      <c r="AE24" s="45"/>
      <c r="AF24" s="27">
        <v>6.5</v>
      </c>
      <c r="AG24" s="21" t="s">
        <v>123</v>
      </c>
      <c r="AH24" s="21"/>
      <c r="AI24" s="21"/>
      <c r="AJ24" s="21"/>
      <c r="AK24" s="22">
        <v>8</v>
      </c>
      <c r="AL24" s="21" t="s">
        <v>173</v>
      </c>
      <c r="AM24" s="22">
        <v>4</v>
      </c>
      <c r="AN24" s="22">
        <v>0</v>
      </c>
      <c r="AO24" s="22">
        <v>2</v>
      </c>
      <c r="AP24" s="22">
        <f t="shared" si="6"/>
        <v>2</v>
      </c>
      <c r="AQ24" s="22">
        <v>0</v>
      </c>
      <c r="AR24" s="36"/>
    </row>
    <row r="25" spans="1:44" ht="15.95" customHeight="1" x14ac:dyDescent="0.25">
      <c r="A25" s="41"/>
      <c r="C25" s="6" t="s">
        <v>177</v>
      </c>
      <c r="E25" s="21"/>
      <c r="F25" s="21"/>
      <c r="G25" s="5">
        <v>2</v>
      </c>
      <c r="H25" s="22">
        <v>1</v>
      </c>
      <c r="I25" s="21" t="s">
        <v>290</v>
      </c>
      <c r="J25" s="21"/>
      <c r="K25" s="21"/>
      <c r="L25" s="21" t="s">
        <v>294</v>
      </c>
      <c r="M25" s="21"/>
      <c r="N25" s="21"/>
      <c r="O25" s="21"/>
      <c r="P25" s="21"/>
      <c r="Q25" s="41"/>
      <c r="R25" s="41"/>
      <c r="S25" s="27">
        <v>6.5</v>
      </c>
      <c r="T25" s="21" t="s">
        <v>29</v>
      </c>
      <c r="U25" s="21"/>
      <c r="V25" s="21"/>
      <c r="W25" s="21"/>
      <c r="X25" s="22">
        <v>22</v>
      </c>
      <c r="Y25" s="21" t="s">
        <v>134</v>
      </c>
      <c r="Z25" s="22">
        <v>4</v>
      </c>
      <c r="AA25" s="22">
        <v>1</v>
      </c>
      <c r="AB25" s="22">
        <v>0</v>
      </c>
      <c r="AC25" s="22">
        <f t="shared" si="5"/>
        <v>1</v>
      </c>
      <c r="AD25" s="22">
        <v>0</v>
      </c>
      <c r="AE25" s="45"/>
      <c r="AF25" s="27">
        <v>6</v>
      </c>
      <c r="AG25" s="21" t="s">
        <v>91</v>
      </c>
      <c r="AH25" s="21"/>
      <c r="AI25" s="21"/>
      <c r="AJ25" s="21"/>
      <c r="AK25" s="22">
        <v>23</v>
      </c>
      <c r="AL25" s="21" t="s">
        <v>173</v>
      </c>
      <c r="AM25" s="22">
        <v>4</v>
      </c>
      <c r="AN25" s="22">
        <v>0</v>
      </c>
      <c r="AO25" s="22">
        <v>1</v>
      </c>
      <c r="AP25" s="22">
        <f t="shared" si="6"/>
        <v>1</v>
      </c>
      <c r="AQ25" s="22">
        <v>0</v>
      </c>
      <c r="AR25" s="36"/>
    </row>
    <row r="26" spans="1:44" ht="15.95" customHeight="1" x14ac:dyDescent="0.25">
      <c r="A26" s="41"/>
      <c r="B26" s="22" t="s">
        <v>27</v>
      </c>
      <c r="C26" s="16" t="s">
        <v>288</v>
      </c>
      <c r="D26" s="16"/>
      <c r="E26" s="21"/>
      <c r="G26" s="5"/>
      <c r="H26" s="22">
        <v>2</v>
      </c>
      <c r="I26" s="21" t="s">
        <v>239</v>
      </c>
      <c r="J26" s="21"/>
      <c r="K26" s="21"/>
      <c r="L26" s="21" t="s">
        <v>291</v>
      </c>
      <c r="M26" s="21"/>
      <c r="N26" s="21"/>
      <c r="O26" s="21"/>
      <c r="P26" s="21"/>
      <c r="Q26" s="41"/>
      <c r="R26" s="41"/>
      <c r="S26" s="27">
        <v>6</v>
      </c>
      <c r="T26" s="21" t="s">
        <v>159</v>
      </c>
      <c r="U26" s="21"/>
      <c r="V26" s="21"/>
      <c r="W26" s="21"/>
      <c r="X26" s="22"/>
      <c r="Y26" s="21" t="s">
        <v>134</v>
      </c>
      <c r="Z26" s="22">
        <v>0</v>
      </c>
      <c r="AA26" s="22">
        <v>0</v>
      </c>
      <c r="AB26" s="22">
        <v>0</v>
      </c>
      <c r="AC26" s="22">
        <f t="shared" si="5"/>
        <v>0</v>
      </c>
      <c r="AD26" s="22">
        <v>0</v>
      </c>
      <c r="AE26" s="45"/>
      <c r="AF26" s="27">
        <v>6</v>
      </c>
      <c r="AG26" s="21" t="s">
        <v>68</v>
      </c>
      <c r="AH26" s="21"/>
      <c r="AI26" s="21"/>
      <c r="AJ26" s="21"/>
      <c r="AK26" s="22">
        <v>9</v>
      </c>
      <c r="AL26" s="21" t="s">
        <v>173</v>
      </c>
      <c r="AM26" s="22">
        <v>4</v>
      </c>
      <c r="AN26" s="22">
        <v>0</v>
      </c>
      <c r="AO26" s="22">
        <v>2</v>
      </c>
      <c r="AP26" s="22">
        <f t="shared" si="6"/>
        <v>2</v>
      </c>
      <c r="AQ26" s="22">
        <v>0</v>
      </c>
      <c r="AR26" s="36"/>
    </row>
    <row r="27" spans="1:44" ht="15.95" customHeight="1" thickBot="1" x14ac:dyDescent="0.3">
      <c r="A27" s="41"/>
      <c r="B27" s="36"/>
      <c r="C27" s="46"/>
      <c r="D27" s="46"/>
      <c r="E27" s="46"/>
      <c r="F27" s="46"/>
      <c r="G27" s="42"/>
      <c r="H27" s="45"/>
      <c r="I27" s="46"/>
      <c r="J27" s="46"/>
      <c r="K27" s="45"/>
      <c r="L27" s="45"/>
      <c r="M27" s="45"/>
      <c r="N27" s="45"/>
      <c r="O27" s="45"/>
      <c r="P27" s="45"/>
      <c r="Q27" s="41"/>
      <c r="R27" s="41"/>
      <c r="S27" s="17" t="s">
        <v>132</v>
      </c>
      <c r="T27" s="17"/>
      <c r="U27" s="17"/>
      <c r="V27" s="17"/>
      <c r="W27" s="17"/>
      <c r="X27" s="17"/>
      <c r="Y27" s="17"/>
      <c r="Z27" s="23">
        <f>SUM(Z15:Z26)</f>
        <v>44</v>
      </c>
      <c r="AA27" s="23">
        <f>SUM(AA15:AA26)</f>
        <v>13</v>
      </c>
      <c r="AB27" s="23">
        <f>SUM(AB15:AB26)</f>
        <v>18</v>
      </c>
      <c r="AC27" s="23">
        <f>+AB27+AA27</f>
        <v>31</v>
      </c>
      <c r="AD27" s="23">
        <f>SUM(AD15:AD26)</f>
        <v>4</v>
      </c>
      <c r="AE27" s="45"/>
      <c r="AF27" s="17" t="s">
        <v>172</v>
      </c>
      <c r="AG27" s="17"/>
      <c r="AH27" s="17"/>
      <c r="AI27" s="17"/>
      <c r="AJ27" s="17"/>
      <c r="AK27" s="17"/>
      <c r="AL27" s="17"/>
      <c r="AM27" s="23">
        <f>SUM(AM15:AM26)</f>
        <v>44</v>
      </c>
      <c r="AN27" s="23">
        <f>SUM(AN15:AN26)</f>
        <v>13</v>
      </c>
      <c r="AO27" s="23">
        <f>SUM(AO15:AO26)</f>
        <v>21</v>
      </c>
      <c r="AP27" s="23">
        <f>+AO27+AN27</f>
        <v>34</v>
      </c>
      <c r="AQ27" s="23">
        <f>SUM(AQ15:AQ26)</f>
        <v>2</v>
      </c>
      <c r="AR27" s="36"/>
    </row>
    <row r="28" spans="1:44" ht="15.95" customHeight="1" x14ac:dyDescent="0.25">
      <c r="A28" s="41"/>
      <c r="B28" s="42" t="s">
        <v>148</v>
      </c>
      <c r="C28" s="6" t="s">
        <v>179</v>
      </c>
      <c r="F28" s="20"/>
      <c r="G28" s="5">
        <v>1</v>
      </c>
      <c r="H28" s="22">
        <v>1</v>
      </c>
      <c r="I28" s="21" t="s">
        <v>103</v>
      </c>
      <c r="J28" s="21"/>
      <c r="K28" s="21"/>
      <c r="L28" s="21" t="s">
        <v>286</v>
      </c>
      <c r="M28" s="21"/>
      <c r="N28" s="21"/>
      <c r="O28" s="21"/>
      <c r="P28" s="21"/>
      <c r="Q28" s="41"/>
      <c r="R28" s="41"/>
      <c r="S28" s="19" t="s">
        <v>18</v>
      </c>
      <c r="T28" s="19"/>
      <c r="U28" s="19"/>
      <c r="V28" s="19"/>
      <c r="W28" s="19"/>
      <c r="X28" s="16" t="s">
        <v>41</v>
      </c>
      <c r="Z28" s="22">
        <v>2</v>
      </c>
      <c r="AA28" s="22">
        <v>0</v>
      </c>
      <c r="AB28" s="22">
        <v>0</v>
      </c>
      <c r="AC28" s="22">
        <f t="shared" ref="AC28:AC39" si="7">+AA28+AB28</f>
        <v>0</v>
      </c>
      <c r="AD28" s="22">
        <v>0</v>
      </c>
      <c r="AE28" s="45"/>
      <c r="AF28" s="19" t="s">
        <v>17</v>
      </c>
      <c r="AG28" s="19"/>
      <c r="AH28" s="19"/>
      <c r="AI28" s="19"/>
      <c r="AJ28" s="19"/>
      <c r="AK28" s="16" t="s">
        <v>51</v>
      </c>
      <c r="AM28" s="22">
        <v>2</v>
      </c>
      <c r="AN28" s="22">
        <v>1</v>
      </c>
      <c r="AO28" s="22">
        <v>0</v>
      </c>
      <c r="AP28" s="22">
        <f t="shared" ref="AP28:AP39" si="8">+AN28+AO28</f>
        <v>1</v>
      </c>
      <c r="AQ28" s="22">
        <v>0</v>
      </c>
      <c r="AR28" s="36"/>
    </row>
    <row r="29" spans="1:44" ht="15.95" customHeight="1" x14ac:dyDescent="0.25">
      <c r="A29" s="41"/>
      <c r="B29" s="22" t="s">
        <v>27</v>
      </c>
      <c r="C29" s="16"/>
      <c r="D29" s="21" t="s">
        <v>100</v>
      </c>
      <c r="E29" s="21"/>
      <c r="H29" s="22"/>
      <c r="I29" s="21"/>
      <c r="J29" s="21"/>
      <c r="K29" s="21"/>
      <c r="L29" s="21"/>
      <c r="M29" s="21"/>
      <c r="N29" s="21"/>
      <c r="O29" s="21"/>
      <c r="P29" s="21"/>
      <c r="Q29" s="41"/>
      <c r="R29" s="41"/>
      <c r="S29" s="27">
        <v>7.5</v>
      </c>
      <c r="T29" s="21" t="s">
        <v>78</v>
      </c>
      <c r="X29" s="22">
        <v>35</v>
      </c>
      <c r="Y29" s="21" t="s">
        <v>108</v>
      </c>
      <c r="Z29" s="22">
        <v>4</v>
      </c>
      <c r="AA29" s="22">
        <v>0</v>
      </c>
      <c r="AB29" s="22">
        <v>0</v>
      </c>
      <c r="AC29" s="22">
        <f t="shared" si="7"/>
        <v>0</v>
      </c>
      <c r="AD29" s="22">
        <v>2</v>
      </c>
      <c r="AE29" s="45"/>
      <c r="AF29" s="27">
        <v>7</v>
      </c>
      <c r="AG29" s="21" t="s">
        <v>162</v>
      </c>
      <c r="AH29" s="21"/>
      <c r="AI29" s="21"/>
      <c r="AJ29" s="21"/>
      <c r="AK29" s="22">
        <v>30</v>
      </c>
      <c r="AL29" s="21" t="s">
        <v>17</v>
      </c>
      <c r="AM29" s="22">
        <v>3</v>
      </c>
      <c r="AN29" s="22">
        <v>0</v>
      </c>
      <c r="AO29" s="22">
        <v>0</v>
      </c>
      <c r="AP29" s="22">
        <f t="shared" si="8"/>
        <v>0</v>
      </c>
      <c r="AQ29" s="22">
        <v>0</v>
      </c>
      <c r="AR29" s="36"/>
    </row>
    <row r="30" spans="1:44" ht="15.95" customHeight="1" x14ac:dyDescent="0.25">
      <c r="A30" s="41"/>
      <c r="Q30" s="41"/>
      <c r="R30" s="41"/>
      <c r="S30" s="27">
        <v>9.5</v>
      </c>
      <c r="T30" s="21" t="s">
        <v>53</v>
      </c>
      <c r="U30" s="21"/>
      <c r="V30" s="21"/>
      <c r="W30" s="27"/>
      <c r="X30" s="22">
        <v>14</v>
      </c>
      <c r="Y30" s="21" t="s">
        <v>108</v>
      </c>
      <c r="Z30" s="22">
        <v>4</v>
      </c>
      <c r="AA30" s="22">
        <v>6</v>
      </c>
      <c r="AB30" s="22">
        <v>2</v>
      </c>
      <c r="AC30" s="22">
        <f t="shared" si="7"/>
        <v>8</v>
      </c>
      <c r="AD30" s="22">
        <v>2</v>
      </c>
      <c r="AE30" s="45"/>
      <c r="AF30" s="27">
        <v>9.5</v>
      </c>
      <c r="AG30" s="21" t="s">
        <v>129</v>
      </c>
      <c r="AH30" s="21"/>
      <c r="AI30" s="21"/>
      <c r="AJ30" s="21"/>
      <c r="AK30" s="22">
        <v>24</v>
      </c>
      <c r="AL30" s="21" t="s">
        <v>17</v>
      </c>
      <c r="AM30" s="22">
        <v>4</v>
      </c>
      <c r="AN30" s="22">
        <v>7</v>
      </c>
      <c r="AO30" s="22">
        <v>4</v>
      </c>
      <c r="AP30" s="22">
        <f t="shared" si="8"/>
        <v>11</v>
      </c>
      <c r="AQ30" s="22">
        <v>0</v>
      </c>
      <c r="AR30" s="36"/>
    </row>
    <row r="31" spans="1:44" ht="15.95" customHeight="1" x14ac:dyDescent="0.25">
      <c r="A31" s="41"/>
      <c r="C31" s="6" t="s">
        <v>175</v>
      </c>
      <c r="D31" s="1"/>
      <c r="E31" s="21"/>
      <c r="F31" s="21"/>
      <c r="G31" s="5">
        <v>1</v>
      </c>
      <c r="H31" s="22">
        <v>2</v>
      </c>
      <c r="I31" s="21" t="s">
        <v>81</v>
      </c>
      <c r="J31" s="21"/>
      <c r="K31" s="21"/>
      <c r="L31" s="21" t="s">
        <v>285</v>
      </c>
      <c r="M31" s="21"/>
      <c r="N31" s="21"/>
      <c r="O31" s="21"/>
      <c r="P31" s="21"/>
      <c r="Q31" s="41"/>
      <c r="R31" s="41"/>
      <c r="S31" s="27">
        <v>8.5</v>
      </c>
      <c r="T31" s="21" t="s">
        <v>87</v>
      </c>
      <c r="U31" s="21"/>
      <c r="V31" s="21"/>
      <c r="W31" s="27"/>
      <c r="X31" s="22">
        <v>16</v>
      </c>
      <c r="Y31" s="21" t="s">
        <v>108</v>
      </c>
      <c r="Z31" s="22">
        <v>4</v>
      </c>
      <c r="AA31" s="22">
        <v>1</v>
      </c>
      <c r="AB31" s="22">
        <v>4</v>
      </c>
      <c r="AC31" s="22">
        <f t="shared" si="7"/>
        <v>5</v>
      </c>
      <c r="AD31" s="22">
        <v>0</v>
      </c>
      <c r="AE31" s="45"/>
      <c r="AF31" s="27">
        <v>8.5</v>
      </c>
      <c r="AG31" s="21" t="s">
        <v>161</v>
      </c>
      <c r="AH31" s="21"/>
      <c r="AI31" s="21"/>
      <c r="AJ31" s="21"/>
      <c r="AK31" s="22">
        <v>7</v>
      </c>
      <c r="AL31" s="21" t="s">
        <v>17</v>
      </c>
      <c r="AM31" s="22">
        <v>4</v>
      </c>
      <c r="AN31" s="22">
        <v>1</v>
      </c>
      <c r="AO31" s="22">
        <v>6</v>
      </c>
      <c r="AP31" s="22">
        <f t="shared" si="8"/>
        <v>7</v>
      </c>
      <c r="AQ31" s="22">
        <v>0</v>
      </c>
      <c r="AR31" s="36"/>
    </row>
    <row r="32" spans="1:44" ht="15.95" customHeight="1" x14ac:dyDescent="0.25">
      <c r="A32" s="41"/>
      <c r="B32" s="22" t="s">
        <v>27</v>
      </c>
      <c r="C32" s="21"/>
      <c r="D32" s="16" t="s">
        <v>100</v>
      </c>
      <c r="H32" s="22"/>
      <c r="I32" s="21"/>
      <c r="J32" s="21"/>
      <c r="K32" s="21"/>
      <c r="L32" s="21"/>
      <c r="M32" s="21"/>
      <c r="N32" s="21"/>
      <c r="O32" s="21"/>
      <c r="P32" s="21"/>
      <c r="Q32" s="41"/>
      <c r="R32" s="41"/>
      <c r="S32" s="27">
        <v>8.5</v>
      </c>
      <c r="T32" s="21" t="s">
        <v>140</v>
      </c>
      <c r="U32" s="21"/>
      <c r="V32" s="21"/>
      <c r="W32" s="27"/>
      <c r="X32" s="22">
        <v>11</v>
      </c>
      <c r="Y32" s="21" t="s">
        <v>108</v>
      </c>
      <c r="Z32" s="22">
        <v>4</v>
      </c>
      <c r="AA32" s="22">
        <v>2</v>
      </c>
      <c r="AB32" s="22">
        <v>3</v>
      </c>
      <c r="AC32" s="22">
        <f t="shared" si="7"/>
        <v>5</v>
      </c>
      <c r="AD32" s="22">
        <v>0</v>
      </c>
      <c r="AE32" s="45"/>
      <c r="AF32" s="27">
        <v>8.5</v>
      </c>
      <c r="AG32" s="21" t="s">
        <v>120</v>
      </c>
      <c r="AH32" s="21"/>
      <c r="AI32" s="21"/>
      <c r="AJ32" s="21"/>
      <c r="AK32" s="22">
        <v>22</v>
      </c>
      <c r="AL32" s="16" t="s">
        <v>17</v>
      </c>
      <c r="AM32" s="22">
        <v>4</v>
      </c>
      <c r="AN32" s="22">
        <v>0</v>
      </c>
      <c r="AO32" s="22">
        <v>2</v>
      </c>
      <c r="AP32" s="22">
        <f t="shared" si="8"/>
        <v>2</v>
      </c>
      <c r="AQ32" s="22">
        <v>0</v>
      </c>
      <c r="AR32" s="36"/>
    </row>
    <row r="33" spans="1:44" ht="15.95" customHeight="1" x14ac:dyDescent="0.25">
      <c r="A33" s="41"/>
      <c r="B33" s="36"/>
      <c r="C33" s="46"/>
      <c r="D33" s="46"/>
      <c r="E33" s="46"/>
      <c r="F33" s="46"/>
      <c r="G33" s="42"/>
      <c r="H33" s="45"/>
      <c r="I33" s="46"/>
      <c r="J33" s="46"/>
      <c r="K33" s="45"/>
      <c r="L33" s="45"/>
      <c r="M33" s="45"/>
      <c r="N33" s="45"/>
      <c r="O33" s="45"/>
      <c r="P33" s="45"/>
      <c r="Q33" s="41"/>
      <c r="R33" s="41"/>
      <c r="S33" s="27">
        <v>7.5</v>
      </c>
      <c r="T33" s="21" t="s">
        <v>45</v>
      </c>
      <c r="X33" s="22">
        <v>72</v>
      </c>
      <c r="Y33" s="21" t="s">
        <v>108</v>
      </c>
      <c r="Z33" s="22">
        <v>4</v>
      </c>
      <c r="AA33" s="22">
        <v>0</v>
      </c>
      <c r="AB33" s="22">
        <v>1</v>
      </c>
      <c r="AC33" s="22">
        <f t="shared" si="7"/>
        <v>1</v>
      </c>
      <c r="AD33" s="22">
        <v>2</v>
      </c>
      <c r="AE33" s="45"/>
      <c r="AF33" s="27">
        <v>7.5</v>
      </c>
      <c r="AG33" s="21" t="s">
        <v>31</v>
      </c>
      <c r="AK33" s="22">
        <v>2</v>
      </c>
      <c r="AL33" s="21" t="s">
        <v>17</v>
      </c>
      <c r="AM33" s="22">
        <v>4</v>
      </c>
      <c r="AN33" s="22">
        <v>0</v>
      </c>
      <c r="AO33" s="22">
        <v>0</v>
      </c>
      <c r="AP33" s="22">
        <f t="shared" si="8"/>
        <v>0</v>
      </c>
      <c r="AQ33" s="22">
        <v>0</v>
      </c>
      <c r="AR33" s="36"/>
    </row>
    <row r="34" spans="1:44" ht="15.95" customHeight="1" x14ac:dyDescent="0.25">
      <c r="A34" s="41"/>
      <c r="B34" s="42" t="s">
        <v>149</v>
      </c>
      <c r="C34" s="6" t="s">
        <v>182</v>
      </c>
      <c r="E34" s="11"/>
      <c r="F34" s="11"/>
      <c r="G34" s="5">
        <v>1</v>
      </c>
      <c r="H34" s="22">
        <v>2</v>
      </c>
      <c r="I34" s="21" t="s">
        <v>167</v>
      </c>
      <c r="J34" s="21"/>
      <c r="K34" s="21"/>
      <c r="L34" s="21" t="s">
        <v>293</v>
      </c>
      <c r="M34" s="21"/>
      <c r="N34" s="21"/>
      <c r="O34" s="21"/>
      <c r="P34" s="21"/>
      <c r="Q34" s="41"/>
      <c r="R34" s="41"/>
      <c r="S34" s="27">
        <v>7.5</v>
      </c>
      <c r="T34" s="21" t="s">
        <v>104</v>
      </c>
      <c r="U34" s="21"/>
      <c r="V34" s="21"/>
      <c r="W34" s="27"/>
      <c r="X34" s="22">
        <v>4</v>
      </c>
      <c r="Y34" s="21" t="s">
        <v>108</v>
      </c>
      <c r="Z34" s="22">
        <v>3</v>
      </c>
      <c r="AA34" s="22">
        <v>3</v>
      </c>
      <c r="AB34" s="22">
        <v>2</v>
      </c>
      <c r="AC34" s="22">
        <f t="shared" si="7"/>
        <v>5</v>
      </c>
      <c r="AD34" s="22">
        <v>0</v>
      </c>
      <c r="AE34" s="45"/>
      <c r="AF34" s="27">
        <v>7.5</v>
      </c>
      <c r="AG34" s="21" t="s">
        <v>54</v>
      </c>
      <c r="AJ34" s="21"/>
      <c r="AK34" s="22">
        <v>19</v>
      </c>
      <c r="AL34" s="21" t="s">
        <v>17</v>
      </c>
      <c r="AM34" s="22">
        <v>4</v>
      </c>
      <c r="AN34" s="22">
        <v>0</v>
      </c>
      <c r="AO34" s="22">
        <v>0</v>
      </c>
      <c r="AP34" s="22">
        <f t="shared" si="8"/>
        <v>0</v>
      </c>
      <c r="AQ34" s="22">
        <v>0</v>
      </c>
      <c r="AR34" s="36"/>
    </row>
    <row r="35" spans="1:44" ht="15.95" customHeight="1" x14ac:dyDescent="0.25">
      <c r="A35" s="41" t="s">
        <v>43</v>
      </c>
      <c r="B35" s="22" t="s">
        <v>27</v>
      </c>
      <c r="C35" s="16" t="s">
        <v>292</v>
      </c>
      <c r="D35" s="16"/>
      <c r="E35" s="16"/>
      <c r="H35" s="22"/>
      <c r="I35" s="21"/>
      <c r="J35" s="21"/>
      <c r="K35" s="21"/>
      <c r="L35" s="21"/>
      <c r="M35" s="21"/>
      <c r="N35" s="21"/>
      <c r="O35" s="21"/>
      <c r="P35" s="21"/>
      <c r="Q35" s="41"/>
      <c r="R35" s="41"/>
      <c r="S35" s="27">
        <v>6.5</v>
      </c>
      <c r="T35" s="21" t="s">
        <v>46</v>
      </c>
      <c r="U35" s="21"/>
      <c r="V35" s="21"/>
      <c r="W35" s="27"/>
      <c r="X35" s="22">
        <v>24</v>
      </c>
      <c r="Y35" s="21" t="s">
        <v>108</v>
      </c>
      <c r="Z35" s="22">
        <v>4</v>
      </c>
      <c r="AA35" s="22">
        <v>0</v>
      </c>
      <c r="AB35" s="22">
        <v>1</v>
      </c>
      <c r="AC35" s="22">
        <f t="shared" si="7"/>
        <v>1</v>
      </c>
      <c r="AD35" s="22">
        <v>0</v>
      </c>
      <c r="AE35" s="45"/>
      <c r="AF35" s="27">
        <v>7.5</v>
      </c>
      <c r="AG35" s="21" t="s">
        <v>84</v>
      </c>
      <c r="AK35" s="22">
        <v>33</v>
      </c>
      <c r="AL35" s="21" t="s">
        <v>17</v>
      </c>
      <c r="AM35" s="22">
        <v>4</v>
      </c>
      <c r="AN35" s="22">
        <v>0</v>
      </c>
      <c r="AO35" s="22">
        <v>0</v>
      </c>
      <c r="AP35" s="22">
        <f t="shared" si="8"/>
        <v>0</v>
      </c>
      <c r="AQ35" s="22">
        <v>0</v>
      </c>
      <c r="AR35" s="36"/>
    </row>
    <row r="36" spans="1:44" ht="15.95" customHeight="1" x14ac:dyDescent="0.25">
      <c r="A36" s="41"/>
      <c r="C36" s="16"/>
      <c r="H36" s="22"/>
      <c r="I36" s="21"/>
      <c r="L36" s="21"/>
      <c r="M36" s="21"/>
      <c r="N36" s="21"/>
      <c r="O36" s="21"/>
      <c r="P36" s="21"/>
      <c r="Q36" s="41"/>
      <c r="R36" s="41"/>
      <c r="S36" s="27">
        <v>7</v>
      </c>
      <c r="T36" s="21" t="s">
        <v>34</v>
      </c>
      <c r="U36" s="21"/>
      <c r="V36" s="21"/>
      <c r="W36" s="27"/>
      <c r="X36" s="22">
        <v>44</v>
      </c>
      <c r="Y36" s="21" t="s">
        <v>108</v>
      </c>
      <c r="Z36" s="22">
        <v>4</v>
      </c>
      <c r="AA36" s="22">
        <v>0</v>
      </c>
      <c r="AB36" s="22">
        <v>0</v>
      </c>
      <c r="AC36" s="22">
        <f t="shared" si="7"/>
        <v>0</v>
      </c>
      <c r="AD36" s="22">
        <v>0</v>
      </c>
      <c r="AE36" s="45"/>
      <c r="AF36" s="27">
        <v>7</v>
      </c>
      <c r="AG36" s="21" t="s">
        <v>64</v>
      </c>
      <c r="AH36" s="21"/>
      <c r="AI36" s="21"/>
      <c r="AJ36" s="21"/>
      <c r="AK36" s="22">
        <v>11</v>
      </c>
      <c r="AL36" s="21" t="s">
        <v>17</v>
      </c>
      <c r="AM36" s="22">
        <v>4</v>
      </c>
      <c r="AN36" s="22">
        <v>0</v>
      </c>
      <c r="AO36" s="22">
        <v>0</v>
      </c>
      <c r="AP36" s="22">
        <f t="shared" si="8"/>
        <v>0</v>
      </c>
      <c r="AQ36" s="22">
        <v>0</v>
      </c>
      <c r="AR36" s="36"/>
    </row>
    <row r="37" spans="1:44" ht="15.95" customHeight="1" x14ac:dyDescent="0.25">
      <c r="A37" s="41"/>
      <c r="C37" s="6" t="s">
        <v>178</v>
      </c>
      <c r="G37" s="5">
        <v>3</v>
      </c>
      <c r="H37" s="22">
        <v>2</v>
      </c>
      <c r="I37" s="21" t="s">
        <v>282</v>
      </c>
      <c r="J37" s="21"/>
      <c r="K37" s="21"/>
      <c r="L37" s="21" t="s">
        <v>221</v>
      </c>
      <c r="M37" s="21"/>
      <c r="N37" s="21"/>
      <c r="O37" s="21"/>
      <c r="P37" s="21"/>
      <c r="Q37" s="41"/>
      <c r="R37" s="41"/>
      <c r="S37" s="27">
        <v>6.5</v>
      </c>
      <c r="T37" s="21" t="s">
        <v>186</v>
      </c>
      <c r="X37" s="22">
        <v>23</v>
      </c>
      <c r="Y37" s="21" t="s">
        <v>108</v>
      </c>
      <c r="Z37" s="22">
        <v>4</v>
      </c>
      <c r="AA37" s="22">
        <v>0</v>
      </c>
      <c r="AB37" s="22">
        <v>1</v>
      </c>
      <c r="AC37" s="22">
        <f t="shared" si="7"/>
        <v>1</v>
      </c>
      <c r="AD37" s="22">
        <v>2</v>
      </c>
      <c r="AE37" s="45"/>
      <c r="AF37" s="27">
        <v>7</v>
      </c>
      <c r="AG37" s="21" t="s">
        <v>55</v>
      </c>
      <c r="AH37" s="21"/>
      <c r="AI37" s="21"/>
      <c r="AJ37" s="21"/>
      <c r="AK37" s="22">
        <v>3</v>
      </c>
      <c r="AL37" s="21" t="s">
        <v>17</v>
      </c>
      <c r="AM37" s="22">
        <v>4</v>
      </c>
      <c r="AN37" s="22">
        <v>0</v>
      </c>
      <c r="AO37" s="22">
        <v>2</v>
      </c>
      <c r="AP37" s="22">
        <f t="shared" si="8"/>
        <v>2</v>
      </c>
      <c r="AQ37" s="22">
        <v>0</v>
      </c>
      <c r="AR37" s="36"/>
    </row>
    <row r="38" spans="1:44" ht="15.95" customHeight="1" x14ac:dyDescent="0.25">
      <c r="A38" s="41"/>
      <c r="B38" s="22" t="s">
        <v>27</v>
      </c>
      <c r="C38" s="21"/>
      <c r="D38" s="21" t="s">
        <v>100</v>
      </c>
      <c r="E38" s="21"/>
      <c r="F38" s="21"/>
      <c r="G38" s="21"/>
      <c r="H38" s="22">
        <v>2</v>
      </c>
      <c r="I38" s="21" t="s">
        <v>85</v>
      </c>
      <c r="J38" s="21"/>
      <c r="K38" s="21"/>
      <c r="L38" s="21"/>
      <c r="M38" s="21" t="s">
        <v>122</v>
      </c>
      <c r="N38" s="21"/>
      <c r="O38" s="21"/>
      <c r="P38" s="21"/>
      <c r="Q38" s="41"/>
      <c r="R38" s="41"/>
      <c r="S38" s="27">
        <v>6.5</v>
      </c>
      <c r="T38" s="21" t="s">
        <v>121</v>
      </c>
      <c r="X38" s="22">
        <v>30</v>
      </c>
      <c r="Y38" s="21" t="s">
        <v>108</v>
      </c>
      <c r="Z38" s="22">
        <v>3</v>
      </c>
      <c r="AA38" s="22">
        <v>0</v>
      </c>
      <c r="AB38" s="22">
        <v>0</v>
      </c>
      <c r="AC38" s="22">
        <f t="shared" si="7"/>
        <v>0</v>
      </c>
      <c r="AD38" s="22">
        <v>0</v>
      </c>
      <c r="AE38" s="45"/>
      <c r="AF38" s="27">
        <v>6.5</v>
      </c>
      <c r="AG38" s="21" t="s">
        <v>40</v>
      </c>
      <c r="AH38" s="21"/>
      <c r="AI38" s="21"/>
      <c r="AJ38" s="21"/>
      <c r="AK38" s="22">
        <v>4</v>
      </c>
      <c r="AL38" s="21" t="s">
        <v>17</v>
      </c>
      <c r="AM38" s="22">
        <v>3</v>
      </c>
      <c r="AN38" s="22">
        <v>0</v>
      </c>
      <c r="AO38" s="22">
        <v>1</v>
      </c>
      <c r="AP38" s="22">
        <f t="shared" si="8"/>
        <v>1</v>
      </c>
      <c r="AQ38" s="22">
        <v>0</v>
      </c>
      <c r="AR38" s="36"/>
    </row>
    <row r="39" spans="1:44" ht="15.95" customHeight="1" x14ac:dyDescent="0.25">
      <c r="A39" s="41"/>
      <c r="H39" s="22">
        <v>2</v>
      </c>
      <c r="I39" s="21" t="s">
        <v>85</v>
      </c>
      <c r="L39" s="21" t="s">
        <v>295</v>
      </c>
      <c r="M39" s="21"/>
      <c r="P39" s="60" t="s">
        <v>296</v>
      </c>
      <c r="Q39" s="41"/>
      <c r="R39" s="41"/>
      <c r="S39" s="27">
        <v>6.5</v>
      </c>
      <c r="T39" s="21" t="s">
        <v>165</v>
      </c>
      <c r="U39" s="21"/>
      <c r="V39" s="21"/>
      <c r="W39" s="27"/>
      <c r="X39" s="22">
        <v>10</v>
      </c>
      <c r="Y39" s="21" t="s">
        <v>108</v>
      </c>
      <c r="Z39" s="22">
        <v>4</v>
      </c>
      <c r="AA39" s="22">
        <v>0</v>
      </c>
      <c r="AB39" s="22">
        <v>0</v>
      </c>
      <c r="AC39" s="22">
        <f t="shared" si="7"/>
        <v>0</v>
      </c>
      <c r="AD39" s="22">
        <v>0</v>
      </c>
      <c r="AE39" s="45"/>
      <c r="AF39" s="27">
        <v>6</v>
      </c>
      <c r="AG39" s="21" t="s">
        <v>103</v>
      </c>
      <c r="AK39" s="22">
        <v>44</v>
      </c>
      <c r="AL39" s="21" t="s">
        <v>17</v>
      </c>
      <c r="AM39" s="22">
        <v>4</v>
      </c>
      <c r="AN39" s="22">
        <v>2</v>
      </c>
      <c r="AO39" s="22">
        <v>2</v>
      </c>
      <c r="AP39" s="22">
        <f t="shared" si="8"/>
        <v>4</v>
      </c>
      <c r="AQ39" s="22">
        <v>0</v>
      </c>
      <c r="AR39" s="36"/>
    </row>
    <row r="40" spans="1:44" ht="15.95" customHeight="1" thickBot="1" x14ac:dyDescent="0.3">
      <c r="A40" s="41"/>
      <c r="B40" s="36"/>
      <c r="C40" s="46"/>
      <c r="D40" s="46"/>
      <c r="E40" s="46"/>
      <c r="F40" s="46"/>
      <c r="G40" s="42"/>
      <c r="H40" s="45"/>
      <c r="I40" s="46"/>
      <c r="J40" s="46"/>
      <c r="K40" s="45"/>
      <c r="L40" s="45"/>
      <c r="M40" s="45"/>
      <c r="N40" s="45"/>
      <c r="O40" s="45"/>
      <c r="P40" s="59"/>
      <c r="Q40" s="41"/>
      <c r="R40" s="41"/>
      <c r="S40" s="17" t="s">
        <v>50</v>
      </c>
      <c r="T40" s="17"/>
      <c r="U40" s="17"/>
      <c r="V40" s="17"/>
      <c r="W40" s="17"/>
      <c r="X40" s="17"/>
      <c r="Y40" s="17"/>
      <c r="Z40" s="23">
        <f>SUM(Z28:Z39)</f>
        <v>44</v>
      </c>
      <c r="AA40" s="23">
        <f>SUM(AA28:AA39)</f>
        <v>12</v>
      </c>
      <c r="AB40" s="23">
        <f>SUM(AB28:AB39)</f>
        <v>14</v>
      </c>
      <c r="AC40" s="23">
        <f>+AB40+AA40</f>
        <v>26</v>
      </c>
      <c r="AD40" s="23">
        <f>SUM(AD28:AD39)</f>
        <v>8</v>
      </c>
      <c r="AE40" s="45"/>
      <c r="AF40" s="17" t="s">
        <v>57</v>
      </c>
      <c r="AG40" s="17"/>
      <c r="AH40" s="17"/>
      <c r="AI40" s="17"/>
      <c r="AJ40" s="17"/>
      <c r="AK40" s="17"/>
      <c r="AL40" s="17"/>
      <c r="AM40" s="23">
        <f>SUM(AM28:AM39)</f>
        <v>44</v>
      </c>
      <c r="AN40" s="23">
        <f>SUM(AN28:AN39)</f>
        <v>11</v>
      </c>
      <c r="AO40" s="23">
        <f>SUM(AO28:AO39)</f>
        <v>17</v>
      </c>
      <c r="AP40" s="23">
        <f>+AO40+AN40</f>
        <v>28</v>
      </c>
      <c r="AQ40" s="23">
        <f>SUM(AQ28:AQ39)</f>
        <v>0</v>
      </c>
      <c r="AR40" s="36"/>
    </row>
    <row r="41" spans="1:44" ht="15.95" customHeight="1" x14ac:dyDescent="0.25">
      <c r="A41" s="41"/>
      <c r="B41" s="11"/>
      <c r="C41" s="11"/>
      <c r="D41" s="11"/>
      <c r="E41" s="21" t="s">
        <v>102</v>
      </c>
      <c r="F41" s="21"/>
      <c r="G41" s="5">
        <f>SUM(G14:G40)</f>
        <v>13</v>
      </c>
      <c r="H41" s="5"/>
      <c r="I41" s="20"/>
      <c r="J41" s="21" t="s">
        <v>56</v>
      </c>
      <c r="K41" s="20"/>
      <c r="L41" s="5">
        <f>COUNTA(C14:C40)-8</f>
        <v>3</v>
      </c>
      <c r="N41" s="21" t="s">
        <v>73</v>
      </c>
      <c r="O41" s="5">
        <f>+L41*2</f>
        <v>6</v>
      </c>
      <c r="P41" s="11"/>
      <c r="Q41" s="41"/>
      <c r="R41" s="41"/>
      <c r="S41" s="12" t="s">
        <v>93</v>
      </c>
      <c r="T41" s="12"/>
      <c r="U41" s="12"/>
      <c r="V41" s="12"/>
      <c r="W41" s="13"/>
      <c r="X41" s="14" t="s">
        <v>152</v>
      </c>
      <c r="Z41" s="22">
        <v>9</v>
      </c>
      <c r="AA41" s="22">
        <v>1</v>
      </c>
      <c r="AB41" s="22">
        <v>2</v>
      </c>
      <c r="AC41" s="22">
        <f t="shared" ref="AC41:AC52" si="9">+AA41+AB41</f>
        <v>3</v>
      </c>
      <c r="AD41" s="22">
        <v>0</v>
      </c>
      <c r="AE41" s="45"/>
      <c r="AF41" s="12" t="s">
        <v>92</v>
      </c>
      <c r="AG41" s="12"/>
      <c r="AH41" s="12"/>
      <c r="AI41" s="12"/>
      <c r="AJ41" s="13"/>
      <c r="AK41" s="14" t="s">
        <v>96</v>
      </c>
      <c r="AM41" s="22">
        <v>4</v>
      </c>
      <c r="AN41" s="22">
        <v>1</v>
      </c>
      <c r="AO41" s="22">
        <v>1</v>
      </c>
      <c r="AP41" s="22">
        <f t="shared" ref="AP41:AP52" si="10">+AN41+AO41</f>
        <v>2</v>
      </c>
      <c r="AQ41" s="22">
        <v>0</v>
      </c>
      <c r="AR41" s="36"/>
    </row>
    <row r="42" spans="1:44" ht="15.95" customHeight="1" x14ac:dyDescent="0.25">
      <c r="A42" s="41"/>
      <c r="E42" s="21" t="s">
        <v>101</v>
      </c>
      <c r="F42" s="21"/>
      <c r="G42" s="5">
        <f>COUNTA(L15:L40)+COUNTIF(L15:L40,"*&amp;*")</f>
        <v>20</v>
      </c>
      <c r="O42" t="s">
        <v>144</v>
      </c>
      <c r="Q42" s="41"/>
      <c r="R42" s="41"/>
      <c r="S42" s="27">
        <v>7</v>
      </c>
      <c r="T42" s="21" t="s">
        <v>145</v>
      </c>
      <c r="U42" s="21"/>
      <c r="V42" s="21"/>
      <c r="W42" s="27"/>
      <c r="X42" s="22">
        <v>1</v>
      </c>
      <c r="Y42" s="16" t="s">
        <v>98</v>
      </c>
      <c r="Z42" s="22">
        <v>0</v>
      </c>
      <c r="AA42" s="22">
        <v>0</v>
      </c>
      <c r="AB42" s="22">
        <v>0</v>
      </c>
      <c r="AC42" s="22">
        <f t="shared" si="9"/>
        <v>0</v>
      </c>
      <c r="AD42" s="22">
        <v>0</v>
      </c>
      <c r="AE42" s="45"/>
      <c r="AF42" s="27">
        <v>7</v>
      </c>
      <c r="AG42" s="21" t="s">
        <v>183</v>
      </c>
      <c r="AH42" s="21"/>
      <c r="AI42" s="21"/>
      <c r="AJ42" s="27"/>
      <c r="AK42" s="22">
        <v>1</v>
      </c>
      <c r="AL42" s="21" t="s">
        <v>97</v>
      </c>
      <c r="AM42" s="22">
        <v>4</v>
      </c>
      <c r="AN42" s="22">
        <v>0</v>
      </c>
      <c r="AO42" s="22">
        <v>0</v>
      </c>
      <c r="AP42" s="22">
        <f t="shared" si="10"/>
        <v>0</v>
      </c>
      <c r="AQ42" s="22">
        <v>0</v>
      </c>
      <c r="AR42" s="36"/>
    </row>
    <row r="43" spans="1:44" ht="15.95" customHeight="1" x14ac:dyDescent="0.25">
      <c r="A43" s="41"/>
      <c r="Q43" s="41"/>
      <c r="R43" s="41"/>
      <c r="S43" s="27">
        <v>9.5</v>
      </c>
      <c r="T43" s="21" t="s">
        <v>126</v>
      </c>
      <c r="U43" s="21"/>
      <c r="V43" s="21"/>
      <c r="W43" s="27"/>
      <c r="X43" s="22">
        <v>6</v>
      </c>
      <c r="Y43" s="16" t="s">
        <v>98</v>
      </c>
      <c r="Z43" s="22">
        <v>4</v>
      </c>
      <c r="AA43" s="22">
        <v>0</v>
      </c>
      <c r="AB43" s="22">
        <v>2</v>
      </c>
      <c r="AC43" s="22">
        <f t="shared" si="9"/>
        <v>2</v>
      </c>
      <c r="AD43" s="22">
        <v>2</v>
      </c>
      <c r="AE43" s="45"/>
      <c r="AF43" s="27">
        <v>9.5</v>
      </c>
      <c r="AG43" s="21" t="s">
        <v>150</v>
      </c>
      <c r="AH43" s="21"/>
      <c r="AI43" s="21"/>
      <c r="AJ43" s="27"/>
      <c r="AK43" s="22">
        <v>5</v>
      </c>
      <c r="AL43" s="21" t="s">
        <v>97</v>
      </c>
      <c r="AM43" s="22">
        <v>4</v>
      </c>
      <c r="AN43" s="22">
        <v>6</v>
      </c>
      <c r="AO43" s="22">
        <v>4</v>
      </c>
      <c r="AP43" s="22">
        <f t="shared" si="10"/>
        <v>10</v>
      </c>
      <c r="AQ43" s="22">
        <v>0</v>
      </c>
      <c r="AR43" s="36"/>
    </row>
    <row r="44" spans="1:44" ht="15.95" customHeight="1" x14ac:dyDescent="0.25">
      <c r="A44" s="41"/>
      <c r="Q44" s="41"/>
      <c r="R44" s="41"/>
      <c r="S44" s="27">
        <v>8.5</v>
      </c>
      <c r="T44" s="21" t="s">
        <v>82</v>
      </c>
      <c r="U44" s="21"/>
      <c r="V44" s="21"/>
      <c r="W44" s="27"/>
      <c r="X44" s="22">
        <v>9</v>
      </c>
      <c r="Y44" s="16" t="s">
        <v>98</v>
      </c>
      <c r="Z44" s="22">
        <v>4</v>
      </c>
      <c r="AA44" s="22">
        <v>0</v>
      </c>
      <c r="AB44" s="22">
        <v>1</v>
      </c>
      <c r="AC44" s="22">
        <f t="shared" si="9"/>
        <v>1</v>
      </c>
      <c r="AD44" s="22">
        <v>0</v>
      </c>
      <c r="AE44" s="45"/>
      <c r="AF44" s="27">
        <v>8.5</v>
      </c>
      <c r="AG44" s="21" t="s">
        <v>154</v>
      </c>
      <c r="AH44" s="21"/>
      <c r="AI44" s="21"/>
      <c r="AJ44" s="27"/>
      <c r="AK44" s="22">
        <v>19</v>
      </c>
      <c r="AL44" s="21" t="s">
        <v>97</v>
      </c>
      <c r="AM44" s="22">
        <v>2</v>
      </c>
      <c r="AN44" s="22">
        <v>0</v>
      </c>
      <c r="AO44" s="22">
        <v>2</v>
      </c>
      <c r="AP44" s="22">
        <f t="shared" si="10"/>
        <v>2</v>
      </c>
      <c r="AQ44" s="22">
        <v>0</v>
      </c>
      <c r="AR44" s="36"/>
    </row>
    <row r="45" spans="1:44" ht="15.95" customHeight="1" x14ac:dyDescent="0.25">
      <c r="A45" s="41"/>
      <c r="B45" s="6" t="s">
        <v>83</v>
      </c>
      <c r="C45" s="6"/>
      <c r="N45" s="6"/>
      <c r="O45" s="6"/>
      <c r="Q45" s="41"/>
      <c r="R45" s="41"/>
      <c r="S45" s="27">
        <v>8</v>
      </c>
      <c r="T45" s="21" t="s">
        <v>187</v>
      </c>
      <c r="U45" s="21"/>
      <c r="V45" s="21"/>
      <c r="W45" s="27"/>
      <c r="X45" s="22">
        <v>10</v>
      </c>
      <c r="Y45" s="16" t="s">
        <v>98</v>
      </c>
      <c r="Z45" s="22">
        <v>4</v>
      </c>
      <c r="AA45" s="22">
        <v>1</v>
      </c>
      <c r="AB45" s="22">
        <v>0</v>
      </c>
      <c r="AC45" s="22">
        <f t="shared" si="9"/>
        <v>1</v>
      </c>
      <c r="AD45" s="22">
        <v>2</v>
      </c>
      <c r="AE45" s="45"/>
      <c r="AF45" s="27">
        <v>8</v>
      </c>
      <c r="AG45" s="21" t="s">
        <v>131</v>
      </c>
      <c r="AH45" s="21"/>
      <c r="AI45" s="21"/>
      <c r="AJ45" s="27"/>
      <c r="AK45" s="22">
        <v>7</v>
      </c>
      <c r="AL45" s="21" t="s">
        <v>97</v>
      </c>
      <c r="AM45" s="22">
        <v>4</v>
      </c>
      <c r="AN45" s="22">
        <v>1</v>
      </c>
      <c r="AO45" s="22">
        <v>1</v>
      </c>
      <c r="AP45" s="22">
        <f t="shared" si="10"/>
        <v>2</v>
      </c>
      <c r="AQ45" s="22">
        <v>0</v>
      </c>
      <c r="AR45" s="36"/>
    </row>
    <row r="46" spans="1:44" ht="15.95" customHeight="1" x14ac:dyDescent="0.25">
      <c r="A46" s="41"/>
      <c r="Q46" s="41"/>
      <c r="R46" s="41"/>
      <c r="S46" s="27">
        <v>7.5</v>
      </c>
      <c r="T46" s="21" t="s">
        <v>62</v>
      </c>
      <c r="U46" s="21"/>
      <c r="V46" s="21"/>
      <c r="W46" s="27"/>
      <c r="X46" s="22">
        <v>4</v>
      </c>
      <c r="Y46" s="16" t="s">
        <v>98</v>
      </c>
      <c r="Z46" s="22">
        <v>3</v>
      </c>
      <c r="AA46" s="22">
        <v>2</v>
      </c>
      <c r="AB46" s="22">
        <v>0</v>
      </c>
      <c r="AC46" s="22">
        <f t="shared" si="9"/>
        <v>2</v>
      </c>
      <c r="AD46" s="22">
        <v>0</v>
      </c>
      <c r="AE46" s="45"/>
      <c r="AF46" s="27">
        <v>8</v>
      </c>
      <c r="AG46" s="21" t="s">
        <v>193</v>
      </c>
      <c r="AH46" s="21"/>
      <c r="AI46" s="21"/>
      <c r="AJ46" s="27"/>
      <c r="AK46" s="22">
        <v>9</v>
      </c>
      <c r="AL46" s="21" t="s">
        <v>97</v>
      </c>
      <c r="AM46" s="22">
        <v>3</v>
      </c>
      <c r="AN46" s="22">
        <v>0</v>
      </c>
      <c r="AO46" s="22">
        <v>0</v>
      </c>
      <c r="AP46" s="22">
        <f t="shared" si="10"/>
        <v>0</v>
      </c>
      <c r="AQ46" s="22">
        <v>2</v>
      </c>
      <c r="AR46" s="36"/>
    </row>
    <row r="47" spans="1:44" ht="15.95" customHeight="1" x14ac:dyDescent="0.25">
      <c r="A47" s="41"/>
      <c r="C47" s="6" t="s">
        <v>58</v>
      </c>
      <c r="H47" s="6" t="s">
        <v>65</v>
      </c>
      <c r="M47" s="6" t="s">
        <v>66</v>
      </c>
      <c r="Q47" s="41"/>
      <c r="R47" s="41"/>
      <c r="S47" s="27">
        <v>7.5</v>
      </c>
      <c r="T47" s="21" t="s">
        <v>158</v>
      </c>
      <c r="U47" s="21"/>
      <c r="V47" s="21"/>
      <c r="W47" s="27"/>
      <c r="X47" s="22">
        <v>11</v>
      </c>
      <c r="Y47" s="16" t="s">
        <v>98</v>
      </c>
      <c r="Z47" s="22">
        <v>4</v>
      </c>
      <c r="AA47" s="22">
        <v>1</v>
      </c>
      <c r="AB47" s="22">
        <v>2</v>
      </c>
      <c r="AC47" s="22">
        <f t="shared" si="9"/>
        <v>3</v>
      </c>
      <c r="AD47" s="22">
        <v>0</v>
      </c>
      <c r="AE47" s="45"/>
      <c r="AF47" s="27">
        <v>7.5</v>
      </c>
      <c r="AG47" s="21" t="s">
        <v>194</v>
      </c>
      <c r="AH47" s="21"/>
      <c r="AI47" s="21"/>
      <c r="AJ47" s="27"/>
      <c r="AK47" s="22">
        <v>10</v>
      </c>
      <c r="AL47" s="21" t="s">
        <v>97</v>
      </c>
      <c r="AM47" s="22">
        <v>4</v>
      </c>
      <c r="AN47" s="22">
        <v>2</v>
      </c>
      <c r="AO47" s="22">
        <v>4</v>
      </c>
      <c r="AP47" s="22">
        <f t="shared" si="10"/>
        <v>6</v>
      </c>
      <c r="AQ47" s="22">
        <v>0</v>
      </c>
      <c r="AR47" s="36"/>
    </row>
    <row r="48" spans="1:44" ht="15.95" customHeight="1" x14ac:dyDescent="0.25">
      <c r="A48" s="41"/>
      <c r="C48" s="21" t="s">
        <v>300</v>
      </c>
      <c r="H48" s="21" t="s">
        <v>100</v>
      </c>
      <c r="I48" s="21"/>
      <c r="J48" s="21"/>
      <c r="K48" s="21"/>
      <c r="L48" s="21"/>
      <c r="M48" s="21" t="s">
        <v>100</v>
      </c>
      <c r="N48" s="21"/>
      <c r="O48" s="21"/>
      <c r="P48" s="21"/>
      <c r="Q48" s="41"/>
      <c r="R48" s="41"/>
      <c r="S48" s="27">
        <v>7.5</v>
      </c>
      <c r="T48" s="21" t="s">
        <v>188</v>
      </c>
      <c r="U48" s="21"/>
      <c r="V48" s="21"/>
      <c r="W48" s="27"/>
      <c r="X48" s="22">
        <v>12</v>
      </c>
      <c r="Y48" s="16" t="s">
        <v>98</v>
      </c>
      <c r="Z48" s="22">
        <v>4</v>
      </c>
      <c r="AA48" s="22">
        <v>2</v>
      </c>
      <c r="AB48" s="22">
        <v>1</v>
      </c>
      <c r="AC48" s="22">
        <f t="shared" si="9"/>
        <v>3</v>
      </c>
      <c r="AD48" s="22">
        <v>0</v>
      </c>
      <c r="AE48" s="45"/>
      <c r="AF48" s="27">
        <v>7.5</v>
      </c>
      <c r="AG48" s="21" t="s">
        <v>143</v>
      </c>
      <c r="AH48" s="21"/>
      <c r="AI48" s="21"/>
      <c r="AJ48" s="27"/>
      <c r="AK48" s="22">
        <v>2</v>
      </c>
      <c r="AL48" s="21" t="s">
        <v>97</v>
      </c>
      <c r="AM48" s="22">
        <v>4</v>
      </c>
      <c r="AN48" s="22">
        <v>0</v>
      </c>
      <c r="AO48" s="22">
        <v>1</v>
      </c>
      <c r="AP48" s="22">
        <f t="shared" si="10"/>
        <v>1</v>
      </c>
      <c r="AQ48" s="22">
        <v>0</v>
      </c>
      <c r="AR48" s="36"/>
    </row>
    <row r="49" spans="1:44" ht="15.95" customHeight="1" x14ac:dyDescent="0.25">
      <c r="A49" s="41"/>
      <c r="C49" s="21"/>
      <c r="H49" s="21"/>
      <c r="I49" s="21"/>
      <c r="J49" s="21"/>
      <c r="K49" s="21"/>
      <c r="L49" s="21"/>
      <c r="M49" s="21"/>
      <c r="N49" s="21"/>
      <c r="Q49" s="41"/>
      <c r="R49" s="41"/>
      <c r="S49" s="27">
        <v>7</v>
      </c>
      <c r="T49" s="21" t="s">
        <v>52</v>
      </c>
      <c r="U49" s="21"/>
      <c r="V49" s="21"/>
      <c r="W49" s="27"/>
      <c r="X49" s="22">
        <v>15</v>
      </c>
      <c r="Y49" s="16" t="s">
        <v>98</v>
      </c>
      <c r="Z49" s="22">
        <v>4</v>
      </c>
      <c r="AA49" s="22">
        <v>0</v>
      </c>
      <c r="AB49" s="22">
        <v>1</v>
      </c>
      <c r="AC49" s="22">
        <f t="shared" si="9"/>
        <v>1</v>
      </c>
      <c r="AD49" s="22">
        <v>0</v>
      </c>
      <c r="AE49" s="45"/>
      <c r="AF49" s="27">
        <v>7</v>
      </c>
      <c r="AG49" s="21" t="s">
        <v>141</v>
      </c>
      <c r="AH49" s="21"/>
      <c r="AI49" s="21"/>
      <c r="AJ49" s="27"/>
      <c r="AK49" s="22">
        <v>13</v>
      </c>
      <c r="AL49" s="21" t="s">
        <v>97</v>
      </c>
      <c r="AM49" s="22">
        <v>4</v>
      </c>
      <c r="AN49" s="22">
        <v>0</v>
      </c>
      <c r="AO49" s="22">
        <v>3</v>
      </c>
      <c r="AP49" s="22">
        <f t="shared" si="10"/>
        <v>3</v>
      </c>
      <c r="AQ49" s="22">
        <v>2</v>
      </c>
      <c r="AR49" s="36"/>
    </row>
    <row r="50" spans="1:44" ht="15.95" customHeight="1" x14ac:dyDescent="0.25">
      <c r="A50" s="41"/>
      <c r="C50" s="21"/>
      <c r="F50" s="21"/>
      <c r="H50" s="21"/>
      <c r="I50" s="21"/>
      <c r="J50" s="21"/>
      <c r="K50" s="21"/>
      <c r="L50" s="21"/>
      <c r="M50" s="21"/>
      <c r="N50" s="21"/>
      <c r="Q50" s="41"/>
      <c r="R50" s="41"/>
      <c r="S50" s="27">
        <v>6.5</v>
      </c>
      <c r="T50" s="21" t="s">
        <v>63</v>
      </c>
      <c r="U50" s="21"/>
      <c r="V50" s="21"/>
      <c r="W50" s="27"/>
      <c r="X50" s="22">
        <v>14</v>
      </c>
      <c r="Y50" s="16" t="s">
        <v>98</v>
      </c>
      <c r="Z50" s="22">
        <v>4</v>
      </c>
      <c r="AA50" s="22">
        <v>0</v>
      </c>
      <c r="AB50" s="22">
        <v>1</v>
      </c>
      <c r="AC50" s="22">
        <f t="shared" si="9"/>
        <v>1</v>
      </c>
      <c r="AD50" s="22">
        <v>0</v>
      </c>
      <c r="AE50" s="45"/>
      <c r="AF50" s="27">
        <v>7</v>
      </c>
      <c r="AG50" s="21" t="s">
        <v>39</v>
      </c>
      <c r="AH50" s="21"/>
      <c r="AI50" s="21"/>
      <c r="AJ50" s="27"/>
      <c r="AK50" s="22">
        <v>27</v>
      </c>
      <c r="AL50" s="21" t="s">
        <v>97</v>
      </c>
      <c r="AM50" s="22">
        <v>4</v>
      </c>
      <c r="AN50" s="22">
        <v>1</v>
      </c>
      <c r="AO50" s="22">
        <v>2</v>
      </c>
      <c r="AP50" s="22">
        <f t="shared" si="10"/>
        <v>3</v>
      </c>
      <c r="AQ50" s="22">
        <v>0</v>
      </c>
      <c r="AR50" s="36"/>
    </row>
    <row r="51" spans="1:44" ht="15.95" customHeight="1" x14ac:dyDescent="0.25">
      <c r="A51" s="41"/>
      <c r="Q51" s="41"/>
      <c r="R51" s="41"/>
      <c r="S51" s="27">
        <v>6</v>
      </c>
      <c r="T51" s="21" t="s">
        <v>47</v>
      </c>
      <c r="X51" s="22">
        <v>3</v>
      </c>
      <c r="Y51" s="16" t="s">
        <v>98</v>
      </c>
      <c r="Z51" s="22">
        <v>4</v>
      </c>
      <c r="AA51" s="22">
        <v>0</v>
      </c>
      <c r="AB51" s="22">
        <v>0</v>
      </c>
      <c r="AC51" s="22">
        <f t="shared" si="9"/>
        <v>0</v>
      </c>
      <c r="AD51" s="22">
        <v>0</v>
      </c>
      <c r="AE51" s="45"/>
      <c r="AF51" s="27">
        <v>6.5</v>
      </c>
      <c r="AG51" s="21" t="s">
        <v>48</v>
      </c>
      <c r="AK51" s="22">
        <v>3</v>
      </c>
      <c r="AL51" s="21" t="s">
        <v>97</v>
      </c>
      <c r="AM51" s="22">
        <v>4</v>
      </c>
      <c r="AN51" s="22">
        <v>0</v>
      </c>
      <c r="AO51" s="22">
        <v>1</v>
      </c>
      <c r="AP51" s="22">
        <f t="shared" si="10"/>
        <v>1</v>
      </c>
      <c r="AQ51" s="22">
        <v>2</v>
      </c>
      <c r="AR51" s="36"/>
    </row>
    <row r="52" spans="1:44" ht="15.95" customHeight="1" x14ac:dyDescent="0.25">
      <c r="A52" s="41"/>
      <c r="Q52" s="41"/>
      <c r="R52" s="41"/>
      <c r="S52" s="27">
        <v>6</v>
      </c>
      <c r="T52" s="21" t="s">
        <v>49</v>
      </c>
      <c r="U52" s="21"/>
      <c r="V52" s="21"/>
      <c r="W52" s="27"/>
      <c r="X52" s="22">
        <v>8</v>
      </c>
      <c r="Y52" s="16" t="s">
        <v>98</v>
      </c>
      <c r="Z52" s="22">
        <v>0</v>
      </c>
      <c r="AA52" s="22">
        <v>0</v>
      </c>
      <c r="AB52" s="22">
        <v>0</v>
      </c>
      <c r="AC52" s="22">
        <f t="shared" si="9"/>
        <v>0</v>
      </c>
      <c r="AD52" s="22">
        <v>0</v>
      </c>
      <c r="AE52" s="45"/>
      <c r="AF52" s="27">
        <v>6</v>
      </c>
      <c r="AG52" s="21" t="s">
        <v>113</v>
      </c>
      <c r="AH52" s="21"/>
      <c r="AI52" s="21"/>
      <c r="AJ52" s="27"/>
      <c r="AK52" s="22">
        <v>6</v>
      </c>
      <c r="AL52" s="21" t="s">
        <v>97</v>
      </c>
      <c r="AM52" s="22">
        <v>3</v>
      </c>
      <c r="AN52" s="22">
        <v>1</v>
      </c>
      <c r="AO52" s="22">
        <v>0</v>
      </c>
      <c r="AP52" s="22">
        <f t="shared" si="10"/>
        <v>1</v>
      </c>
      <c r="AQ52" s="22">
        <v>2</v>
      </c>
      <c r="AR52" s="36"/>
    </row>
    <row r="53" spans="1:44" ht="15.95" customHeight="1" thickBot="1" x14ac:dyDescent="0.3">
      <c r="A53" s="41"/>
      <c r="Q53" s="41"/>
      <c r="R53" s="41"/>
      <c r="S53" s="17" t="s">
        <v>95</v>
      </c>
      <c r="T53" s="17"/>
      <c r="U53" s="17"/>
      <c r="V53" s="17"/>
      <c r="W53" s="17"/>
      <c r="X53" s="17"/>
      <c r="Y53" s="17"/>
      <c r="Z53" s="23">
        <f>SUM(Z41:Z52)</f>
        <v>44</v>
      </c>
      <c r="AA53" s="23">
        <f>SUM(AA41:AA52)</f>
        <v>7</v>
      </c>
      <c r="AB53" s="23">
        <f>SUM(AB41:AB52)</f>
        <v>10</v>
      </c>
      <c r="AC53" s="23">
        <f>+AB53+AA53</f>
        <v>17</v>
      </c>
      <c r="AD53" s="23">
        <f>SUM(AD41:AD52)</f>
        <v>4</v>
      </c>
      <c r="AE53" s="45"/>
      <c r="AF53" s="17" t="s">
        <v>94</v>
      </c>
      <c r="AG53" s="17"/>
      <c r="AH53" s="17"/>
      <c r="AI53" s="17"/>
      <c r="AJ53" s="17"/>
      <c r="AK53" s="17"/>
      <c r="AL53" s="17"/>
      <c r="AM53" s="23">
        <f>SUM(AM41:AM52)</f>
        <v>44</v>
      </c>
      <c r="AN53" s="23">
        <f>SUM(AN41:AN52)</f>
        <v>12</v>
      </c>
      <c r="AO53" s="23">
        <f>SUM(AO41:AO52)</f>
        <v>19</v>
      </c>
      <c r="AP53" s="23">
        <f>+AO53+AN53</f>
        <v>31</v>
      </c>
      <c r="AQ53" s="23">
        <f>SUM(AQ41:AQ52)</f>
        <v>8</v>
      </c>
      <c r="AR53" s="36"/>
    </row>
    <row r="54" spans="1:44" ht="15.95" customHeight="1" x14ac:dyDescent="0.25">
      <c r="A54" s="41"/>
      <c r="Q54" s="41"/>
      <c r="R54" s="41"/>
      <c r="S54" s="12" t="s">
        <v>115</v>
      </c>
      <c r="T54" s="12"/>
      <c r="U54" s="12"/>
      <c r="V54" s="12"/>
      <c r="W54" s="12"/>
      <c r="X54" s="14" t="s">
        <v>36</v>
      </c>
      <c r="Z54" s="22">
        <v>1</v>
      </c>
      <c r="AA54" s="22">
        <v>0</v>
      </c>
      <c r="AB54" s="22">
        <v>0</v>
      </c>
      <c r="AC54" s="22">
        <f t="shared" ref="AC54:AC65" si="11">+AA54+AB54</f>
        <v>0</v>
      </c>
      <c r="AD54" s="22">
        <v>0</v>
      </c>
      <c r="AE54" s="45"/>
      <c r="AF54" s="19" t="s">
        <v>14</v>
      </c>
      <c r="AG54" s="19"/>
      <c r="AH54" s="19"/>
      <c r="AI54" s="19"/>
      <c r="AJ54" s="19"/>
      <c r="AK54" s="16" t="s">
        <v>26</v>
      </c>
      <c r="AM54" s="22">
        <v>7</v>
      </c>
      <c r="AN54" s="22">
        <v>0</v>
      </c>
      <c r="AO54" s="22">
        <v>4</v>
      </c>
      <c r="AP54" s="22">
        <f t="shared" ref="AP54:AP65" si="12">+AN54+AO54</f>
        <v>4</v>
      </c>
      <c r="AQ54" s="22">
        <v>4</v>
      </c>
      <c r="AR54" s="36"/>
    </row>
    <row r="55" spans="1:44" ht="15.95" customHeight="1" x14ac:dyDescent="0.25">
      <c r="A55" s="41"/>
      <c r="Q55" s="41"/>
      <c r="R55" s="41"/>
      <c r="S55" s="27">
        <v>7.5</v>
      </c>
      <c r="T55" s="21" t="s">
        <v>69</v>
      </c>
      <c r="U55" s="21"/>
      <c r="V55" s="21"/>
      <c r="W55" s="21"/>
      <c r="X55" s="22">
        <v>68</v>
      </c>
      <c r="Y55" s="21" t="s">
        <v>106</v>
      </c>
      <c r="Z55" s="22">
        <v>4</v>
      </c>
      <c r="AA55" s="22">
        <v>0</v>
      </c>
      <c r="AB55" s="22">
        <v>0</v>
      </c>
      <c r="AC55" s="22">
        <f t="shared" si="11"/>
        <v>0</v>
      </c>
      <c r="AD55" s="22">
        <v>0</v>
      </c>
      <c r="AE55" s="45"/>
      <c r="AF55" s="27">
        <v>8</v>
      </c>
      <c r="AG55" s="21" t="s">
        <v>142</v>
      </c>
      <c r="AK55" s="22">
        <v>1</v>
      </c>
      <c r="AL55" s="21" t="s">
        <v>107</v>
      </c>
      <c r="AM55" s="22">
        <v>4</v>
      </c>
      <c r="AN55" s="22">
        <v>0</v>
      </c>
      <c r="AO55" s="22">
        <v>0</v>
      </c>
      <c r="AP55" s="22">
        <f t="shared" si="12"/>
        <v>0</v>
      </c>
      <c r="AQ55" s="22">
        <v>0</v>
      </c>
      <c r="AR55" s="36"/>
    </row>
    <row r="56" spans="1:44" ht="15.95" customHeight="1" x14ac:dyDescent="0.25">
      <c r="A56" s="41"/>
      <c r="Q56" s="41"/>
      <c r="R56" s="41"/>
      <c r="S56" s="27">
        <v>9.5</v>
      </c>
      <c r="T56" s="21" t="s">
        <v>85</v>
      </c>
      <c r="U56" s="21"/>
      <c r="V56" s="21"/>
      <c r="W56" s="21"/>
      <c r="X56" s="22">
        <v>9</v>
      </c>
      <c r="Y56" s="21" t="s">
        <v>106</v>
      </c>
      <c r="Z56" s="22">
        <v>4</v>
      </c>
      <c r="AA56" s="22">
        <v>5</v>
      </c>
      <c r="AB56" s="22">
        <v>4</v>
      </c>
      <c r="AC56" s="22">
        <f t="shared" si="11"/>
        <v>9</v>
      </c>
      <c r="AD56" s="22">
        <v>0</v>
      </c>
      <c r="AE56" s="45"/>
      <c r="AF56" s="27">
        <v>9</v>
      </c>
      <c r="AG56" s="21" t="s">
        <v>167</v>
      </c>
      <c r="AH56" s="21"/>
      <c r="AI56" s="21"/>
      <c r="AJ56" s="21"/>
      <c r="AK56" s="22">
        <v>71</v>
      </c>
      <c r="AL56" s="21" t="s">
        <v>107</v>
      </c>
      <c r="AM56" s="22">
        <v>4</v>
      </c>
      <c r="AN56" s="22">
        <v>3</v>
      </c>
      <c r="AO56" s="22">
        <v>1</v>
      </c>
      <c r="AP56" s="22">
        <f t="shared" si="12"/>
        <v>4</v>
      </c>
      <c r="AQ56" s="22">
        <v>0</v>
      </c>
      <c r="AR56" s="36"/>
    </row>
    <row r="57" spans="1:44" ht="15.95" customHeight="1" x14ac:dyDescent="0.25">
      <c r="A57" s="41"/>
      <c r="Q57" s="41"/>
      <c r="R57" s="41"/>
      <c r="S57" s="27">
        <v>8.5</v>
      </c>
      <c r="T57" s="21" t="s">
        <v>282</v>
      </c>
      <c r="U57" s="21"/>
      <c r="V57" s="21"/>
      <c r="W57" s="21"/>
      <c r="X57" s="22">
        <v>14</v>
      </c>
      <c r="Y57" s="21" t="s">
        <v>106</v>
      </c>
      <c r="Z57" s="22">
        <v>4</v>
      </c>
      <c r="AA57" s="22">
        <v>3</v>
      </c>
      <c r="AB57" s="22">
        <v>3</v>
      </c>
      <c r="AC57" s="22">
        <f t="shared" si="11"/>
        <v>6</v>
      </c>
      <c r="AD57" s="22">
        <v>0</v>
      </c>
      <c r="AE57" s="45"/>
      <c r="AF57" s="27">
        <v>8.5</v>
      </c>
      <c r="AG57" s="21" t="s">
        <v>42</v>
      </c>
      <c r="AH57" s="21"/>
      <c r="AI57" s="21"/>
      <c r="AJ57" s="21"/>
      <c r="AK57" s="22">
        <v>2</v>
      </c>
      <c r="AL57" s="21" t="s">
        <v>107</v>
      </c>
      <c r="AM57" s="22">
        <v>3</v>
      </c>
      <c r="AN57" s="22">
        <v>3</v>
      </c>
      <c r="AO57" s="22">
        <v>2</v>
      </c>
      <c r="AP57" s="22">
        <f t="shared" si="12"/>
        <v>5</v>
      </c>
      <c r="AQ57" s="22">
        <v>0</v>
      </c>
      <c r="AR57" s="36"/>
    </row>
    <row r="58" spans="1:44" ht="15.95" customHeight="1" x14ac:dyDescent="0.25">
      <c r="A58" s="41"/>
      <c r="Q58" s="41"/>
      <c r="R58" s="41"/>
      <c r="S58" s="27">
        <v>8</v>
      </c>
      <c r="T58" s="21" t="s">
        <v>190</v>
      </c>
      <c r="U58" s="21"/>
      <c r="V58" s="21"/>
      <c r="W58" s="21"/>
      <c r="X58" s="22">
        <v>11</v>
      </c>
      <c r="Y58" s="21" t="s">
        <v>106</v>
      </c>
      <c r="Z58" s="22">
        <v>4</v>
      </c>
      <c r="AA58" s="22">
        <v>0</v>
      </c>
      <c r="AB58" s="22">
        <v>0</v>
      </c>
      <c r="AC58" s="22">
        <f t="shared" si="11"/>
        <v>0</v>
      </c>
      <c r="AD58" s="22">
        <v>0</v>
      </c>
      <c r="AE58" s="45"/>
      <c r="AF58" s="27">
        <v>8</v>
      </c>
      <c r="AG58" s="21" t="s">
        <v>74</v>
      </c>
      <c r="AH58" s="21"/>
      <c r="AI58" s="21"/>
      <c r="AJ58" s="21"/>
      <c r="AK58" s="22">
        <v>91</v>
      </c>
      <c r="AL58" s="21" t="s">
        <v>107</v>
      </c>
      <c r="AM58" s="22">
        <v>3</v>
      </c>
      <c r="AN58" s="22">
        <v>0</v>
      </c>
      <c r="AO58" s="22">
        <v>1</v>
      </c>
      <c r="AP58" s="22">
        <f t="shared" si="12"/>
        <v>1</v>
      </c>
      <c r="AQ58" s="22">
        <v>2</v>
      </c>
      <c r="AR58" s="36"/>
    </row>
    <row r="59" spans="1:44" ht="15.95" customHeight="1" x14ac:dyDescent="0.25">
      <c r="A59" s="41"/>
      <c r="Q59" s="41"/>
      <c r="R59" s="41"/>
      <c r="S59" s="27">
        <v>7.5</v>
      </c>
      <c r="T59" s="21" t="s">
        <v>139</v>
      </c>
      <c r="U59" s="21"/>
      <c r="V59" s="21"/>
      <c r="W59" s="21"/>
      <c r="X59" s="22">
        <v>6</v>
      </c>
      <c r="Y59" s="21" t="s">
        <v>106</v>
      </c>
      <c r="Z59" s="22">
        <v>4</v>
      </c>
      <c r="AA59" s="22">
        <v>1</v>
      </c>
      <c r="AB59" s="22">
        <v>3</v>
      </c>
      <c r="AC59" s="22">
        <f t="shared" si="11"/>
        <v>4</v>
      </c>
      <c r="AD59" s="22">
        <v>0</v>
      </c>
      <c r="AE59" s="45"/>
      <c r="AF59" s="27">
        <v>8</v>
      </c>
      <c r="AG59" s="21" t="s">
        <v>195</v>
      </c>
      <c r="AH59" s="21"/>
      <c r="AI59" s="21"/>
      <c r="AJ59" s="21"/>
      <c r="AK59" s="22">
        <v>5</v>
      </c>
      <c r="AL59" s="21" t="s">
        <v>107</v>
      </c>
      <c r="AM59" s="22">
        <v>4</v>
      </c>
      <c r="AN59" s="22">
        <v>0</v>
      </c>
      <c r="AO59" s="22">
        <v>1</v>
      </c>
      <c r="AP59" s="22">
        <f t="shared" si="12"/>
        <v>1</v>
      </c>
      <c r="AQ59" s="22">
        <v>0</v>
      </c>
      <c r="AR59" s="36"/>
    </row>
    <row r="60" spans="1:44" ht="15.95" customHeight="1" x14ac:dyDescent="0.25">
      <c r="A60" s="41"/>
      <c r="Q60" s="41"/>
      <c r="R60" s="41"/>
      <c r="S60" s="27">
        <v>7.5</v>
      </c>
      <c r="T60" s="21" t="s">
        <v>118</v>
      </c>
      <c r="V60" s="21"/>
      <c r="W60" s="21"/>
      <c r="X60" s="22">
        <v>7</v>
      </c>
      <c r="Y60" s="21" t="s">
        <v>106</v>
      </c>
      <c r="Z60" s="22">
        <v>4</v>
      </c>
      <c r="AA60" s="22">
        <v>2</v>
      </c>
      <c r="AB60" s="22">
        <v>2</v>
      </c>
      <c r="AC60" s="22">
        <f t="shared" si="11"/>
        <v>4</v>
      </c>
      <c r="AD60" s="22">
        <v>2</v>
      </c>
      <c r="AE60" s="45"/>
      <c r="AF60" s="27">
        <v>7.5</v>
      </c>
      <c r="AG60" s="21" t="s">
        <v>196</v>
      </c>
      <c r="AH60" s="21"/>
      <c r="AI60" s="21"/>
      <c r="AJ60" s="21"/>
      <c r="AK60" s="22">
        <v>97</v>
      </c>
      <c r="AL60" s="21" t="s">
        <v>107</v>
      </c>
      <c r="AM60" s="22">
        <v>3</v>
      </c>
      <c r="AN60" s="22">
        <v>0</v>
      </c>
      <c r="AO60" s="22">
        <v>0</v>
      </c>
      <c r="AP60" s="22">
        <f t="shared" si="12"/>
        <v>0</v>
      </c>
      <c r="AQ60" s="22">
        <v>0</v>
      </c>
      <c r="AR60" s="36"/>
    </row>
    <row r="61" spans="1:44" ht="15.95" customHeight="1" x14ac:dyDescent="0.25">
      <c r="A61" s="41"/>
      <c r="Q61" s="36"/>
      <c r="R61" s="41"/>
      <c r="S61" s="27">
        <v>7.5</v>
      </c>
      <c r="T61" s="21" t="s">
        <v>128</v>
      </c>
      <c r="U61" s="21"/>
      <c r="V61" s="21"/>
      <c r="W61" s="21"/>
      <c r="X61" s="22">
        <v>10</v>
      </c>
      <c r="Y61" s="21" t="s">
        <v>106</v>
      </c>
      <c r="Z61" s="22">
        <v>4</v>
      </c>
      <c r="AA61" s="22">
        <v>2</v>
      </c>
      <c r="AB61" s="22">
        <v>3</v>
      </c>
      <c r="AC61" s="22">
        <f t="shared" si="11"/>
        <v>5</v>
      </c>
      <c r="AD61" s="22">
        <v>0</v>
      </c>
      <c r="AE61" s="45"/>
      <c r="AF61" s="27">
        <v>7.5</v>
      </c>
      <c r="AG61" s="21" t="s">
        <v>60</v>
      </c>
      <c r="AH61" s="21"/>
      <c r="AI61" s="21"/>
      <c r="AJ61" s="21"/>
      <c r="AK61" s="22">
        <v>23</v>
      </c>
      <c r="AL61" s="21" t="s">
        <v>107</v>
      </c>
      <c r="AM61" s="22">
        <v>2</v>
      </c>
      <c r="AN61" s="22">
        <v>0</v>
      </c>
      <c r="AO61" s="22">
        <v>1</v>
      </c>
      <c r="AP61" s="22">
        <f t="shared" si="12"/>
        <v>1</v>
      </c>
      <c r="AQ61" s="22">
        <v>0</v>
      </c>
      <c r="AR61" s="36"/>
    </row>
    <row r="62" spans="1:44" ht="15.95" customHeight="1" x14ac:dyDescent="0.25">
      <c r="A62" s="41"/>
      <c r="Q62" s="41"/>
      <c r="R62" s="41"/>
      <c r="S62" s="27">
        <v>7</v>
      </c>
      <c r="T62" s="21" t="s">
        <v>191</v>
      </c>
      <c r="U62" s="21"/>
      <c r="V62" s="21"/>
      <c r="W62" s="21"/>
      <c r="X62" s="22">
        <v>5</v>
      </c>
      <c r="Y62" s="21" t="s">
        <v>106</v>
      </c>
      <c r="Z62" s="22">
        <v>3</v>
      </c>
      <c r="AA62" s="22">
        <v>0</v>
      </c>
      <c r="AB62" s="22">
        <v>0</v>
      </c>
      <c r="AC62" s="22">
        <f t="shared" si="11"/>
        <v>0</v>
      </c>
      <c r="AD62" s="22">
        <v>2</v>
      </c>
      <c r="AE62" s="45"/>
      <c r="AF62" s="27">
        <v>7</v>
      </c>
      <c r="AG62" s="21" t="s">
        <v>61</v>
      </c>
      <c r="AH62" s="21"/>
      <c r="AI62" s="21"/>
      <c r="AJ62" s="21"/>
      <c r="AK62" s="22">
        <v>7</v>
      </c>
      <c r="AL62" s="21" t="s">
        <v>107</v>
      </c>
      <c r="AM62" s="22">
        <v>4</v>
      </c>
      <c r="AN62" s="22">
        <v>0</v>
      </c>
      <c r="AO62" s="22">
        <v>0</v>
      </c>
      <c r="AP62" s="22">
        <f t="shared" si="12"/>
        <v>0</v>
      </c>
      <c r="AQ62" s="22">
        <v>0</v>
      </c>
      <c r="AR62" s="36"/>
    </row>
    <row r="63" spans="1:44" ht="15.95" customHeight="1" x14ac:dyDescent="0.25">
      <c r="A63" s="36"/>
      <c r="Q63" s="36"/>
      <c r="R63" s="41"/>
      <c r="S63" s="27">
        <v>6.5</v>
      </c>
      <c r="T63" s="21" t="s">
        <v>30</v>
      </c>
      <c r="U63" s="21"/>
      <c r="V63" s="21"/>
      <c r="W63" s="21"/>
      <c r="X63" s="22">
        <v>3</v>
      </c>
      <c r="Y63" s="21" t="s">
        <v>106</v>
      </c>
      <c r="Z63" s="22">
        <v>4</v>
      </c>
      <c r="AA63" s="22">
        <v>0</v>
      </c>
      <c r="AB63" s="22">
        <v>2</v>
      </c>
      <c r="AC63" s="22">
        <f t="shared" si="11"/>
        <v>2</v>
      </c>
      <c r="AD63" s="22">
        <v>0</v>
      </c>
      <c r="AE63" s="45"/>
      <c r="AF63" s="27">
        <v>7</v>
      </c>
      <c r="AG63" s="21" t="s">
        <v>197</v>
      </c>
      <c r="AH63" s="21"/>
      <c r="AI63" s="21"/>
      <c r="AJ63" s="21"/>
      <c r="AK63" s="22">
        <v>10</v>
      </c>
      <c r="AL63" s="21" t="s">
        <v>107</v>
      </c>
      <c r="AM63" s="22">
        <v>4</v>
      </c>
      <c r="AN63" s="22">
        <v>0</v>
      </c>
      <c r="AO63" s="22">
        <v>0</v>
      </c>
      <c r="AP63" s="22">
        <f t="shared" si="12"/>
        <v>0</v>
      </c>
      <c r="AQ63" s="22">
        <v>0</v>
      </c>
      <c r="AR63" s="36"/>
    </row>
    <row r="64" spans="1:44" ht="15.95" customHeight="1" x14ac:dyDescent="0.25">
      <c r="A64" s="41"/>
      <c r="Q64" s="41"/>
      <c r="R64" s="41"/>
      <c r="S64" s="27">
        <v>6</v>
      </c>
      <c r="T64" s="21" t="s">
        <v>105</v>
      </c>
      <c r="U64" s="21"/>
      <c r="V64" s="21"/>
      <c r="W64" s="21"/>
      <c r="X64" s="22">
        <v>4</v>
      </c>
      <c r="Y64" s="21" t="s">
        <v>106</v>
      </c>
      <c r="Z64" s="22">
        <v>4</v>
      </c>
      <c r="AA64" s="22">
        <v>0</v>
      </c>
      <c r="AB64" s="22">
        <v>0</v>
      </c>
      <c r="AC64" s="22">
        <f t="shared" si="11"/>
        <v>0</v>
      </c>
      <c r="AD64" s="22">
        <v>0</v>
      </c>
      <c r="AE64" s="45"/>
      <c r="AF64" s="27">
        <v>6.5</v>
      </c>
      <c r="AG64" s="21" t="s">
        <v>33</v>
      </c>
      <c r="AH64" s="21"/>
      <c r="AI64" s="21"/>
      <c r="AJ64" s="21"/>
      <c r="AK64" s="22">
        <v>66</v>
      </c>
      <c r="AL64" s="21" t="s">
        <v>107</v>
      </c>
      <c r="AM64" s="22">
        <v>4</v>
      </c>
      <c r="AN64" s="22">
        <v>0</v>
      </c>
      <c r="AO64" s="22">
        <v>1</v>
      </c>
      <c r="AP64" s="22">
        <f t="shared" si="12"/>
        <v>1</v>
      </c>
      <c r="AQ64" s="22">
        <v>0</v>
      </c>
      <c r="AR64" s="36"/>
    </row>
    <row r="65" spans="1:44" ht="15.95" customHeight="1" x14ac:dyDescent="0.25">
      <c r="A65" s="36"/>
      <c r="Q65" s="36"/>
      <c r="R65" s="41"/>
      <c r="S65" s="27">
        <v>6.5</v>
      </c>
      <c r="T65" s="21" t="s">
        <v>133</v>
      </c>
      <c r="U65" s="21"/>
      <c r="V65" s="21"/>
      <c r="W65" s="21"/>
      <c r="X65" s="22">
        <v>2</v>
      </c>
      <c r="Y65" s="21" t="s">
        <v>106</v>
      </c>
      <c r="Z65" s="22">
        <v>4</v>
      </c>
      <c r="AA65" s="22">
        <v>0</v>
      </c>
      <c r="AB65" s="22">
        <v>2</v>
      </c>
      <c r="AC65" s="22">
        <f t="shared" si="11"/>
        <v>2</v>
      </c>
      <c r="AD65" s="22">
        <v>0</v>
      </c>
      <c r="AE65" s="45"/>
      <c r="AF65" s="27">
        <v>6</v>
      </c>
      <c r="AG65" s="21" t="s">
        <v>59</v>
      </c>
      <c r="AH65" s="21"/>
      <c r="AI65" s="21"/>
      <c r="AJ65" s="21"/>
      <c r="AK65" s="22">
        <v>75</v>
      </c>
      <c r="AL65" s="21" t="s">
        <v>107</v>
      </c>
      <c r="AM65" s="22">
        <v>2</v>
      </c>
      <c r="AN65" s="22">
        <v>0</v>
      </c>
      <c r="AO65" s="22">
        <v>0</v>
      </c>
      <c r="AP65" s="22">
        <f t="shared" si="12"/>
        <v>0</v>
      </c>
      <c r="AQ65" s="22">
        <v>0</v>
      </c>
      <c r="AR65" s="36"/>
    </row>
    <row r="66" spans="1:44" ht="15.95" customHeight="1" thickBot="1" x14ac:dyDescent="0.3">
      <c r="A66" s="41"/>
      <c r="Q66" s="36"/>
      <c r="R66" s="41"/>
      <c r="S66" s="17" t="s">
        <v>116</v>
      </c>
      <c r="T66" s="17"/>
      <c r="U66" s="17"/>
      <c r="V66" s="17"/>
      <c r="W66" s="17"/>
      <c r="X66" s="17"/>
      <c r="Y66" s="17"/>
      <c r="Z66" s="23">
        <f>SUM(Z54:Z65)</f>
        <v>44</v>
      </c>
      <c r="AA66" s="23">
        <f>SUM(AA54:AA65)</f>
        <v>13</v>
      </c>
      <c r="AB66" s="23">
        <f>SUM(AB54:AB65)</f>
        <v>19</v>
      </c>
      <c r="AC66" s="23">
        <f>+AB66+AA66</f>
        <v>32</v>
      </c>
      <c r="AD66" s="23">
        <f>SUM(AD54:AD65)</f>
        <v>4</v>
      </c>
      <c r="AE66" s="45"/>
      <c r="AF66" s="17" t="s">
        <v>35</v>
      </c>
      <c r="AG66" s="17"/>
      <c r="AH66" s="17"/>
      <c r="AI66" s="17"/>
      <c r="AJ66" s="17"/>
      <c r="AK66" s="17"/>
      <c r="AL66" s="17"/>
      <c r="AM66" s="23">
        <f>SUM(AM54:AM65)</f>
        <v>44</v>
      </c>
      <c r="AN66" s="23">
        <f>SUM(AN54:AN65)</f>
        <v>6</v>
      </c>
      <c r="AO66" s="23">
        <f>SUM(AO54:AO65)</f>
        <v>11</v>
      </c>
      <c r="AP66" s="23">
        <f>+AO66+AN66</f>
        <v>17</v>
      </c>
      <c r="AQ66" s="23">
        <f>SUM(AQ54:AQ65)</f>
        <v>6</v>
      </c>
      <c r="AR66" s="36"/>
    </row>
    <row r="67" spans="1:44" ht="15.95" customHeight="1" x14ac:dyDescent="0.25">
      <c r="A67" s="41"/>
      <c r="Q67" s="36"/>
      <c r="R67" s="36"/>
      <c r="AF67" s="21" t="s">
        <v>124</v>
      </c>
      <c r="AG67" s="11"/>
      <c r="AH67" s="11"/>
      <c r="AI67" s="11"/>
      <c r="AJ67" s="21"/>
      <c r="AK67" s="21"/>
      <c r="AL67" s="11"/>
      <c r="AM67" s="15">
        <f>+Z27+Z40+AM27+AM66+AM53+AM40+Z66+Z53</f>
        <v>352</v>
      </c>
      <c r="AN67" s="15">
        <f>+AA27+AA40+AN27+AN66+AN53+AN40+AA66+AA53</f>
        <v>87</v>
      </c>
      <c r="AO67" s="15">
        <f>+AB27+AB40+AO27+AO66+AO53+AO40+AB66+AB53</f>
        <v>129</v>
      </c>
      <c r="AP67" s="15">
        <f>+AC27+AC40+AP27+AP66+AP53+AP40+AC66+AC53</f>
        <v>216</v>
      </c>
      <c r="AQ67" s="15">
        <f>+AD27+AD40+AQ27+AQ66+AQ53+AQ40+AD66+AD53</f>
        <v>36</v>
      </c>
      <c r="AR67" s="36"/>
    </row>
    <row r="68" spans="1:44" ht="15.95" customHeight="1" x14ac:dyDescent="0.25">
      <c r="A68" s="41"/>
      <c r="Q68" s="36"/>
      <c r="R68" s="36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J68" s="21"/>
      <c r="AK68" s="21"/>
      <c r="AL68" s="11"/>
      <c r="AM68" s="22"/>
      <c r="AN68" s="22"/>
      <c r="AO68" s="22"/>
      <c r="AP68" s="22"/>
      <c r="AQ68" s="22"/>
      <c r="AR68" s="36"/>
    </row>
    <row r="69" spans="1:44" ht="15.95" customHeight="1" x14ac:dyDescent="0.25">
      <c r="A69" s="41"/>
      <c r="Q69" s="36"/>
      <c r="R69" s="36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21"/>
      <c r="AG69" s="11"/>
      <c r="AH69" s="11"/>
      <c r="AI69" s="11"/>
      <c r="AJ69" s="21"/>
      <c r="AK69" s="21"/>
      <c r="AL69" s="11"/>
      <c r="AM69" s="22"/>
      <c r="AN69" s="22"/>
      <c r="AO69" s="22"/>
      <c r="AP69" s="22"/>
      <c r="AQ69" s="22"/>
      <c r="AR69" s="36"/>
    </row>
    <row r="70" spans="1:44" ht="15.95" customHeight="1" x14ac:dyDescent="0.25">
      <c r="A70" s="41"/>
      <c r="Q70" s="36"/>
      <c r="R70" s="36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21"/>
      <c r="AG70" s="11"/>
      <c r="AH70" s="11"/>
      <c r="AI70" s="11"/>
      <c r="AJ70" s="21"/>
      <c r="AK70" s="21"/>
      <c r="AL70" s="11"/>
      <c r="AM70" s="22"/>
      <c r="AN70" s="22"/>
      <c r="AO70" s="22"/>
      <c r="AP70" s="34"/>
      <c r="AQ70" s="22"/>
      <c r="AR70" s="36"/>
    </row>
    <row r="71" spans="1:44" ht="15.95" customHeight="1" x14ac:dyDescent="0.25">
      <c r="A71" s="41"/>
      <c r="Q71" s="36"/>
      <c r="R71" s="36"/>
      <c r="S71" s="11"/>
      <c r="T71" s="11"/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1"/>
      <c r="AF71" s="21"/>
      <c r="AG71" s="11"/>
      <c r="AH71" s="11"/>
      <c r="AI71" s="11"/>
      <c r="AJ71" s="21"/>
      <c r="AK71" s="21"/>
      <c r="AL71" s="11"/>
      <c r="AM71" s="22"/>
      <c r="AN71" s="22"/>
      <c r="AO71" s="22"/>
      <c r="AP71" s="34"/>
      <c r="AQ71" s="22"/>
      <c r="AR71" s="36"/>
    </row>
    <row r="72" spans="1:44" ht="15.95" customHeight="1" x14ac:dyDescent="0.25">
      <c r="A72" s="41"/>
      <c r="Q72" s="36"/>
      <c r="R72" s="39"/>
      <c r="AR72" s="43"/>
    </row>
    <row r="73" spans="1:44" ht="15" customHeight="1" x14ac:dyDescent="0.2">
      <c r="A73" s="39"/>
      <c r="B73" s="39"/>
      <c r="C73" s="39"/>
      <c r="D73" s="39"/>
      <c r="E73" s="39"/>
      <c r="F73" s="39"/>
      <c r="G73" s="39"/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39"/>
      <c r="U73" s="39"/>
      <c r="V73" s="39"/>
      <c r="W73" s="39"/>
      <c r="X73" s="39"/>
      <c r="Y73" s="39"/>
      <c r="Z73" s="39"/>
      <c r="AA73" s="43"/>
      <c r="AB73" s="39"/>
      <c r="AC73" s="39"/>
      <c r="AD73" s="39"/>
      <c r="AE73" s="39"/>
      <c r="AF73" s="39"/>
      <c r="AG73" s="39"/>
      <c r="AH73" s="39"/>
      <c r="AI73" s="39"/>
      <c r="AJ73" s="39"/>
      <c r="AK73" s="39"/>
      <c r="AL73" s="39"/>
      <c r="AM73" s="39"/>
      <c r="AN73" s="39"/>
      <c r="AO73" s="39"/>
      <c r="AP73" s="39"/>
      <c r="AQ73" s="39"/>
      <c r="AR73" s="43"/>
    </row>
    <row r="74" spans="1:44" ht="24" customHeight="1" x14ac:dyDescent="0.3">
      <c r="A74" s="39"/>
      <c r="B74" s="85" t="s">
        <v>127</v>
      </c>
      <c r="C74" s="85"/>
      <c r="D74" s="85"/>
      <c r="E74" s="85"/>
      <c r="F74" s="85"/>
      <c r="G74" s="85"/>
      <c r="H74" s="85"/>
      <c r="I74" s="85"/>
      <c r="J74" s="85"/>
      <c r="K74" s="85"/>
      <c r="L74" s="85"/>
      <c r="M74" s="85"/>
      <c r="N74" s="85"/>
      <c r="O74" s="85"/>
      <c r="P74" s="85"/>
      <c r="Q74" s="39"/>
      <c r="R74" s="39"/>
      <c r="S74" s="85" t="s">
        <v>127</v>
      </c>
      <c r="T74" s="85"/>
      <c r="U74" s="85"/>
      <c r="V74" s="85"/>
      <c r="W74" s="85"/>
      <c r="X74" s="85"/>
      <c r="Y74" s="85"/>
      <c r="Z74" s="85"/>
      <c r="AA74" s="85"/>
      <c r="AB74" s="85"/>
      <c r="AC74" s="85"/>
      <c r="AD74" s="85"/>
      <c r="AE74" s="85"/>
      <c r="AF74" s="85"/>
      <c r="AG74" s="85"/>
      <c r="AH74" s="85"/>
      <c r="AI74" s="85"/>
      <c r="AJ74" s="85"/>
      <c r="AK74" s="85"/>
      <c r="AL74" s="85"/>
      <c r="AM74" s="85"/>
      <c r="AN74" s="85"/>
      <c r="AO74" s="85"/>
      <c r="AP74" s="85"/>
      <c r="AQ74" s="85"/>
      <c r="AR74" s="43"/>
    </row>
    <row r="75" spans="1:44" ht="20.25" x14ac:dyDescent="0.3">
      <c r="A75" s="39"/>
      <c r="B75" s="26" t="s">
        <v>76</v>
      </c>
      <c r="C75" s="26">
        <f>+C2</f>
        <v>4</v>
      </c>
      <c r="D75" s="25"/>
      <c r="E75" s="25"/>
      <c r="F75" s="25"/>
      <c r="G75" s="86" t="str">
        <f>+G2</f>
        <v>2025/2026 REGULAR SEASON</v>
      </c>
      <c r="H75" s="86"/>
      <c r="I75" s="86"/>
      <c r="J75" s="86"/>
      <c r="K75" s="86"/>
      <c r="L75" s="86"/>
      <c r="M75" s="86"/>
      <c r="N75" s="25"/>
      <c r="O75" s="25"/>
      <c r="P75" s="25"/>
      <c r="Q75" s="39"/>
      <c r="R75" s="39"/>
      <c r="S75" s="86" t="s">
        <v>88</v>
      </c>
      <c r="T75" s="86"/>
      <c r="U75" s="86"/>
      <c r="V75" s="86"/>
      <c r="W75" s="86"/>
      <c r="X75" s="86"/>
      <c r="Y75" s="86"/>
      <c r="Z75" s="86"/>
      <c r="AA75" s="86"/>
      <c r="AB75" s="86"/>
      <c r="AC75" s="86"/>
      <c r="AD75" s="86"/>
      <c r="AE75" s="86"/>
      <c r="AF75" s="86"/>
      <c r="AG75" s="86"/>
      <c r="AH75" s="86"/>
      <c r="AI75" s="86"/>
      <c r="AJ75" s="86"/>
      <c r="AK75" s="86"/>
      <c r="AL75" s="86"/>
      <c r="AM75" s="86"/>
      <c r="AN75" s="86"/>
      <c r="AO75" s="86"/>
      <c r="AP75" s="86"/>
      <c r="AQ75" s="86"/>
      <c r="AR75" s="39"/>
    </row>
    <row r="76" spans="1:44" ht="18.600000000000001" customHeight="1" x14ac:dyDescent="0.3">
      <c r="A76" s="36"/>
      <c r="N76" s="25"/>
      <c r="O76" s="25"/>
      <c r="P76" s="25"/>
      <c r="Q76" s="36"/>
      <c r="R76" s="36"/>
      <c r="T76" s="16"/>
      <c r="U76" s="16"/>
      <c r="V76" s="16"/>
      <c r="W76" s="16"/>
      <c r="X76" s="16"/>
      <c r="Y76" s="16"/>
      <c r="Z76" s="16"/>
      <c r="AA76" s="29"/>
      <c r="AB76" s="29"/>
      <c r="AC76" s="29"/>
      <c r="AD76" s="29"/>
      <c r="AE76" s="30"/>
      <c r="AF76" s="29"/>
      <c r="AG76" s="29"/>
      <c r="AH76" s="29"/>
      <c r="AI76" s="29"/>
      <c r="AJ76" s="29"/>
      <c r="AK76" s="29"/>
      <c r="AL76" s="29"/>
      <c r="AM76" s="21"/>
      <c r="AN76" s="11"/>
      <c r="AO76" s="11"/>
      <c r="AP76" s="22"/>
      <c r="AQ76" s="22"/>
      <c r="AR76" s="36"/>
    </row>
    <row r="77" spans="1:44" ht="16.5" thickBot="1" x14ac:dyDescent="0.3">
      <c r="A77" s="36"/>
      <c r="Q77" s="39"/>
      <c r="R77" s="39"/>
      <c r="S77" s="28" t="s">
        <v>109</v>
      </c>
      <c r="T77" s="28" t="s">
        <v>111</v>
      </c>
      <c r="U77" s="28"/>
      <c r="V77" s="38"/>
      <c r="W77" s="38"/>
      <c r="X77" s="38"/>
      <c r="Y77" s="38"/>
      <c r="Z77" s="38" t="s">
        <v>3</v>
      </c>
      <c r="AA77" s="38" t="s">
        <v>22</v>
      </c>
      <c r="AB77" s="38" t="s">
        <v>23</v>
      </c>
      <c r="AC77" s="38" t="s">
        <v>24</v>
      </c>
      <c r="AD77" s="38" t="s">
        <v>2</v>
      </c>
      <c r="AE77" s="22"/>
      <c r="AM77" s="22"/>
      <c r="AN77" s="22"/>
      <c r="AO77" s="22"/>
      <c r="AP77" s="22"/>
      <c r="AQ77" s="22"/>
      <c r="AR77" s="39"/>
    </row>
    <row r="78" spans="1:44" ht="15.75" customHeight="1" x14ac:dyDescent="0.25">
      <c r="A78" s="36"/>
      <c r="Q78" s="39"/>
      <c r="R78" s="39"/>
      <c r="S78" s="27">
        <v>8.5</v>
      </c>
      <c r="T78" s="21" t="s">
        <v>276</v>
      </c>
      <c r="Z78" s="22">
        <v>1</v>
      </c>
      <c r="AA78" s="22">
        <v>1</v>
      </c>
      <c r="AB78" s="22">
        <v>1</v>
      </c>
      <c r="AC78" s="22">
        <f t="shared" ref="AC78:AC89" si="13">+AA78+AB78</f>
        <v>2</v>
      </c>
      <c r="AD78" s="22">
        <v>0</v>
      </c>
      <c r="AM78" s="22"/>
      <c r="AN78" s="22"/>
      <c r="AO78" s="22"/>
      <c r="AP78" s="22"/>
      <c r="AQ78" s="22"/>
      <c r="AR78" s="39"/>
    </row>
    <row r="79" spans="1:44" ht="15.75" customHeight="1" thickBot="1" x14ac:dyDescent="0.3">
      <c r="A79" s="36"/>
      <c r="E79" s="2" t="s">
        <v>67</v>
      </c>
      <c r="F79" s="2"/>
      <c r="G79" s="2"/>
      <c r="H79" s="4" t="s">
        <v>1</v>
      </c>
      <c r="I79" s="4"/>
      <c r="J79" s="4" t="s">
        <v>3</v>
      </c>
      <c r="K79" s="4" t="s">
        <v>22</v>
      </c>
      <c r="L79" s="4" t="s">
        <v>23</v>
      </c>
      <c r="M79" s="50" t="s">
        <v>24</v>
      </c>
      <c r="Q79" s="36"/>
      <c r="R79" s="36"/>
      <c r="S79" s="27">
        <v>8</v>
      </c>
      <c r="T79" s="21" t="s">
        <v>298</v>
      </c>
      <c r="Z79" s="22">
        <v>1</v>
      </c>
      <c r="AA79" s="22">
        <v>0</v>
      </c>
      <c r="AB79" s="22">
        <v>0</v>
      </c>
      <c r="AC79" s="22">
        <f t="shared" si="13"/>
        <v>0</v>
      </c>
      <c r="AD79" s="22">
        <v>0</v>
      </c>
      <c r="AM79" s="22"/>
      <c r="AN79" s="22"/>
      <c r="AO79" s="22"/>
      <c r="AP79" s="22"/>
      <c r="AQ79" s="22"/>
      <c r="AR79" s="36"/>
    </row>
    <row r="80" spans="1:44" ht="15.75" customHeight="1" x14ac:dyDescent="0.25">
      <c r="A80" s="36"/>
      <c r="E80" s="21" t="s">
        <v>129</v>
      </c>
      <c r="F80" s="21"/>
      <c r="G80" s="21"/>
      <c r="H80" s="21" t="s">
        <v>17</v>
      </c>
      <c r="I80" s="22"/>
      <c r="J80" s="22">
        <v>4</v>
      </c>
      <c r="K80" s="22">
        <v>7</v>
      </c>
      <c r="L80" s="22">
        <v>4</v>
      </c>
      <c r="M80" s="49">
        <f t="shared" ref="M80:M103" si="14">+K80+L80</f>
        <v>11</v>
      </c>
      <c r="Q80" s="36"/>
      <c r="R80" s="36"/>
      <c r="S80" s="27">
        <v>7</v>
      </c>
      <c r="T80" s="21" t="s">
        <v>219</v>
      </c>
      <c r="Z80" s="22">
        <v>4</v>
      </c>
      <c r="AA80" s="22">
        <v>1</v>
      </c>
      <c r="AB80" s="22">
        <v>1</v>
      </c>
      <c r="AC80" s="22">
        <f t="shared" si="13"/>
        <v>2</v>
      </c>
      <c r="AD80" s="22">
        <v>0</v>
      </c>
      <c r="AP80" s="22"/>
      <c r="AQ80" s="22"/>
      <c r="AR80" s="36"/>
    </row>
    <row r="81" spans="1:44" ht="15.75" customHeight="1" x14ac:dyDescent="0.25">
      <c r="A81" s="36"/>
      <c r="E81" s="21" t="s">
        <v>150</v>
      </c>
      <c r="F81" s="21"/>
      <c r="G81" s="21"/>
      <c r="H81" s="21" t="s">
        <v>97</v>
      </c>
      <c r="I81" s="22"/>
      <c r="J81" s="22">
        <v>4</v>
      </c>
      <c r="K81" s="22">
        <v>6</v>
      </c>
      <c r="L81" s="22">
        <v>4</v>
      </c>
      <c r="M81" s="49">
        <f t="shared" si="14"/>
        <v>10</v>
      </c>
      <c r="Q81" s="36"/>
      <c r="R81" s="36"/>
      <c r="S81" s="27">
        <v>8</v>
      </c>
      <c r="T81" s="21" t="s">
        <v>137</v>
      </c>
      <c r="Z81" s="22">
        <v>5</v>
      </c>
      <c r="AA81" s="22">
        <v>4</v>
      </c>
      <c r="AB81" s="22">
        <v>1</v>
      </c>
      <c r="AC81" s="22">
        <f t="shared" si="13"/>
        <v>5</v>
      </c>
      <c r="AD81" s="22">
        <v>0</v>
      </c>
      <c r="AM81" s="22"/>
      <c r="AN81" s="22"/>
      <c r="AO81" s="22"/>
      <c r="AP81" s="22"/>
      <c r="AQ81" s="22"/>
      <c r="AR81" s="36"/>
    </row>
    <row r="82" spans="1:44" ht="15.75" customHeight="1" x14ac:dyDescent="0.25">
      <c r="A82" s="36"/>
      <c r="E82" s="21" t="s">
        <v>85</v>
      </c>
      <c r="F82" s="21"/>
      <c r="G82" s="21"/>
      <c r="H82" s="21" t="s">
        <v>106</v>
      </c>
      <c r="I82" s="22"/>
      <c r="J82" s="22">
        <v>4</v>
      </c>
      <c r="K82" s="22">
        <v>5</v>
      </c>
      <c r="L82" s="22">
        <v>4</v>
      </c>
      <c r="M82" s="49">
        <f t="shared" si="14"/>
        <v>9</v>
      </c>
      <c r="Q82" s="36"/>
      <c r="R82" s="36"/>
      <c r="S82" s="27">
        <v>6.5</v>
      </c>
      <c r="T82" s="21" t="s">
        <v>277</v>
      </c>
      <c r="Z82" s="22">
        <v>1</v>
      </c>
      <c r="AA82" s="22">
        <v>0</v>
      </c>
      <c r="AB82" s="22">
        <v>0</v>
      </c>
      <c r="AC82" s="22">
        <f t="shared" si="13"/>
        <v>0</v>
      </c>
      <c r="AD82" s="22">
        <v>0</v>
      </c>
      <c r="AQ82" s="22"/>
      <c r="AR82" s="36"/>
    </row>
    <row r="83" spans="1:44" ht="15.75" customHeight="1" x14ac:dyDescent="0.25">
      <c r="A83" s="36"/>
      <c r="E83" s="21" t="s">
        <v>53</v>
      </c>
      <c r="F83" s="21"/>
      <c r="G83" s="21"/>
      <c r="H83" s="21" t="s">
        <v>108</v>
      </c>
      <c r="I83" s="22"/>
      <c r="J83" s="22">
        <v>4</v>
      </c>
      <c r="K83" s="22">
        <v>6</v>
      </c>
      <c r="L83" s="22">
        <v>2</v>
      </c>
      <c r="M83" s="49">
        <f t="shared" si="14"/>
        <v>8</v>
      </c>
      <c r="Q83" s="36"/>
      <c r="R83" s="36"/>
      <c r="S83" s="27">
        <v>7.5</v>
      </c>
      <c r="T83" s="21" t="s">
        <v>160</v>
      </c>
      <c r="Z83" s="22">
        <v>1</v>
      </c>
      <c r="AA83" s="22">
        <v>0</v>
      </c>
      <c r="AB83" s="22">
        <v>0</v>
      </c>
      <c r="AC83" s="22">
        <f t="shared" si="13"/>
        <v>0</v>
      </c>
      <c r="AD83" s="22">
        <v>0</v>
      </c>
      <c r="AQ83" s="22"/>
      <c r="AR83" s="36"/>
    </row>
    <row r="84" spans="1:44" ht="15.75" customHeight="1" x14ac:dyDescent="0.25">
      <c r="A84" s="36"/>
      <c r="E84" s="21" t="s">
        <v>192</v>
      </c>
      <c r="F84" s="21"/>
      <c r="G84" s="21"/>
      <c r="H84" s="21" t="s">
        <v>173</v>
      </c>
      <c r="I84" s="22"/>
      <c r="J84" s="22">
        <v>4</v>
      </c>
      <c r="K84" s="22">
        <v>2</v>
      </c>
      <c r="L84" s="22">
        <v>5</v>
      </c>
      <c r="M84" s="49">
        <f t="shared" si="14"/>
        <v>7</v>
      </c>
      <c r="Q84" s="36"/>
      <c r="R84" s="36"/>
      <c r="S84" s="27">
        <v>7.5</v>
      </c>
      <c r="T84" s="21" t="s">
        <v>278</v>
      </c>
      <c r="Z84" s="22">
        <v>1</v>
      </c>
      <c r="AA84" s="22">
        <v>0</v>
      </c>
      <c r="AB84" s="22">
        <v>0</v>
      </c>
      <c r="AC84" s="22">
        <f t="shared" si="13"/>
        <v>0</v>
      </c>
      <c r="AD84" s="22">
        <v>0</v>
      </c>
      <c r="AM84" s="22"/>
      <c r="AN84" s="22"/>
      <c r="AO84" s="22"/>
      <c r="AP84" s="22"/>
      <c r="AQ84" s="22"/>
      <c r="AR84" s="36"/>
    </row>
    <row r="85" spans="1:44" ht="15.75" customHeight="1" x14ac:dyDescent="0.25">
      <c r="A85" s="36"/>
      <c r="E85" s="21" t="s">
        <v>161</v>
      </c>
      <c r="F85" s="21"/>
      <c r="G85" s="21"/>
      <c r="H85" s="21" t="s">
        <v>17</v>
      </c>
      <c r="I85" s="22"/>
      <c r="J85" s="22">
        <v>4</v>
      </c>
      <c r="K85" s="22">
        <v>1</v>
      </c>
      <c r="L85" s="22">
        <v>6</v>
      </c>
      <c r="M85" s="49">
        <f t="shared" si="14"/>
        <v>7</v>
      </c>
      <c r="Q85" s="36"/>
      <c r="R85" s="36"/>
      <c r="S85" s="27">
        <v>7.5</v>
      </c>
      <c r="T85" s="21" t="s">
        <v>297</v>
      </c>
      <c r="Z85" s="22">
        <v>1</v>
      </c>
      <c r="AA85" s="22">
        <v>0</v>
      </c>
      <c r="AB85" s="22">
        <v>1</v>
      </c>
      <c r="AC85" s="22">
        <f t="shared" si="13"/>
        <v>1</v>
      </c>
      <c r="AD85" s="22">
        <v>0</v>
      </c>
      <c r="AM85" s="22"/>
      <c r="AN85" s="22"/>
      <c r="AO85" s="22"/>
      <c r="AP85" s="22"/>
      <c r="AQ85" s="22"/>
      <c r="AR85" s="36"/>
    </row>
    <row r="86" spans="1:44" ht="15.75" customHeight="1" x14ac:dyDescent="0.25">
      <c r="A86" s="36"/>
      <c r="E86" s="21" t="s">
        <v>282</v>
      </c>
      <c r="F86" s="21"/>
      <c r="G86" s="21"/>
      <c r="H86" s="21" t="s">
        <v>106</v>
      </c>
      <c r="I86" s="22"/>
      <c r="J86" s="22">
        <v>4</v>
      </c>
      <c r="K86" s="22">
        <v>3</v>
      </c>
      <c r="L86" s="22">
        <v>3</v>
      </c>
      <c r="M86" s="49">
        <f t="shared" si="14"/>
        <v>6</v>
      </c>
      <c r="Q86" s="36"/>
      <c r="R86" s="36"/>
      <c r="S86" s="27">
        <v>8.5</v>
      </c>
      <c r="T86" s="21" t="s">
        <v>254</v>
      </c>
      <c r="Z86" s="22">
        <v>2</v>
      </c>
      <c r="AA86" s="22">
        <v>0</v>
      </c>
      <c r="AB86" s="22">
        <v>0</v>
      </c>
      <c r="AC86" s="22">
        <f t="shared" si="13"/>
        <v>0</v>
      </c>
      <c r="AD86" s="22">
        <v>2</v>
      </c>
      <c r="AM86" s="22"/>
      <c r="AN86" s="22"/>
      <c r="AO86" s="22"/>
      <c r="AP86" s="22"/>
      <c r="AQ86" s="22"/>
      <c r="AR86" s="40"/>
    </row>
    <row r="87" spans="1:44" ht="15.75" customHeight="1" x14ac:dyDescent="0.25">
      <c r="A87" s="36"/>
      <c r="E87" s="21" t="s">
        <v>155</v>
      </c>
      <c r="H87" s="21" t="s">
        <v>134</v>
      </c>
      <c r="I87" s="22"/>
      <c r="J87" s="22">
        <v>4</v>
      </c>
      <c r="K87" s="22">
        <v>2</v>
      </c>
      <c r="L87" s="22">
        <v>4</v>
      </c>
      <c r="M87" s="49">
        <f t="shared" si="14"/>
        <v>6</v>
      </c>
      <c r="Q87" s="40"/>
      <c r="R87" s="40"/>
      <c r="S87" s="27">
        <v>6</v>
      </c>
      <c r="T87" s="21" t="s">
        <v>156</v>
      </c>
      <c r="Z87" s="22">
        <v>2</v>
      </c>
      <c r="AA87" s="22">
        <v>0</v>
      </c>
      <c r="AB87" s="22">
        <v>0</v>
      </c>
      <c r="AC87" s="22">
        <f t="shared" si="13"/>
        <v>0</v>
      </c>
      <c r="AD87" s="22">
        <v>2</v>
      </c>
      <c r="AM87" s="22"/>
      <c r="AN87" s="22"/>
      <c r="AO87" s="22"/>
      <c r="AP87" s="22"/>
      <c r="AQ87" s="22"/>
      <c r="AR87" s="40"/>
    </row>
    <row r="88" spans="1:44" ht="15.75" customHeight="1" x14ac:dyDescent="0.25">
      <c r="A88" s="36"/>
      <c r="E88" s="21" t="s">
        <v>194</v>
      </c>
      <c r="F88" s="21"/>
      <c r="G88" s="21"/>
      <c r="H88" s="21" t="s">
        <v>97</v>
      </c>
      <c r="I88" s="22"/>
      <c r="J88" s="22">
        <v>4</v>
      </c>
      <c r="K88" s="22">
        <v>2</v>
      </c>
      <c r="L88" s="22">
        <v>4</v>
      </c>
      <c r="M88" s="49">
        <f t="shared" si="14"/>
        <v>6</v>
      </c>
      <c r="Q88" s="40"/>
      <c r="R88" s="40"/>
      <c r="S88" s="27">
        <v>7</v>
      </c>
      <c r="T88" s="21" t="s">
        <v>279</v>
      </c>
      <c r="Z88" s="22">
        <v>2</v>
      </c>
      <c r="AA88" s="22">
        <v>0</v>
      </c>
      <c r="AB88" s="22">
        <v>2</v>
      </c>
      <c r="AC88" s="22">
        <f t="shared" si="13"/>
        <v>2</v>
      </c>
      <c r="AD88" s="22">
        <v>0</v>
      </c>
      <c r="AM88" s="22"/>
      <c r="AN88" s="22"/>
      <c r="AO88" s="22"/>
      <c r="AP88" s="22"/>
      <c r="AQ88" s="22"/>
      <c r="AR88" s="40"/>
    </row>
    <row r="89" spans="1:44" ht="15.75" customHeight="1" thickBot="1" x14ac:dyDescent="0.3">
      <c r="A89" s="36"/>
      <c r="E89" s="21" t="s">
        <v>185</v>
      </c>
      <c r="F89" s="21"/>
      <c r="G89" s="21"/>
      <c r="H89" s="21" t="s">
        <v>134</v>
      </c>
      <c r="I89" s="22"/>
      <c r="J89" s="22">
        <v>4</v>
      </c>
      <c r="K89" s="22">
        <v>4</v>
      </c>
      <c r="L89" s="22">
        <v>1</v>
      </c>
      <c r="M89" s="49">
        <f t="shared" si="14"/>
        <v>5</v>
      </c>
      <c r="Q89" s="40"/>
      <c r="R89" s="40"/>
      <c r="S89" s="27">
        <v>6</v>
      </c>
      <c r="T89" s="21" t="s">
        <v>223</v>
      </c>
      <c r="Z89" s="22">
        <v>3</v>
      </c>
      <c r="AA89" s="22">
        <v>1</v>
      </c>
      <c r="AB89" s="22">
        <v>2</v>
      </c>
      <c r="AC89" s="22">
        <f t="shared" si="13"/>
        <v>3</v>
      </c>
      <c r="AD89" s="22">
        <v>0</v>
      </c>
      <c r="AM89" s="22"/>
      <c r="AN89" s="22"/>
      <c r="AO89" s="22"/>
      <c r="AP89" s="22"/>
      <c r="AQ89" s="22"/>
      <c r="AR89" s="41"/>
    </row>
    <row r="90" spans="1:44" ht="15.75" customHeight="1" x14ac:dyDescent="0.25">
      <c r="A90" s="36"/>
      <c r="E90" s="21" t="s">
        <v>104</v>
      </c>
      <c r="F90" s="21"/>
      <c r="G90" s="21"/>
      <c r="H90" s="21" t="s">
        <v>108</v>
      </c>
      <c r="I90" s="22"/>
      <c r="J90" s="22">
        <v>3</v>
      </c>
      <c r="K90" s="22">
        <v>3</v>
      </c>
      <c r="L90" s="22">
        <v>2</v>
      </c>
      <c r="M90" s="49">
        <f t="shared" si="14"/>
        <v>5</v>
      </c>
      <c r="Q90" s="41"/>
      <c r="R90" s="41"/>
      <c r="S90" s="8"/>
      <c r="T90" s="31" t="s">
        <v>86</v>
      </c>
      <c r="U90" s="8"/>
      <c r="V90" s="8"/>
      <c r="W90" s="8"/>
      <c r="X90" s="8"/>
      <c r="Y90" s="8"/>
      <c r="Z90" s="15">
        <f>SUM(Z78:Z89)</f>
        <v>24</v>
      </c>
      <c r="AA90" s="15">
        <f>SUM(AA78:AA89)</f>
        <v>7</v>
      </c>
      <c r="AB90" s="15">
        <f>SUM(AB78:AB89)</f>
        <v>8</v>
      </c>
      <c r="AC90" s="15">
        <f>SUM(AC78:AC89)</f>
        <v>15</v>
      </c>
      <c r="AD90" s="15">
        <f>SUM(AD78:AD89)</f>
        <v>4</v>
      </c>
      <c r="AM90" s="22"/>
      <c r="AN90" s="22"/>
      <c r="AO90" s="22"/>
      <c r="AP90" s="22"/>
      <c r="AQ90" s="22"/>
      <c r="AR90" s="41"/>
    </row>
    <row r="91" spans="1:44" ht="15.75" customHeight="1" x14ac:dyDescent="0.25">
      <c r="A91" s="36"/>
      <c r="E91" s="21" t="s">
        <v>42</v>
      </c>
      <c r="F91" s="21"/>
      <c r="G91" s="21"/>
      <c r="H91" s="21" t="s">
        <v>107</v>
      </c>
      <c r="I91" s="22"/>
      <c r="J91" s="22">
        <v>3</v>
      </c>
      <c r="K91" s="22">
        <v>3</v>
      </c>
      <c r="L91" s="22">
        <v>2</v>
      </c>
      <c r="M91" s="49">
        <f t="shared" si="14"/>
        <v>5</v>
      </c>
      <c r="Q91" s="41"/>
      <c r="R91" s="41"/>
      <c r="AM91" s="22"/>
      <c r="AN91" s="22"/>
      <c r="AO91" s="22"/>
      <c r="AP91" s="22"/>
      <c r="AQ91" s="22"/>
      <c r="AR91" s="41"/>
    </row>
    <row r="92" spans="1:44" ht="15.75" customHeight="1" thickBot="1" x14ac:dyDescent="0.3">
      <c r="A92" s="36"/>
      <c r="E92" s="21" t="s">
        <v>140</v>
      </c>
      <c r="F92" s="21"/>
      <c r="G92" s="21"/>
      <c r="H92" s="21" t="s">
        <v>108</v>
      </c>
      <c r="I92" s="22"/>
      <c r="J92" s="22">
        <v>4</v>
      </c>
      <c r="K92" s="22">
        <v>2</v>
      </c>
      <c r="L92" s="22">
        <v>3</v>
      </c>
      <c r="M92" s="49">
        <f t="shared" si="14"/>
        <v>5</v>
      </c>
      <c r="Q92" s="41"/>
      <c r="R92" s="41"/>
      <c r="S92" s="28" t="s">
        <v>109</v>
      </c>
      <c r="T92" s="28" t="s">
        <v>112</v>
      </c>
      <c r="U92" s="28"/>
      <c r="V92" s="38"/>
      <c r="W92" s="38"/>
      <c r="X92" s="38"/>
      <c r="Y92" s="38"/>
      <c r="Z92" s="38" t="s">
        <v>3</v>
      </c>
      <c r="AA92" s="38" t="s">
        <v>22</v>
      </c>
      <c r="AB92" s="38" t="s">
        <v>23</v>
      </c>
      <c r="AC92" s="38" t="s">
        <v>24</v>
      </c>
      <c r="AD92" s="38" t="s">
        <v>2</v>
      </c>
      <c r="AM92" s="22"/>
      <c r="AN92" s="22"/>
      <c r="AO92" s="22"/>
      <c r="AP92" s="22"/>
      <c r="AQ92" s="22"/>
      <c r="AR92" s="41"/>
    </row>
    <row r="93" spans="1:44" ht="15.75" customHeight="1" x14ac:dyDescent="0.25">
      <c r="A93" s="36"/>
      <c r="E93" s="21" t="s">
        <v>128</v>
      </c>
      <c r="F93" s="21"/>
      <c r="G93" s="21"/>
      <c r="H93" s="21" t="s">
        <v>106</v>
      </c>
      <c r="I93" s="22"/>
      <c r="J93" s="22">
        <v>4</v>
      </c>
      <c r="K93" s="22">
        <v>2</v>
      </c>
      <c r="L93" s="22">
        <v>3</v>
      </c>
      <c r="M93" s="49">
        <f t="shared" si="14"/>
        <v>5</v>
      </c>
      <c r="Q93" s="41"/>
      <c r="R93" s="41"/>
      <c r="S93" s="27">
        <v>7</v>
      </c>
      <c r="T93" s="21" t="s">
        <v>64</v>
      </c>
      <c r="Z93" s="22">
        <v>1</v>
      </c>
      <c r="AA93" s="22">
        <v>0</v>
      </c>
      <c r="AB93" s="22">
        <v>0</v>
      </c>
      <c r="AC93" s="22">
        <f t="shared" ref="AC93:AC98" si="15">+AA93+AB93</f>
        <v>0</v>
      </c>
      <c r="AD93" s="22">
        <v>0</v>
      </c>
      <c r="AO93" s="22"/>
      <c r="AP93" s="22"/>
      <c r="AQ93" s="22"/>
      <c r="AR93" s="41"/>
    </row>
    <row r="94" spans="1:44" ht="15.75" customHeight="1" x14ac:dyDescent="0.25">
      <c r="A94" s="36"/>
      <c r="E94" s="21" t="s">
        <v>79</v>
      </c>
      <c r="F94" s="21"/>
      <c r="G94" s="21"/>
      <c r="H94" s="21" t="s">
        <v>173</v>
      </c>
      <c r="I94" s="22"/>
      <c r="J94" s="22">
        <v>4</v>
      </c>
      <c r="K94" s="22">
        <v>2</v>
      </c>
      <c r="L94" s="22">
        <v>3</v>
      </c>
      <c r="M94" s="49">
        <f t="shared" si="14"/>
        <v>5</v>
      </c>
      <c r="Q94" s="41"/>
      <c r="R94" s="41"/>
      <c r="S94" s="27">
        <v>7.5</v>
      </c>
      <c r="T94" s="21" t="s">
        <v>31</v>
      </c>
      <c r="Z94" s="22">
        <v>1</v>
      </c>
      <c r="AA94" s="22">
        <v>0</v>
      </c>
      <c r="AB94" s="22">
        <v>0</v>
      </c>
      <c r="AC94" s="22">
        <f t="shared" si="15"/>
        <v>0</v>
      </c>
      <c r="AD94" s="22">
        <v>0</v>
      </c>
      <c r="AO94" s="22"/>
      <c r="AP94" s="22"/>
      <c r="AQ94" s="22"/>
      <c r="AR94" s="41"/>
    </row>
    <row r="95" spans="1:44" ht="15.75" customHeight="1" x14ac:dyDescent="0.25">
      <c r="A95" s="36"/>
      <c r="E95" s="21" t="s">
        <v>87</v>
      </c>
      <c r="F95" s="21"/>
      <c r="G95" s="21"/>
      <c r="H95" s="21" t="s">
        <v>108</v>
      </c>
      <c r="I95" s="22"/>
      <c r="J95" s="22">
        <v>4</v>
      </c>
      <c r="K95" s="22">
        <v>1</v>
      </c>
      <c r="L95" s="22">
        <v>4</v>
      </c>
      <c r="M95" s="49">
        <f t="shared" si="14"/>
        <v>5</v>
      </c>
      <c r="Q95" s="41"/>
      <c r="R95" s="41"/>
      <c r="S95" s="27">
        <v>7</v>
      </c>
      <c r="T95" s="21" t="s">
        <v>141</v>
      </c>
      <c r="Z95" s="22">
        <v>1</v>
      </c>
      <c r="AA95" s="22">
        <v>1</v>
      </c>
      <c r="AB95" s="22">
        <v>0</v>
      </c>
      <c r="AC95" s="22">
        <f t="shared" si="15"/>
        <v>1</v>
      </c>
      <c r="AD95" s="22">
        <v>0</v>
      </c>
      <c r="AO95" s="22"/>
      <c r="AP95" s="22"/>
      <c r="AQ95" s="22"/>
      <c r="AR95" s="41"/>
    </row>
    <row r="96" spans="1:44" ht="15.75" customHeight="1" x14ac:dyDescent="0.25">
      <c r="A96" s="36"/>
      <c r="E96" s="21" t="s">
        <v>167</v>
      </c>
      <c r="F96" s="21"/>
      <c r="G96" s="21"/>
      <c r="H96" s="21" t="s">
        <v>107</v>
      </c>
      <c r="I96" s="22"/>
      <c r="J96" s="22">
        <v>4</v>
      </c>
      <c r="K96" s="22">
        <v>3</v>
      </c>
      <c r="L96" s="22">
        <v>1</v>
      </c>
      <c r="M96" s="49">
        <f t="shared" si="14"/>
        <v>4</v>
      </c>
      <c r="Q96" s="41"/>
      <c r="R96" s="41"/>
      <c r="S96" s="27">
        <v>7.5</v>
      </c>
      <c r="T96" s="21" t="s">
        <v>139</v>
      </c>
      <c r="Z96" s="22">
        <v>1</v>
      </c>
      <c r="AA96" s="22">
        <v>0</v>
      </c>
      <c r="AB96" s="22">
        <v>0</v>
      </c>
      <c r="AC96" s="22">
        <f t="shared" si="15"/>
        <v>0</v>
      </c>
      <c r="AD96" s="22">
        <v>0</v>
      </c>
      <c r="AO96" s="22"/>
      <c r="AP96" s="22"/>
      <c r="AQ96" s="22"/>
      <c r="AR96" s="41"/>
    </row>
    <row r="97" spans="1:44" ht="15.75" customHeight="1" x14ac:dyDescent="0.25">
      <c r="A97" s="36"/>
      <c r="E97" s="21" t="s">
        <v>81</v>
      </c>
      <c r="F97" s="21"/>
      <c r="G97" s="21"/>
      <c r="H97" s="21" t="s">
        <v>134</v>
      </c>
      <c r="I97" s="22"/>
      <c r="J97" s="22">
        <v>4</v>
      </c>
      <c r="K97" s="22">
        <v>2</v>
      </c>
      <c r="L97" s="22">
        <v>2</v>
      </c>
      <c r="M97" s="49">
        <f t="shared" si="14"/>
        <v>4</v>
      </c>
      <c r="Q97" s="41"/>
      <c r="R97" s="41"/>
      <c r="S97" s="27">
        <v>6.5</v>
      </c>
      <c r="T97" s="21" t="s">
        <v>123</v>
      </c>
      <c r="Z97" s="22">
        <v>1</v>
      </c>
      <c r="AA97" s="22">
        <v>0</v>
      </c>
      <c r="AB97" s="22">
        <v>0</v>
      </c>
      <c r="AC97" s="22">
        <f t="shared" si="15"/>
        <v>0</v>
      </c>
      <c r="AD97" s="22">
        <v>0</v>
      </c>
      <c r="AO97" s="22"/>
      <c r="AP97" s="22"/>
      <c r="AQ97" s="22"/>
      <c r="AR97" s="41"/>
    </row>
    <row r="98" spans="1:44" ht="15.75" customHeight="1" thickBot="1" x14ac:dyDescent="0.3">
      <c r="A98" s="36"/>
      <c r="E98" s="21" t="s">
        <v>118</v>
      </c>
      <c r="G98" s="21"/>
      <c r="H98" s="21" t="s">
        <v>106</v>
      </c>
      <c r="I98" s="22"/>
      <c r="J98" s="22">
        <v>4</v>
      </c>
      <c r="K98" s="22">
        <v>2</v>
      </c>
      <c r="L98" s="22">
        <v>2</v>
      </c>
      <c r="M98" s="49">
        <f t="shared" si="14"/>
        <v>4</v>
      </c>
      <c r="Q98" s="41"/>
      <c r="R98" s="41"/>
      <c r="S98" s="27">
        <v>7.5</v>
      </c>
      <c r="T98" s="21" t="s">
        <v>44</v>
      </c>
      <c r="Z98" s="22">
        <v>1</v>
      </c>
      <c r="AA98" s="22">
        <v>0</v>
      </c>
      <c r="AB98" s="22">
        <v>2</v>
      </c>
      <c r="AC98" s="22">
        <f t="shared" si="15"/>
        <v>2</v>
      </c>
      <c r="AD98" s="22">
        <v>0</v>
      </c>
      <c r="AO98" s="22"/>
      <c r="AP98" s="22"/>
      <c r="AQ98" s="22"/>
      <c r="AR98" s="41"/>
    </row>
    <row r="99" spans="1:44" ht="15.75" customHeight="1" x14ac:dyDescent="0.25">
      <c r="A99" s="36"/>
      <c r="E99" s="21" t="s">
        <v>138</v>
      </c>
      <c r="F99" s="21"/>
      <c r="G99" s="21"/>
      <c r="H99" s="21" t="s">
        <v>173</v>
      </c>
      <c r="I99" s="22"/>
      <c r="J99" s="22">
        <v>3</v>
      </c>
      <c r="K99" s="22">
        <v>2</v>
      </c>
      <c r="L99" s="22">
        <v>2</v>
      </c>
      <c r="M99" s="49">
        <f t="shared" si="14"/>
        <v>4</v>
      </c>
      <c r="Q99" s="41"/>
      <c r="R99" s="41"/>
      <c r="S99" s="8"/>
      <c r="T99" s="31" t="s">
        <v>157</v>
      </c>
      <c r="U99" s="8"/>
      <c r="V99" s="8"/>
      <c r="W99" s="8"/>
      <c r="X99" s="8"/>
      <c r="Y99" s="8"/>
      <c r="Z99" s="53">
        <f>SUM(Z93:Z98)</f>
        <v>6</v>
      </c>
      <c r="AA99" s="53">
        <f>SUM(AA93:AA98)</f>
        <v>1</v>
      </c>
      <c r="AB99" s="53">
        <f>SUM(AB93:AB98)</f>
        <v>2</v>
      </c>
      <c r="AC99" s="53">
        <f>SUM(AC93:AC98)</f>
        <v>3</v>
      </c>
      <c r="AD99" s="53">
        <f>SUM(AD93:AD98)</f>
        <v>0</v>
      </c>
      <c r="AO99" s="22"/>
      <c r="AP99" s="22"/>
      <c r="AQ99" s="22"/>
      <c r="AR99" s="41"/>
    </row>
    <row r="100" spans="1:44" ht="15.75" customHeight="1" x14ac:dyDescent="0.25">
      <c r="A100" s="36"/>
      <c r="E100" s="21" t="s">
        <v>103</v>
      </c>
      <c r="H100" s="21" t="s">
        <v>17</v>
      </c>
      <c r="I100" s="22"/>
      <c r="J100" s="22">
        <v>4</v>
      </c>
      <c r="K100" s="22">
        <v>2</v>
      </c>
      <c r="L100" s="22">
        <v>2</v>
      </c>
      <c r="M100" s="49">
        <f t="shared" si="14"/>
        <v>4</v>
      </c>
      <c r="Q100" s="41"/>
      <c r="R100" s="41"/>
      <c r="S100" s="27"/>
      <c r="T100" s="21" t="s">
        <v>86</v>
      </c>
      <c r="Z100" s="54">
        <f>Z90+AC109+Z99</f>
        <v>37</v>
      </c>
      <c r="AA100" s="54">
        <f>AA99+AA90</f>
        <v>8</v>
      </c>
      <c r="AB100" s="54">
        <f>AB99+AB90</f>
        <v>10</v>
      </c>
      <c r="AC100" s="54">
        <f>AC99+AC90</f>
        <v>18</v>
      </c>
      <c r="AD100" s="54">
        <f>AD99+AD90</f>
        <v>4</v>
      </c>
      <c r="AO100" s="22"/>
      <c r="AP100" s="22"/>
      <c r="AQ100" s="22"/>
      <c r="AR100" s="41"/>
    </row>
    <row r="101" spans="1:44" ht="15.75" customHeight="1" x14ac:dyDescent="0.25">
      <c r="A101" s="36"/>
      <c r="E101" s="21" t="s">
        <v>164</v>
      </c>
      <c r="F101" s="21"/>
      <c r="G101" s="21"/>
      <c r="H101" s="21" t="s">
        <v>134</v>
      </c>
      <c r="I101" s="22"/>
      <c r="J101" s="22">
        <v>4</v>
      </c>
      <c r="K101" s="22">
        <v>1</v>
      </c>
      <c r="L101" s="22">
        <v>3</v>
      </c>
      <c r="M101" s="49">
        <f t="shared" si="14"/>
        <v>4</v>
      </c>
      <c r="Q101" s="41"/>
      <c r="R101" s="41"/>
      <c r="S101" s="27"/>
      <c r="T101" s="21" t="s">
        <v>75</v>
      </c>
      <c r="Z101" s="22">
        <f>+AM41+AM28+Z54+Z41+AM54+AM15+Z28+Z15</f>
        <v>37</v>
      </c>
      <c r="AA101" s="22">
        <f>+AN41+AN28+AA54+AA41+AN54+AN15+AA28+AA15</f>
        <v>8</v>
      </c>
      <c r="AB101" s="22">
        <f>+AO41+AO28+AB54+AB41+AO54+AO15+AB28+AB15</f>
        <v>10</v>
      </c>
      <c r="AC101" s="22">
        <f>+AP41+AP28+AC54+AC41+AP54+AP15+AC28+AC15</f>
        <v>18</v>
      </c>
      <c r="AD101" s="22">
        <f>+AQ41+AQ28+AD54+AD41+AQ54+AQ15+AD28+AD15</f>
        <v>4</v>
      </c>
      <c r="AE101" s="22"/>
      <c r="AF101" s="22"/>
      <c r="AG101" s="55"/>
      <c r="AH101" s="55"/>
      <c r="AI101" s="22"/>
      <c r="AJ101" s="22"/>
      <c r="AK101" s="22"/>
      <c r="AL101" s="24"/>
      <c r="AM101" s="22"/>
      <c r="AN101" s="22"/>
      <c r="AO101" s="22"/>
      <c r="AP101" s="22"/>
      <c r="AR101" s="41"/>
    </row>
    <row r="102" spans="1:44" ht="15.75" customHeight="1" x14ac:dyDescent="0.25">
      <c r="A102" s="36"/>
      <c r="E102" s="21" t="s">
        <v>139</v>
      </c>
      <c r="F102" s="21"/>
      <c r="G102" s="21"/>
      <c r="H102" s="21" t="s">
        <v>106</v>
      </c>
      <c r="I102" s="22"/>
      <c r="J102" s="22">
        <v>4</v>
      </c>
      <c r="K102" s="22">
        <v>1</v>
      </c>
      <c r="L102" s="22">
        <v>3</v>
      </c>
      <c r="M102" s="49">
        <f t="shared" si="14"/>
        <v>4</v>
      </c>
      <c r="O102" s="22"/>
      <c r="Q102" s="41"/>
      <c r="R102" s="41"/>
      <c r="U102" s="27"/>
      <c r="V102" s="21"/>
      <c r="W102" s="21"/>
      <c r="X102" s="21"/>
      <c r="Y102" s="21"/>
      <c r="Z102" s="22"/>
      <c r="AC102" s="22"/>
      <c r="AD102" s="22"/>
      <c r="AE102" s="22"/>
      <c r="AF102" s="22"/>
      <c r="AG102" s="55"/>
      <c r="AH102" s="55"/>
      <c r="AI102" s="22"/>
      <c r="AJ102" s="22"/>
      <c r="AK102" s="22"/>
      <c r="AL102" s="24"/>
      <c r="AM102" s="22"/>
      <c r="AN102" s="22"/>
      <c r="AO102" s="22"/>
      <c r="AP102" s="22"/>
      <c r="AQ102" s="22"/>
      <c r="AR102" s="41"/>
    </row>
    <row r="103" spans="1:44" ht="15.75" customHeight="1" x14ac:dyDescent="0.25">
      <c r="A103" s="36"/>
      <c r="E103" s="21" t="s">
        <v>119</v>
      </c>
      <c r="F103" s="21"/>
      <c r="G103" s="21"/>
      <c r="H103" s="21" t="s">
        <v>173</v>
      </c>
      <c r="I103" s="22"/>
      <c r="J103" s="22">
        <v>4</v>
      </c>
      <c r="K103" s="22">
        <v>0</v>
      </c>
      <c r="L103" s="22">
        <v>4</v>
      </c>
      <c r="M103" s="49">
        <f t="shared" si="14"/>
        <v>4</v>
      </c>
      <c r="O103" s="22"/>
      <c r="Q103" s="41"/>
      <c r="R103" s="41"/>
      <c r="AM103" s="22"/>
      <c r="AN103" s="22"/>
      <c r="AQ103" s="22"/>
      <c r="AR103" s="41"/>
    </row>
    <row r="104" spans="1:44" ht="15.75" customHeight="1" thickBot="1" x14ac:dyDescent="0.3">
      <c r="A104" s="36"/>
      <c r="M104" s="22"/>
      <c r="N104" s="22"/>
      <c r="O104" s="22"/>
      <c r="Q104" s="41"/>
      <c r="R104" s="41"/>
      <c r="U104" s="37" t="s">
        <v>109</v>
      </c>
      <c r="V104" s="10" t="s">
        <v>117</v>
      </c>
      <c r="W104" s="10"/>
      <c r="X104" s="10"/>
      <c r="Y104" s="10"/>
      <c r="Z104" s="10"/>
      <c r="AA104" s="10"/>
      <c r="AB104" s="10"/>
      <c r="AC104" s="37" t="s">
        <v>3</v>
      </c>
      <c r="AD104" s="37" t="s">
        <v>7</v>
      </c>
      <c r="AE104" s="37" t="s">
        <v>8</v>
      </c>
      <c r="AF104" s="37" t="s">
        <v>9</v>
      </c>
      <c r="AG104" s="37" t="s">
        <v>71</v>
      </c>
      <c r="AH104" s="37"/>
      <c r="AI104" s="37" t="s">
        <v>4</v>
      </c>
      <c r="AJ104" s="37" t="s">
        <v>6</v>
      </c>
      <c r="AK104" s="37" t="s">
        <v>5</v>
      </c>
      <c r="AL104" s="37" t="s">
        <v>72</v>
      </c>
      <c r="AM104" s="37" t="s">
        <v>23</v>
      </c>
      <c r="AN104" s="37" t="s">
        <v>2</v>
      </c>
      <c r="AO104" s="22"/>
      <c r="AP104" s="22"/>
      <c r="AQ104" s="22"/>
      <c r="AR104" s="41"/>
    </row>
    <row r="105" spans="1:44" ht="15.75" customHeight="1" x14ac:dyDescent="0.25">
      <c r="A105" s="36"/>
      <c r="M105" s="22"/>
      <c r="N105" s="22"/>
      <c r="O105" s="22"/>
      <c r="Q105" s="41"/>
      <c r="R105" s="41"/>
      <c r="U105" s="58">
        <v>7</v>
      </c>
      <c r="V105" s="31" t="s">
        <v>183</v>
      </c>
      <c r="W105" s="8"/>
      <c r="X105" s="31"/>
      <c r="Y105" s="31"/>
      <c r="Z105" s="14"/>
      <c r="AA105" s="8"/>
      <c r="AB105" s="8"/>
      <c r="AC105" s="15">
        <f>SUM(AD105:AF105)</f>
        <v>1</v>
      </c>
      <c r="AD105" s="15">
        <v>0</v>
      </c>
      <c r="AE105" s="15">
        <v>0</v>
      </c>
      <c r="AF105" s="15">
        <v>1</v>
      </c>
      <c r="AG105" s="98">
        <f>+(AD105*2+AF105)/(2*AC105)</f>
        <v>0.5</v>
      </c>
      <c r="AH105" s="98"/>
      <c r="AI105" s="15">
        <v>1</v>
      </c>
      <c r="AJ105" s="15">
        <v>0</v>
      </c>
      <c r="AK105" s="15">
        <v>0</v>
      </c>
      <c r="AL105" s="52">
        <f>+AI105/AC105</f>
        <v>1</v>
      </c>
      <c r="AM105" s="15">
        <v>0</v>
      </c>
      <c r="AN105" s="15">
        <v>0</v>
      </c>
      <c r="AO105" s="22"/>
      <c r="AP105" s="22"/>
      <c r="AQ105" s="22"/>
      <c r="AR105" s="41"/>
    </row>
    <row r="106" spans="1:44" ht="15.75" customHeight="1" thickBot="1" x14ac:dyDescent="0.3">
      <c r="A106" s="36"/>
      <c r="F106" s="2" t="s">
        <v>77</v>
      </c>
      <c r="G106" s="2"/>
      <c r="H106" s="2"/>
      <c r="I106" s="4" t="s">
        <v>1</v>
      </c>
      <c r="J106" s="4"/>
      <c r="K106" s="4" t="s">
        <v>3</v>
      </c>
      <c r="L106" s="50" t="s">
        <v>2</v>
      </c>
      <c r="Q106" s="41"/>
      <c r="R106" s="41"/>
      <c r="S106" s="27"/>
      <c r="U106" s="27">
        <v>7</v>
      </c>
      <c r="V106" s="21" t="s">
        <v>274</v>
      </c>
      <c r="X106" s="21"/>
      <c r="Y106" s="21"/>
      <c r="Z106" s="16"/>
      <c r="AC106" s="22">
        <f>SUM(AD106:AF106)</f>
        <v>2</v>
      </c>
      <c r="AD106" s="22">
        <v>0</v>
      </c>
      <c r="AE106" s="22">
        <v>1</v>
      </c>
      <c r="AF106" s="22">
        <v>1</v>
      </c>
      <c r="AG106" s="95">
        <f>+(AD106*2+AF106)/(2*AC106)</f>
        <v>0.25</v>
      </c>
      <c r="AH106" s="95"/>
      <c r="AI106" s="22">
        <v>5</v>
      </c>
      <c r="AJ106" s="22">
        <v>0</v>
      </c>
      <c r="AK106" s="22">
        <v>0</v>
      </c>
      <c r="AL106" s="24">
        <f>+AI106/AC106</f>
        <v>2.5</v>
      </c>
      <c r="AM106" s="22">
        <v>0</v>
      </c>
      <c r="AN106" s="22">
        <v>0</v>
      </c>
      <c r="AO106" s="22"/>
      <c r="AP106" s="22"/>
      <c r="AQ106" s="22"/>
      <c r="AR106" s="41"/>
    </row>
    <row r="107" spans="1:44" ht="15.75" customHeight="1" x14ac:dyDescent="0.25">
      <c r="A107" s="36"/>
      <c r="F107" s="21" t="s">
        <v>113</v>
      </c>
      <c r="G107" s="21"/>
      <c r="H107" s="21"/>
      <c r="I107" s="21" t="s">
        <v>97</v>
      </c>
      <c r="J107" s="22"/>
      <c r="K107" s="22">
        <v>3</v>
      </c>
      <c r="L107" s="49">
        <v>2</v>
      </c>
      <c r="Q107" s="41"/>
      <c r="R107" s="41"/>
      <c r="U107" s="27">
        <v>7.5</v>
      </c>
      <c r="V107" s="21" t="s">
        <v>253</v>
      </c>
      <c r="X107" s="21"/>
      <c r="Y107" s="21"/>
      <c r="Z107" s="16"/>
      <c r="AC107" s="22">
        <f>SUM(AD107:AF107)</f>
        <v>2</v>
      </c>
      <c r="AD107" s="22">
        <v>1</v>
      </c>
      <c r="AE107" s="22">
        <v>0</v>
      </c>
      <c r="AF107" s="22">
        <v>1</v>
      </c>
      <c r="AG107" s="95">
        <f>+(AD107*2+AF107)/(2*AC107)</f>
        <v>0.75</v>
      </c>
      <c r="AH107" s="95"/>
      <c r="AI107" s="22">
        <v>2</v>
      </c>
      <c r="AJ107" s="22">
        <v>0</v>
      </c>
      <c r="AK107" s="22">
        <v>0</v>
      </c>
      <c r="AL107" s="24">
        <f>+AI107/AC107</f>
        <v>1</v>
      </c>
      <c r="AM107" s="22">
        <v>0</v>
      </c>
      <c r="AN107" s="22">
        <v>0</v>
      </c>
      <c r="AO107" s="22"/>
      <c r="AP107" s="22"/>
      <c r="AQ107" s="22"/>
      <c r="AR107" s="41"/>
    </row>
    <row r="108" spans="1:44" ht="15.75" customHeight="1" thickBot="1" x14ac:dyDescent="0.3">
      <c r="A108" s="36"/>
      <c r="F108" s="21" t="s">
        <v>74</v>
      </c>
      <c r="G108" s="21"/>
      <c r="H108" s="21"/>
      <c r="I108" s="21" t="s">
        <v>107</v>
      </c>
      <c r="J108" s="22"/>
      <c r="K108" s="22">
        <v>3</v>
      </c>
      <c r="L108" s="49">
        <v>2</v>
      </c>
      <c r="Q108" s="41"/>
      <c r="R108" s="41"/>
      <c r="U108" s="56">
        <v>7</v>
      </c>
      <c r="V108" s="28" t="s">
        <v>222</v>
      </c>
      <c r="W108" s="3"/>
      <c r="X108" s="28"/>
      <c r="Y108" s="28"/>
      <c r="Z108" s="10"/>
      <c r="AA108" s="3"/>
      <c r="AB108" s="3"/>
      <c r="AC108" s="38">
        <f>SUM(AD108:AF108)</f>
        <v>2</v>
      </c>
      <c r="AD108" s="38">
        <v>0</v>
      </c>
      <c r="AE108" s="38">
        <v>1</v>
      </c>
      <c r="AF108" s="38">
        <v>1</v>
      </c>
      <c r="AG108" s="95">
        <f>+(AD108*2+AF108)/(2*AC108)</f>
        <v>0.25</v>
      </c>
      <c r="AH108" s="95"/>
      <c r="AI108" s="38">
        <v>8</v>
      </c>
      <c r="AJ108" s="38">
        <v>0</v>
      </c>
      <c r="AK108" s="38">
        <v>0</v>
      </c>
      <c r="AL108" s="57">
        <f>+AI108/AC108</f>
        <v>4</v>
      </c>
      <c r="AM108" s="38">
        <v>0</v>
      </c>
      <c r="AN108" s="38">
        <v>0</v>
      </c>
      <c r="AO108" s="22"/>
      <c r="AP108" s="22"/>
      <c r="AR108" s="41"/>
    </row>
    <row r="109" spans="1:44" ht="15.75" customHeight="1" x14ac:dyDescent="0.25">
      <c r="A109" s="36"/>
      <c r="F109" s="21" t="s">
        <v>191</v>
      </c>
      <c r="G109" s="21"/>
      <c r="H109" s="21"/>
      <c r="I109" s="21" t="s">
        <v>106</v>
      </c>
      <c r="J109" s="22"/>
      <c r="K109" s="22">
        <v>3</v>
      </c>
      <c r="L109" s="49">
        <v>2</v>
      </c>
      <c r="Q109" s="41"/>
      <c r="R109" s="41"/>
      <c r="U109" s="8"/>
      <c r="V109" s="32"/>
      <c r="W109" s="31" t="s">
        <v>20</v>
      </c>
      <c r="X109" s="32"/>
      <c r="Y109" s="32"/>
      <c r="Z109" s="15"/>
      <c r="AA109" s="8"/>
      <c r="AB109" s="8"/>
      <c r="AC109" s="15">
        <f>SUM(AC105:AC108)</f>
        <v>7</v>
      </c>
      <c r="AD109" s="15">
        <f>SUM(AD105:AD108)</f>
        <v>1</v>
      </c>
      <c r="AE109" s="15">
        <f>SUM(AE105:AE108)</f>
        <v>2</v>
      </c>
      <c r="AF109" s="15">
        <f>SUM(AF105:AF108)</f>
        <v>4</v>
      </c>
      <c r="AG109" s="98">
        <f>+(AD109*2+AF109)/(2*AC109)</f>
        <v>0.42857142857142855</v>
      </c>
      <c r="AH109" s="98"/>
      <c r="AI109" s="15">
        <f>SUM(AI105:AI108)</f>
        <v>16</v>
      </c>
      <c r="AJ109" s="15">
        <f>SUM(AJ105:AJ108)</f>
        <v>0</v>
      </c>
      <c r="AK109" s="15">
        <f>SUM(AK105:AK108)</f>
        <v>0</v>
      </c>
      <c r="AL109" s="52">
        <f>+AI109/AC109</f>
        <v>2.2857142857142856</v>
      </c>
      <c r="AM109" s="15">
        <f>SUM(AM105:AM108)</f>
        <v>0</v>
      </c>
      <c r="AN109" s="15">
        <f>SUM(AN105:AN108)</f>
        <v>0</v>
      </c>
      <c r="AR109" s="41"/>
    </row>
    <row r="110" spans="1:44" ht="15.75" customHeight="1" x14ac:dyDescent="0.25">
      <c r="A110" s="36"/>
      <c r="F110" s="21" t="s">
        <v>193</v>
      </c>
      <c r="G110" s="21"/>
      <c r="H110" s="21"/>
      <c r="I110" s="21" t="s">
        <v>97</v>
      </c>
      <c r="J110" s="22"/>
      <c r="K110" s="22">
        <v>3</v>
      </c>
      <c r="L110" s="49">
        <v>2</v>
      </c>
      <c r="Q110" s="41"/>
      <c r="R110" s="41"/>
      <c r="AR110" s="41"/>
    </row>
    <row r="111" spans="1:44" ht="15.75" customHeight="1" x14ac:dyDescent="0.25">
      <c r="A111" s="36"/>
      <c r="F111" s="21" t="s">
        <v>53</v>
      </c>
      <c r="G111" s="21"/>
      <c r="H111" s="21"/>
      <c r="I111" s="21" t="s">
        <v>108</v>
      </c>
      <c r="J111" s="22"/>
      <c r="K111" s="22">
        <v>4</v>
      </c>
      <c r="L111" s="49">
        <v>2</v>
      </c>
      <c r="Q111" s="41"/>
      <c r="R111" s="41"/>
      <c r="AR111" s="41"/>
    </row>
    <row r="112" spans="1:44" ht="15.75" customHeight="1" x14ac:dyDescent="0.25">
      <c r="A112" s="36"/>
      <c r="F112" s="21" t="s">
        <v>192</v>
      </c>
      <c r="G112" s="21"/>
      <c r="H112" s="21"/>
      <c r="I112" s="21" t="s">
        <v>173</v>
      </c>
      <c r="J112" s="22"/>
      <c r="K112" s="22">
        <v>4</v>
      </c>
      <c r="L112" s="49">
        <v>2</v>
      </c>
      <c r="Q112" s="41"/>
      <c r="R112" s="41"/>
      <c r="AR112" s="41"/>
    </row>
    <row r="113" spans="1:44" ht="15.75" customHeight="1" x14ac:dyDescent="0.25">
      <c r="A113" s="36"/>
      <c r="F113" s="21" t="s">
        <v>155</v>
      </c>
      <c r="I113" s="21" t="s">
        <v>134</v>
      </c>
      <c r="J113" s="22"/>
      <c r="K113" s="22">
        <v>4</v>
      </c>
      <c r="L113" s="49">
        <v>2</v>
      </c>
      <c r="Q113" s="41"/>
      <c r="R113" s="41"/>
      <c r="AR113" s="41"/>
    </row>
    <row r="114" spans="1:44" ht="15.75" customHeight="1" x14ac:dyDescent="0.25">
      <c r="A114" s="36"/>
      <c r="F114" s="21" t="s">
        <v>118</v>
      </c>
      <c r="H114" s="21"/>
      <c r="I114" s="21" t="s">
        <v>106</v>
      </c>
      <c r="J114" s="22"/>
      <c r="K114" s="22">
        <v>4</v>
      </c>
      <c r="L114" s="49">
        <v>2</v>
      </c>
      <c r="Q114" s="41"/>
      <c r="R114" s="41"/>
      <c r="AR114" s="41"/>
    </row>
    <row r="115" spans="1:44" ht="15.75" customHeight="1" x14ac:dyDescent="0.25">
      <c r="A115" s="36"/>
      <c r="F115" s="21" t="s">
        <v>169</v>
      </c>
      <c r="G115" s="21"/>
      <c r="H115" s="21"/>
      <c r="I115" s="21" t="s">
        <v>134</v>
      </c>
      <c r="J115" s="22"/>
      <c r="K115" s="22">
        <v>4</v>
      </c>
      <c r="L115" s="49">
        <v>2</v>
      </c>
      <c r="Q115" s="41"/>
      <c r="R115" s="41"/>
      <c r="AR115" s="41"/>
    </row>
    <row r="116" spans="1:44" ht="15.75" customHeight="1" x14ac:dyDescent="0.25">
      <c r="A116" s="36"/>
      <c r="F116" s="21" t="s">
        <v>141</v>
      </c>
      <c r="G116" s="21"/>
      <c r="H116" s="21"/>
      <c r="I116" s="21" t="s">
        <v>97</v>
      </c>
      <c r="J116" s="22"/>
      <c r="K116" s="22">
        <v>4</v>
      </c>
      <c r="L116" s="49">
        <v>2</v>
      </c>
      <c r="Q116" s="41"/>
      <c r="R116" s="41"/>
      <c r="AR116" s="41"/>
    </row>
    <row r="117" spans="1:44" ht="15.75" customHeight="1" x14ac:dyDescent="0.25">
      <c r="A117" s="36"/>
      <c r="F117" s="21" t="s">
        <v>126</v>
      </c>
      <c r="G117" s="21"/>
      <c r="H117" s="21"/>
      <c r="I117" s="16" t="s">
        <v>98</v>
      </c>
      <c r="J117" s="22"/>
      <c r="K117" s="22">
        <v>4</v>
      </c>
      <c r="L117" s="49">
        <v>2</v>
      </c>
      <c r="Q117" s="41"/>
      <c r="R117" s="41"/>
      <c r="AR117" s="41"/>
    </row>
    <row r="118" spans="1:44" ht="15.75" customHeight="1" x14ac:dyDescent="0.25">
      <c r="A118" s="36"/>
      <c r="F118" s="21" t="s">
        <v>187</v>
      </c>
      <c r="G118" s="21"/>
      <c r="H118" s="21"/>
      <c r="I118" s="16" t="s">
        <v>98</v>
      </c>
      <c r="J118" s="22"/>
      <c r="K118" s="22">
        <v>4</v>
      </c>
      <c r="L118" s="49">
        <v>2</v>
      </c>
      <c r="Q118" s="41"/>
      <c r="R118" s="41"/>
      <c r="AR118" s="41"/>
    </row>
    <row r="119" spans="1:44" ht="15.75" customHeight="1" x14ac:dyDescent="0.25">
      <c r="A119" s="36"/>
      <c r="F119" s="21" t="s">
        <v>45</v>
      </c>
      <c r="I119" s="21" t="s">
        <v>108</v>
      </c>
      <c r="J119" s="22"/>
      <c r="K119" s="22">
        <v>4</v>
      </c>
      <c r="L119" s="49">
        <v>2</v>
      </c>
      <c r="Q119" s="41"/>
      <c r="R119" s="41"/>
      <c r="AR119" s="41"/>
    </row>
    <row r="120" spans="1:44" ht="15.75" customHeight="1" x14ac:dyDescent="0.25">
      <c r="A120" s="36"/>
      <c r="F120" s="21" t="s">
        <v>186</v>
      </c>
      <c r="I120" s="21" t="s">
        <v>108</v>
      </c>
      <c r="J120" s="22"/>
      <c r="K120" s="22">
        <v>4</v>
      </c>
      <c r="L120" s="49">
        <v>2</v>
      </c>
      <c r="Q120" s="41"/>
      <c r="R120" s="41"/>
      <c r="AR120" s="41"/>
    </row>
    <row r="121" spans="1:44" ht="15.75" customHeight="1" x14ac:dyDescent="0.25">
      <c r="A121" s="36"/>
      <c r="F121" s="21" t="s">
        <v>48</v>
      </c>
      <c r="I121" s="21" t="s">
        <v>97</v>
      </c>
      <c r="J121" s="22"/>
      <c r="K121" s="22">
        <v>4</v>
      </c>
      <c r="L121" s="49">
        <v>2</v>
      </c>
      <c r="Q121" s="41"/>
      <c r="R121" s="41"/>
      <c r="AR121" s="41"/>
    </row>
    <row r="122" spans="1:44" ht="15.75" customHeight="1" x14ac:dyDescent="0.25">
      <c r="A122" s="36"/>
      <c r="F122" s="21" t="s">
        <v>78</v>
      </c>
      <c r="I122" s="21" t="s">
        <v>108</v>
      </c>
      <c r="J122" s="22"/>
      <c r="K122" s="22">
        <v>4</v>
      </c>
      <c r="L122" s="49">
        <v>2</v>
      </c>
      <c r="Q122" s="41"/>
      <c r="R122" s="41"/>
      <c r="AR122" s="41"/>
    </row>
    <row r="123" spans="1:44" ht="15.75" customHeight="1" x14ac:dyDescent="0.25">
      <c r="A123" s="36"/>
      <c r="Q123" s="41"/>
      <c r="R123" s="41"/>
      <c r="AR123" s="41"/>
    </row>
    <row r="124" spans="1:44" ht="15.75" customHeight="1" x14ac:dyDescent="0.25">
      <c r="A124" s="36"/>
      <c r="D124" s="21"/>
      <c r="E124" s="21"/>
      <c r="Q124" s="41"/>
      <c r="R124" s="41"/>
      <c r="AR124" s="41"/>
    </row>
    <row r="125" spans="1:44" ht="15.75" customHeight="1" x14ac:dyDescent="0.25">
      <c r="A125" s="36"/>
      <c r="D125" s="21"/>
      <c r="E125" s="21"/>
      <c r="Q125" s="41"/>
      <c r="R125" s="41"/>
      <c r="AR125" s="41"/>
    </row>
    <row r="126" spans="1:44" ht="15.75" customHeight="1" x14ac:dyDescent="0.25">
      <c r="A126" s="36"/>
      <c r="Q126" s="41"/>
      <c r="R126" s="41"/>
      <c r="AR126" s="41"/>
    </row>
    <row r="127" spans="1:44" ht="15.75" customHeight="1" x14ac:dyDescent="0.25">
      <c r="A127" s="36"/>
      <c r="Q127" s="41"/>
      <c r="R127" s="41"/>
      <c r="AR127" s="41"/>
    </row>
    <row r="128" spans="1:44" ht="15.75" customHeight="1" x14ac:dyDescent="0.25">
      <c r="A128" s="36"/>
      <c r="Q128" s="41"/>
      <c r="R128" s="41"/>
      <c r="AR128" s="41"/>
    </row>
    <row r="129" spans="1:44" ht="15.75" customHeight="1" x14ac:dyDescent="0.25">
      <c r="A129" s="36"/>
      <c r="Q129" s="41"/>
      <c r="R129" s="41"/>
      <c r="AR129" s="41"/>
    </row>
    <row r="130" spans="1:44" ht="15.75" customHeight="1" x14ac:dyDescent="0.25">
      <c r="A130" s="36"/>
      <c r="Q130" s="41"/>
      <c r="R130" s="41"/>
      <c r="AR130" s="41"/>
    </row>
    <row r="131" spans="1:44" ht="15.75" customHeight="1" x14ac:dyDescent="0.25">
      <c r="A131" s="36"/>
      <c r="Q131" s="41"/>
      <c r="R131" s="41"/>
      <c r="AR131" s="41"/>
    </row>
    <row r="132" spans="1:44" ht="15.75" customHeight="1" x14ac:dyDescent="0.25">
      <c r="A132" s="36"/>
      <c r="Q132" s="41"/>
      <c r="R132" s="41"/>
      <c r="AR132" s="41"/>
    </row>
    <row r="133" spans="1:44" ht="15.75" customHeight="1" x14ac:dyDescent="0.25">
      <c r="A133" s="36"/>
      <c r="Q133" s="41"/>
      <c r="R133" s="41"/>
      <c r="AR133" s="41"/>
    </row>
    <row r="134" spans="1:44" ht="15.75" customHeight="1" x14ac:dyDescent="0.25">
      <c r="A134" s="36"/>
      <c r="Q134" s="41"/>
      <c r="R134" s="41"/>
      <c r="U134" s="27"/>
      <c r="V134" s="21"/>
      <c r="W134" s="21"/>
      <c r="X134" s="21"/>
      <c r="Y134" s="21"/>
      <c r="Z134" s="22"/>
      <c r="AC134" s="22"/>
      <c r="AD134" s="22"/>
      <c r="AE134" s="22"/>
      <c r="AF134" s="22"/>
      <c r="AG134" s="95"/>
      <c r="AH134" s="95"/>
      <c r="AI134" s="22"/>
      <c r="AJ134" s="22"/>
      <c r="AK134" s="22"/>
      <c r="AL134" s="24"/>
      <c r="AM134" s="22"/>
      <c r="AN134" s="22"/>
      <c r="AR134" s="41"/>
    </row>
    <row r="135" spans="1:44" ht="15.75" customHeight="1" x14ac:dyDescent="0.25">
      <c r="A135" s="36"/>
      <c r="Q135" s="41"/>
      <c r="R135" s="41"/>
      <c r="U135" s="27"/>
      <c r="V135" s="21"/>
      <c r="W135" s="21"/>
      <c r="X135" s="21"/>
      <c r="Y135" s="21"/>
      <c r="Z135" s="22"/>
      <c r="AC135" s="22"/>
      <c r="AD135" s="22"/>
      <c r="AE135" s="22"/>
      <c r="AF135" s="22"/>
      <c r="AG135" s="95"/>
      <c r="AH135" s="95"/>
      <c r="AI135" s="22"/>
      <c r="AJ135" s="22"/>
      <c r="AK135" s="22"/>
      <c r="AL135" s="24"/>
      <c r="AM135" s="22"/>
      <c r="AN135" s="22"/>
      <c r="AR135" s="41"/>
    </row>
    <row r="136" spans="1:44" ht="15.75" customHeight="1" x14ac:dyDescent="0.25">
      <c r="A136" s="36"/>
      <c r="Q136" s="36"/>
      <c r="R136" s="36"/>
      <c r="U136" s="27"/>
      <c r="V136" s="21"/>
      <c r="W136" s="21"/>
      <c r="X136" s="21"/>
      <c r="Y136" s="21"/>
      <c r="Z136" s="22"/>
      <c r="AC136" s="22"/>
      <c r="AD136" s="22"/>
      <c r="AE136" s="22"/>
      <c r="AF136" s="22"/>
      <c r="AG136" s="95"/>
      <c r="AH136" s="95"/>
      <c r="AI136" s="22"/>
      <c r="AJ136" s="22"/>
      <c r="AK136" s="22"/>
      <c r="AL136" s="24"/>
      <c r="AM136" s="22"/>
      <c r="AN136" s="22"/>
      <c r="AR136" s="36"/>
    </row>
    <row r="137" spans="1:44" ht="15.75" customHeight="1" x14ac:dyDescent="0.25">
      <c r="A137" s="36"/>
      <c r="Q137" s="36"/>
      <c r="R137" s="36"/>
      <c r="U137" s="27"/>
      <c r="V137" s="21"/>
      <c r="W137" s="21"/>
      <c r="X137" s="21"/>
      <c r="Y137" s="21"/>
      <c r="Z137" s="22"/>
      <c r="AC137" s="22"/>
      <c r="AD137" s="22"/>
      <c r="AE137" s="22"/>
      <c r="AF137" s="22"/>
      <c r="AG137" s="95"/>
      <c r="AH137" s="95"/>
      <c r="AI137" s="22"/>
      <c r="AJ137" s="22"/>
      <c r="AK137" s="22"/>
      <c r="AL137" s="24"/>
      <c r="AM137" s="22"/>
      <c r="AN137" s="22"/>
      <c r="AR137" s="36"/>
    </row>
    <row r="138" spans="1:44" ht="15.75" customHeight="1" x14ac:dyDescent="0.25">
      <c r="A138" s="36"/>
      <c r="Q138" s="36"/>
      <c r="R138" s="36"/>
      <c r="AR138" s="36"/>
    </row>
    <row r="139" spans="1:44" ht="15.75" customHeight="1" x14ac:dyDescent="0.25">
      <c r="A139" s="36"/>
      <c r="Q139" s="36"/>
      <c r="R139" s="36"/>
      <c r="S139" s="27"/>
      <c r="T139" s="21"/>
      <c r="AR139" s="36"/>
    </row>
    <row r="140" spans="1:44" ht="15.75" customHeight="1" x14ac:dyDescent="0.25">
      <c r="A140" s="36"/>
      <c r="Q140" s="36"/>
      <c r="R140" s="36"/>
      <c r="S140" s="27"/>
      <c r="T140" s="21"/>
      <c r="AR140" s="36"/>
    </row>
    <row r="141" spans="1:44" ht="15.75" customHeight="1" x14ac:dyDescent="0.25">
      <c r="A141" s="36"/>
      <c r="Q141" s="36"/>
      <c r="R141" s="36"/>
      <c r="S141" s="27"/>
      <c r="T141" s="21"/>
      <c r="AR141" s="36"/>
    </row>
    <row r="142" spans="1:44" ht="15.75" customHeight="1" x14ac:dyDescent="0.25">
      <c r="A142" s="36"/>
      <c r="Q142" s="39"/>
      <c r="R142" s="39"/>
      <c r="AR142" s="39"/>
    </row>
    <row r="143" spans="1:44" ht="15.75" customHeight="1" x14ac:dyDescent="0.25">
      <c r="A143" s="36"/>
      <c r="Q143" s="39"/>
      <c r="R143" s="39"/>
      <c r="AR143" s="39"/>
    </row>
    <row r="144" spans="1:44" ht="15.75" customHeight="1" x14ac:dyDescent="0.25">
      <c r="A144" s="36"/>
      <c r="Q144" s="39"/>
      <c r="R144" s="39"/>
      <c r="AR144" s="39"/>
    </row>
    <row r="145" spans="1:44" ht="15.75" customHeight="1" x14ac:dyDescent="0.25">
      <c r="A145" s="36"/>
      <c r="D145" s="21"/>
      <c r="E145" s="21"/>
      <c r="F145" s="21"/>
      <c r="G145" s="21"/>
      <c r="I145" s="22"/>
      <c r="J145" s="22"/>
      <c r="K145" s="22"/>
      <c r="L145" s="22"/>
      <c r="M145" s="22"/>
      <c r="Q145" s="39"/>
      <c r="R145" s="39"/>
      <c r="AR145" s="39"/>
    </row>
    <row r="146" spans="1:44" ht="15.75" x14ac:dyDescent="0.25">
      <c r="A146" s="36"/>
      <c r="Q146" s="39"/>
      <c r="R146" s="39"/>
      <c r="AR146" s="39"/>
    </row>
    <row r="147" spans="1:44" ht="15" x14ac:dyDescent="0.2">
      <c r="A147" s="39"/>
      <c r="B147" s="39"/>
      <c r="C147" s="39"/>
      <c r="D147" s="39"/>
      <c r="E147" s="39"/>
      <c r="F147" s="39"/>
      <c r="G147" s="39"/>
      <c r="H147" s="39"/>
      <c r="I147" s="39"/>
      <c r="J147" s="39"/>
      <c r="K147" s="39"/>
      <c r="L147" s="39"/>
      <c r="M147" s="39"/>
      <c r="N147" s="39"/>
      <c r="O147" s="39"/>
      <c r="P147" s="39"/>
      <c r="Q147" s="39"/>
      <c r="R147" s="39"/>
      <c r="S147" s="39"/>
      <c r="T147" s="39"/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F147" s="39"/>
      <c r="AG147" s="39"/>
      <c r="AH147" s="39"/>
      <c r="AI147" s="39"/>
      <c r="AJ147" s="39"/>
      <c r="AK147" s="39"/>
      <c r="AL147" s="39"/>
      <c r="AM147" s="39"/>
      <c r="AN147" s="39"/>
      <c r="AO147" s="39"/>
      <c r="AP147" s="39"/>
      <c r="AQ147" s="39"/>
      <c r="AR147" s="43"/>
    </row>
  </sheetData>
  <mergeCells count="27">
    <mergeCell ref="AG136:AH136"/>
    <mergeCell ref="AG137:AH137"/>
    <mergeCell ref="AG106:AH106"/>
    <mergeCell ref="AG109:AH109"/>
    <mergeCell ref="AG105:AH105"/>
    <mergeCell ref="AG107:AH107"/>
    <mergeCell ref="AG108:AH108"/>
    <mergeCell ref="AG134:AH134"/>
    <mergeCell ref="AG135:AH135"/>
    <mergeCell ref="AG11:AH11"/>
    <mergeCell ref="E14:F14"/>
    <mergeCell ref="B74:P74"/>
    <mergeCell ref="S74:AQ74"/>
    <mergeCell ref="G75:M75"/>
    <mergeCell ref="S75:AQ75"/>
    <mergeCell ref="AG10:AH10"/>
    <mergeCell ref="B1:P1"/>
    <mergeCell ref="S1:AQ1"/>
    <mergeCell ref="G2:M2"/>
    <mergeCell ref="AG2:AH2"/>
    <mergeCell ref="AG3:AH3"/>
    <mergeCell ref="AG4:AH4"/>
    <mergeCell ref="AG5:AH5"/>
    <mergeCell ref="AG6:AH6"/>
    <mergeCell ref="AG7:AH7"/>
    <mergeCell ref="AG8:AH8"/>
    <mergeCell ref="AG9:AH9"/>
  </mergeCells>
  <conditionalFormatting sqref="Z101">
    <cfRule type="cellIs" dxfId="19" priority="5" operator="notEqual">
      <formula>$Z$100</formula>
    </cfRule>
  </conditionalFormatting>
  <conditionalFormatting sqref="AA101">
    <cfRule type="cellIs" dxfId="18" priority="4" operator="notEqual">
      <formula>$AA$100</formula>
    </cfRule>
  </conditionalFormatting>
  <conditionalFormatting sqref="AB101">
    <cfRule type="cellIs" dxfId="17" priority="3" operator="notEqual">
      <formula>$AB$100</formula>
    </cfRule>
  </conditionalFormatting>
  <conditionalFormatting sqref="AC101">
    <cfRule type="cellIs" dxfId="16" priority="2" operator="notEqual">
      <formula>$AC$100</formula>
    </cfRule>
  </conditionalFormatting>
  <conditionalFormatting sqref="AD101">
    <cfRule type="cellIs" dxfId="15" priority="1" operator="notEqual">
      <formula>$AD$100</formula>
    </cfRule>
  </conditionalFormatting>
  <pageMargins left="0.25" right="0.25" top="0.25" bottom="0.25" header="0.5" footer="0.5"/>
  <pageSetup scale="65" fitToWidth="0" fitToHeight="0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A89733-7A42-4E85-9459-427847A1AA89}">
  <dimension ref="A1:AR147"/>
  <sheetViews>
    <sheetView topLeftCell="A7" zoomScale="70" zoomScaleNormal="70" zoomScaleSheetLayoutView="78" workbookViewId="0">
      <selection activeCell="C2" sqref="C2"/>
    </sheetView>
  </sheetViews>
  <sheetFormatPr defaultRowHeight="12.75" x14ac:dyDescent="0.2"/>
  <cols>
    <col min="1" max="1" width="2.7109375" customWidth="1"/>
    <col min="2" max="2" width="13.140625" customWidth="1"/>
    <col min="3" max="3" width="8.7109375" customWidth="1"/>
    <col min="4" max="4" width="8.28515625" customWidth="1"/>
    <col min="5" max="5" width="9.7109375" customWidth="1"/>
    <col min="6" max="6" width="5.85546875" customWidth="1"/>
    <col min="7" max="13" width="9.7109375" customWidth="1"/>
    <col min="14" max="15" width="10.7109375" customWidth="1"/>
    <col min="16" max="16" width="18.7109375" customWidth="1"/>
    <col min="17" max="18" width="2.7109375" customWidth="1"/>
    <col min="19" max="19" width="5.85546875" customWidth="1"/>
    <col min="20" max="23" width="6" customWidth="1"/>
    <col min="24" max="24" width="4.7109375" customWidth="1"/>
    <col min="25" max="25" width="10.7109375" customWidth="1"/>
    <col min="26" max="30" width="5.85546875" customWidth="1"/>
    <col min="31" max="31" width="5.28515625" customWidth="1"/>
    <col min="32" max="32" width="5.85546875" customWidth="1"/>
    <col min="33" max="36" width="6" customWidth="1"/>
    <col min="37" max="37" width="4.7109375" customWidth="1"/>
    <col min="38" max="38" width="10.7109375" customWidth="1"/>
    <col min="39" max="43" width="5.85546875" customWidth="1"/>
    <col min="44" max="44" width="2.7109375" customWidth="1"/>
  </cols>
  <sheetData>
    <row r="1" spans="1:44" ht="24" customHeight="1" x14ac:dyDescent="0.3">
      <c r="A1" s="39"/>
      <c r="B1" s="85" t="s">
        <v>127</v>
      </c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39"/>
      <c r="R1" s="39"/>
      <c r="S1" s="85" t="s">
        <v>127</v>
      </c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  <c r="AG1" s="85"/>
      <c r="AH1" s="85"/>
      <c r="AI1" s="85"/>
      <c r="AJ1" s="85"/>
      <c r="AK1" s="85"/>
      <c r="AL1" s="85"/>
      <c r="AM1" s="85"/>
      <c r="AN1" s="85"/>
      <c r="AO1" s="85"/>
      <c r="AP1" s="85"/>
      <c r="AQ1" s="85"/>
      <c r="AR1" s="39"/>
    </row>
    <row r="2" spans="1:44" ht="18.600000000000001" customHeight="1" thickBot="1" x14ac:dyDescent="0.35">
      <c r="A2" s="36"/>
      <c r="B2" s="26" t="s">
        <v>76</v>
      </c>
      <c r="C2" s="26">
        <v>3</v>
      </c>
      <c r="D2" s="25"/>
      <c r="E2" s="25"/>
      <c r="F2" s="25"/>
      <c r="G2" s="86" t="s">
        <v>170</v>
      </c>
      <c r="H2" s="86"/>
      <c r="I2" s="86"/>
      <c r="J2" s="86"/>
      <c r="K2" s="86"/>
      <c r="L2" s="86"/>
      <c r="M2" s="86"/>
      <c r="N2" s="25"/>
      <c r="O2" s="25"/>
      <c r="P2" s="25"/>
      <c r="Q2" s="36"/>
      <c r="R2" s="36"/>
      <c r="U2" s="37" t="s">
        <v>109</v>
      </c>
      <c r="V2" s="10" t="s">
        <v>0</v>
      </c>
      <c r="W2" s="10"/>
      <c r="X2" s="10"/>
      <c r="Y2" s="10"/>
      <c r="Z2" s="10" t="s">
        <v>1</v>
      </c>
      <c r="AA2" s="10"/>
      <c r="AB2" s="10"/>
      <c r="AC2" s="37" t="s">
        <v>3</v>
      </c>
      <c r="AD2" s="37" t="s">
        <v>7</v>
      </c>
      <c r="AE2" s="37" t="s">
        <v>8</v>
      </c>
      <c r="AF2" s="37" t="s">
        <v>9</v>
      </c>
      <c r="AG2" s="97" t="s">
        <v>71</v>
      </c>
      <c r="AH2" s="97"/>
      <c r="AI2" s="37" t="s">
        <v>4</v>
      </c>
      <c r="AJ2" s="37" t="s">
        <v>6</v>
      </c>
      <c r="AK2" s="37" t="s">
        <v>5</v>
      </c>
      <c r="AL2" s="37" t="s">
        <v>72</v>
      </c>
      <c r="AM2" s="21"/>
      <c r="AN2" s="11"/>
      <c r="AO2" s="11"/>
      <c r="AP2" s="22"/>
      <c r="AQ2" s="22"/>
      <c r="AR2" s="39"/>
    </row>
    <row r="3" spans="1:44" ht="18.75" thickBot="1" x14ac:dyDescent="0.3">
      <c r="A3" s="36"/>
      <c r="B3" s="4" t="s">
        <v>110</v>
      </c>
      <c r="C3" s="2" t="s">
        <v>80</v>
      </c>
      <c r="D3" s="2"/>
      <c r="E3" s="3"/>
      <c r="F3" s="2"/>
      <c r="G3" s="4" t="s">
        <v>7</v>
      </c>
      <c r="H3" s="4" t="s">
        <v>8</v>
      </c>
      <c r="I3" s="4" t="s">
        <v>9</v>
      </c>
      <c r="J3" s="4" t="s">
        <v>11</v>
      </c>
      <c r="K3" s="4" t="s">
        <v>12</v>
      </c>
      <c r="L3" s="4" t="s">
        <v>10</v>
      </c>
      <c r="M3" s="4" t="s">
        <v>4</v>
      </c>
      <c r="N3" s="4" t="s">
        <v>13</v>
      </c>
      <c r="O3" s="4" t="s">
        <v>2</v>
      </c>
      <c r="P3" s="4" t="s">
        <v>252</v>
      </c>
      <c r="Q3" s="36"/>
      <c r="R3" s="36"/>
      <c r="U3" s="27">
        <v>7.5</v>
      </c>
      <c r="V3" s="21" t="s">
        <v>168</v>
      </c>
      <c r="Z3" s="21" t="s">
        <v>136</v>
      </c>
      <c r="AB3" s="22"/>
      <c r="AC3" s="15">
        <f t="shared" ref="AC3:AC10" si="0">+AD3+AE3+AF3</f>
        <v>2</v>
      </c>
      <c r="AD3" s="15">
        <v>1</v>
      </c>
      <c r="AE3" s="15">
        <v>1</v>
      </c>
      <c r="AF3" s="15">
        <v>0</v>
      </c>
      <c r="AG3" s="98">
        <f t="shared" ref="AG3:AG9" si="1">+(AD3*2+AF3)/(2*AC3)</f>
        <v>0.5</v>
      </c>
      <c r="AH3" s="98"/>
      <c r="AI3" s="15">
        <v>2</v>
      </c>
      <c r="AJ3" s="15">
        <v>0</v>
      </c>
      <c r="AK3" s="15">
        <v>1</v>
      </c>
      <c r="AL3" s="52">
        <f t="shared" ref="AL3:AL9" si="2">+AI3/AC3</f>
        <v>1</v>
      </c>
      <c r="AN3" s="22"/>
      <c r="AQ3" s="22"/>
      <c r="AR3" s="39"/>
    </row>
    <row r="4" spans="1:44" ht="18" x14ac:dyDescent="0.25">
      <c r="A4" s="36"/>
      <c r="B4" s="5">
        <v>4</v>
      </c>
      <c r="C4" s="6" t="s">
        <v>115</v>
      </c>
      <c r="D4" s="11"/>
      <c r="E4" s="11"/>
      <c r="F4" s="11"/>
      <c r="G4" s="5">
        <v>2</v>
      </c>
      <c r="H4" s="5">
        <v>0</v>
      </c>
      <c r="I4" s="5">
        <v>1</v>
      </c>
      <c r="J4" s="5">
        <f t="shared" ref="J4:J11" si="3">2*G4+I4</f>
        <v>5</v>
      </c>
      <c r="K4" s="35">
        <f t="shared" ref="K4:K11" si="4">+J4/((G4+H4+I4)*2)</f>
        <v>0.83333333333333337</v>
      </c>
      <c r="L4" s="5">
        <f>+$AA$66</f>
        <v>10</v>
      </c>
      <c r="M4" s="5">
        <v>6</v>
      </c>
      <c r="N4" s="5">
        <f>+$AB$66</f>
        <v>15</v>
      </c>
      <c r="O4" s="5">
        <f>+$AD$66</f>
        <v>4</v>
      </c>
      <c r="P4" s="5">
        <v>3</v>
      </c>
      <c r="Q4" s="40"/>
      <c r="R4" s="36"/>
      <c r="U4" s="27">
        <v>8</v>
      </c>
      <c r="V4" s="21" t="s">
        <v>15</v>
      </c>
      <c r="X4" s="21"/>
      <c r="Y4" s="21"/>
      <c r="Z4" s="21" t="s">
        <v>184</v>
      </c>
      <c r="AB4" s="22"/>
      <c r="AC4" s="22">
        <f t="shared" si="0"/>
        <v>3</v>
      </c>
      <c r="AD4" s="22">
        <v>2</v>
      </c>
      <c r="AE4" s="22">
        <v>1</v>
      </c>
      <c r="AF4" s="22">
        <v>0</v>
      </c>
      <c r="AG4" s="95">
        <f t="shared" si="1"/>
        <v>0.66666666666666663</v>
      </c>
      <c r="AH4" s="95"/>
      <c r="AI4" s="22">
        <v>4</v>
      </c>
      <c r="AJ4" s="22">
        <v>0</v>
      </c>
      <c r="AK4" s="22">
        <v>1</v>
      </c>
      <c r="AL4" s="24">
        <f t="shared" si="2"/>
        <v>1.3333333333333333</v>
      </c>
      <c r="AN4" s="22"/>
      <c r="AO4" s="5"/>
      <c r="AQ4" s="22"/>
      <c r="AR4" s="39"/>
    </row>
    <row r="5" spans="1:44" ht="18" x14ac:dyDescent="0.25">
      <c r="A5" s="36"/>
      <c r="B5" s="5">
        <v>1</v>
      </c>
      <c r="C5" s="6" t="s">
        <v>130</v>
      </c>
      <c r="D5" s="11"/>
      <c r="E5" s="6"/>
      <c r="F5" s="11"/>
      <c r="G5" s="5">
        <v>2</v>
      </c>
      <c r="H5" s="5">
        <v>1</v>
      </c>
      <c r="I5" s="5">
        <v>0</v>
      </c>
      <c r="J5" s="5">
        <f t="shared" si="3"/>
        <v>4</v>
      </c>
      <c r="K5" s="35">
        <f t="shared" si="4"/>
        <v>0.66666666666666663</v>
      </c>
      <c r="L5" s="5">
        <f>+$AA$27</f>
        <v>12</v>
      </c>
      <c r="M5" s="5">
        <v>3</v>
      </c>
      <c r="N5" s="5">
        <f>$AB$27</f>
        <v>16</v>
      </c>
      <c r="O5" s="5">
        <f>$AD$27</f>
        <v>4</v>
      </c>
      <c r="P5" s="5">
        <v>1</v>
      </c>
      <c r="Q5" s="40"/>
      <c r="R5" s="36"/>
      <c r="U5" s="27">
        <v>7.5</v>
      </c>
      <c r="V5" s="21" t="s">
        <v>69</v>
      </c>
      <c r="X5" s="21"/>
      <c r="Z5" s="21" t="s">
        <v>16</v>
      </c>
      <c r="AB5" s="22"/>
      <c r="AC5" s="22">
        <f t="shared" si="0"/>
        <v>3</v>
      </c>
      <c r="AD5" s="22">
        <v>2</v>
      </c>
      <c r="AE5" s="22">
        <v>0</v>
      </c>
      <c r="AF5" s="22">
        <v>1</v>
      </c>
      <c r="AG5" s="95">
        <f t="shared" si="1"/>
        <v>0.83333333333333337</v>
      </c>
      <c r="AH5" s="95"/>
      <c r="AI5" s="22">
        <v>6</v>
      </c>
      <c r="AJ5" s="22">
        <v>0</v>
      </c>
      <c r="AK5" s="22">
        <v>0</v>
      </c>
      <c r="AL5" s="24">
        <f t="shared" si="2"/>
        <v>2</v>
      </c>
      <c r="AN5" s="22"/>
      <c r="AO5" s="5"/>
      <c r="AQ5" s="22"/>
      <c r="AR5" s="39"/>
    </row>
    <row r="6" spans="1:44" ht="18" x14ac:dyDescent="0.25">
      <c r="A6" s="36"/>
      <c r="B6" s="5">
        <v>5</v>
      </c>
      <c r="C6" s="6" t="s">
        <v>171</v>
      </c>
      <c r="D6" s="11"/>
      <c r="E6" s="11"/>
      <c r="F6" s="11"/>
      <c r="G6" s="5">
        <v>2</v>
      </c>
      <c r="H6" s="5">
        <v>1</v>
      </c>
      <c r="I6" s="5">
        <v>0</v>
      </c>
      <c r="J6" s="5">
        <f t="shared" si="3"/>
        <v>4</v>
      </c>
      <c r="K6" s="35">
        <f t="shared" si="4"/>
        <v>0.66666666666666663</v>
      </c>
      <c r="L6" s="5">
        <f>+$AN$27</f>
        <v>11</v>
      </c>
      <c r="M6" s="5">
        <v>4</v>
      </c>
      <c r="N6" s="5">
        <f>$AO$27</f>
        <v>19</v>
      </c>
      <c r="O6" s="5">
        <f>$AQ$27</f>
        <v>2</v>
      </c>
      <c r="P6" s="5">
        <v>1</v>
      </c>
      <c r="Q6" s="40"/>
      <c r="R6" s="36"/>
      <c r="U6" s="27">
        <v>7</v>
      </c>
      <c r="V6" s="21" t="s">
        <v>183</v>
      </c>
      <c r="X6" s="21"/>
      <c r="Z6" s="21" t="s">
        <v>97</v>
      </c>
      <c r="AB6" s="22"/>
      <c r="AC6" s="22">
        <f t="shared" si="0"/>
        <v>3</v>
      </c>
      <c r="AD6" s="22">
        <v>2</v>
      </c>
      <c r="AE6" s="22">
        <v>1</v>
      </c>
      <c r="AF6" s="22">
        <v>0</v>
      </c>
      <c r="AG6" s="95">
        <f t="shared" si="1"/>
        <v>0.66666666666666663</v>
      </c>
      <c r="AH6" s="95"/>
      <c r="AI6" s="22">
        <v>8</v>
      </c>
      <c r="AJ6" s="22">
        <v>0</v>
      </c>
      <c r="AK6" s="22">
        <v>1</v>
      </c>
      <c r="AL6" s="24">
        <f t="shared" si="2"/>
        <v>2.6666666666666665</v>
      </c>
      <c r="AN6" s="22"/>
      <c r="AO6" s="5"/>
      <c r="AQ6" s="22"/>
      <c r="AR6" s="39"/>
    </row>
    <row r="7" spans="1:44" ht="18" x14ac:dyDescent="0.25">
      <c r="A7" s="36"/>
      <c r="B7" s="5">
        <v>7</v>
      </c>
      <c r="C7" s="6" t="s">
        <v>92</v>
      </c>
      <c r="D7" s="11"/>
      <c r="E7" s="6"/>
      <c r="F7" s="11"/>
      <c r="G7" s="5">
        <v>2</v>
      </c>
      <c r="H7" s="5">
        <v>1</v>
      </c>
      <c r="I7" s="5">
        <v>0</v>
      </c>
      <c r="J7" s="5">
        <f t="shared" si="3"/>
        <v>4</v>
      </c>
      <c r="K7" s="35">
        <f t="shared" si="4"/>
        <v>0.66666666666666663</v>
      </c>
      <c r="L7" s="5">
        <f>+$AN$53</f>
        <v>12</v>
      </c>
      <c r="M7" s="5">
        <v>8</v>
      </c>
      <c r="N7" s="5">
        <f>+$AO$53</f>
        <v>19</v>
      </c>
      <c r="O7" s="5">
        <f>+$AQ$53</f>
        <v>8</v>
      </c>
      <c r="P7" s="5">
        <v>4</v>
      </c>
      <c r="Q7" s="40"/>
      <c r="R7" s="36"/>
      <c r="U7" s="27">
        <v>7</v>
      </c>
      <c r="V7" s="21" t="s">
        <v>162</v>
      </c>
      <c r="X7" s="21"/>
      <c r="Z7" s="21" t="s">
        <v>17</v>
      </c>
      <c r="AB7" s="22"/>
      <c r="AC7" s="22">
        <f>+AD7+AE7+AF7</f>
        <v>3</v>
      </c>
      <c r="AD7" s="22">
        <v>1</v>
      </c>
      <c r="AE7" s="22">
        <v>2</v>
      </c>
      <c r="AF7" s="22">
        <v>0</v>
      </c>
      <c r="AG7" s="95">
        <f t="shared" si="1"/>
        <v>0.33333333333333331</v>
      </c>
      <c r="AH7" s="95"/>
      <c r="AI7" s="22">
        <v>14</v>
      </c>
      <c r="AJ7" s="22">
        <v>0</v>
      </c>
      <c r="AK7" s="22">
        <v>0</v>
      </c>
      <c r="AL7" s="24">
        <f t="shared" si="2"/>
        <v>4.666666666666667</v>
      </c>
      <c r="AN7" s="22"/>
      <c r="AO7" s="5"/>
      <c r="AQ7" s="22"/>
      <c r="AR7" s="39"/>
    </row>
    <row r="8" spans="1:44" ht="18" x14ac:dyDescent="0.25">
      <c r="A8" s="36"/>
      <c r="B8" s="5">
        <v>6</v>
      </c>
      <c r="C8" s="6" t="s">
        <v>17</v>
      </c>
      <c r="D8" s="11"/>
      <c r="E8" s="6"/>
      <c r="F8" s="11"/>
      <c r="G8" s="5">
        <v>1</v>
      </c>
      <c r="H8" s="5">
        <v>2</v>
      </c>
      <c r="I8" s="5">
        <v>0</v>
      </c>
      <c r="J8" s="5">
        <f t="shared" si="3"/>
        <v>2</v>
      </c>
      <c r="K8" s="35">
        <f t="shared" si="4"/>
        <v>0.33333333333333331</v>
      </c>
      <c r="L8" s="5">
        <f>+$AN$40</f>
        <v>10</v>
      </c>
      <c r="M8" s="5">
        <v>14</v>
      </c>
      <c r="N8" s="5">
        <f>+$AO$40</f>
        <v>15</v>
      </c>
      <c r="O8" s="5">
        <f>+$AQ$40</f>
        <v>0</v>
      </c>
      <c r="P8" s="5">
        <v>4</v>
      </c>
      <c r="Q8" s="40"/>
      <c r="R8" s="36"/>
      <c r="U8" s="27">
        <v>8</v>
      </c>
      <c r="V8" s="21" t="s">
        <v>142</v>
      </c>
      <c r="X8" s="21"/>
      <c r="Z8" s="21" t="s">
        <v>14</v>
      </c>
      <c r="AB8" s="22"/>
      <c r="AC8" s="22">
        <f>+AD8+AE8+AF8</f>
        <v>3</v>
      </c>
      <c r="AD8" s="22">
        <v>0</v>
      </c>
      <c r="AE8" s="22">
        <v>2</v>
      </c>
      <c r="AF8" s="22">
        <v>1</v>
      </c>
      <c r="AG8" s="95">
        <f t="shared" si="1"/>
        <v>0.16666666666666666</v>
      </c>
      <c r="AH8" s="95"/>
      <c r="AI8" s="22">
        <v>14</v>
      </c>
      <c r="AJ8" s="22">
        <v>0</v>
      </c>
      <c r="AK8" s="22">
        <v>0</v>
      </c>
      <c r="AL8" s="24">
        <f t="shared" si="2"/>
        <v>4.666666666666667</v>
      </c>
      <c r="AN8" s="22"/>
      <c r="AO8" s="5"/>
      <c r="AQ8" s="22"/>
      <c r="AR8" s="39"/>
    </row>
    <row r="9" spans="1:44" ht="18" x14ac:dyDescent="0.25">
      <c r="A9" s="36"/>
      <c r="B9" s="5">
        <v>2</v>
      </c>
      <c r="C9" s="6" t="s">
        <v>18</v>
      </c>
      <c r="D9" s="11"/>
      <c r="E9" s="6"/>
      <c r="F9" s="11"/>
      <c r="G9" s="5">
        <v>1</v>
      </c>
      <c r="H9" s="5">
        <v>2</v>
      </c>
      <c r="I9" s="5">
        <v>0</v>
      </c>
      <c r="J9" s="5">
        <f t="shared" si="3"/>
        <v>2</v>
      </c>
      <c r="K9" s="35">
        <f t="shared" si="4"/>
        <v>0.33333333333333331</v>
      </c>
      <c r="L9" s="5">
        <f>+$AA$40</f>
        <v>9</v>
      </c>
      <c r="M9" s="5">
        <v>15</v>
      </c>
      <c r="N9" s="5">
        <f>$AB$40</f>
        <v>10</v>
      </c>
      <c r="O9" s="5">
        <f>$AD$40</f>
        <v>6</v>
      </c>
      <c r="P9" s="5">
        <v>7</v>
      </c>
      <c r="Q9" s="40"/>
      <c r="R9" s="36"/>
      <c r="U9" s="27">
        <v>7.5</v>
      </c>
      <c r="V9" s="21" t="s">
        <v>78</v>
      </c>
      <c r="X9" s="21"/>
      <c r="Z9" s="21" t="s">
        <v>18</v>
      </c>
      <c r="AB9" s="22"/>
      <c r="AC9" s="22">
        <f>+AD9+AE9+AF9</f>
        <v>3</v>
      </c>
      <c r="AD9" s="22">
        <v>1</v>
      </c>
      <c r="AE9" s="22">
        <v>2</v>
      </c>
      <c r="AF9" s="22">
        <v>0</v>
      </c>
      <c r="AG9" s="95">
        <f t="shared" si="1"/>
        <v>0.33333333333333331</v>
      </c>
      <c r="AH9" s="95"/>
      <c r="AI9" s="22">
        <v>15</v>
      </c>
      <c r="AJ9" s="22">
        <v>0</v>
      </c>
      <c r="AK9" s="22">
        <v>0</v>
      </c>
      <c r="AL9" s="24">
        <f t="shared" si="2"/>
        <v>5</v>
      </c>
      <c r="AN9" s="22"/>
      <c r="AO9" s="5"/>
      <c r="AQ9" s="22"/>
      <c r="AR9" s="39"/>
    </row>
    <row r="10" spans="1:44" ht="18" x14ac:dyDescent="0.25">
      <c r="A10" s="40"/>
      <c r="B10" s="5">
        <v>3</v>
      </c>
      <c r="C10" s="6" t="s">
        <v>93</v>
      </c>
      <c r="D10" s="11"/>
      <c r="E10" s="11"/>
      <c r="F10" s="11"/>
      <c r="G10" s="5">
        <v>0</v>
      </c>
      <c r="H10" s="5">
        <v>1</v>
      </c>
      <c r="I10" s="5">
        <v>2</v>
      </c>
      <c r="J10" s="5">
        <f t="shared" si="3"/>
        <v>2</v>
      </c>
      <c r="K10" s="35">
        <f t="shared" si="4"/>
        <v>0.33333333333333331</v>
      </c>
      <c r="L10" s="5">
        <f>+$AA$53</f>
        <v>5</v>
      </c>
      <c r="M10" s="5">
        <v>10</v>
      </c>
      <c r="N10" s="5">
        <f>+$AB$53</f>
        <v>6</v>
      </c>
      <c r="O10" s="5">
        <f>+$AD$53</f>
        <v>2</v>
      </c>
      <c r="P10" s="5">
        <v>6</v>
      </c>
      <c r="Q10" s="40"/>
      <c r="R10" s="40"/>
      <c r="U10" s="27">
        <v>7</v>
      </c>
      <c r="V10" s="21" t="s">
        <v>145</v>
      </c>
      <c r="X10" s="21"/>
      <c r="Z10" s="21" t="s">
        <v>93</v>
      </c>
      <c r="AB10" s="22"/>
      <c r="AC10" s="22">
        <f t="shared" si="0"/>
        <v>0</v>
      </c>
      <c r="AD10" s="22">
        <v>0</v>
      </c>
      <c r="AE10" s="22">
        <v>0</v>
      </c>
      <c r="AF10" s="22">
        <v>0</v>
      </c>
      <c r="AG10" s="95"/>
      <c r="AH10" s="95"/>
      <c r="AI10" s="22">
        <v>0</v>
      </c>
      <c r="AJ10" s="22">
        <v>0</v>
      </c>
      <c r="AK10" s="22">
        <v>0</v>
      </c>
      <c r="AL10" s="24"/>
      <c r="AN10" s="22"/>
      <c r="AO10" s="5"/>
      <c r="AQ10" s="22"/>
      <c r="AR10" s="39"/>
    </row>
    <row r="11" spans="1:44" ht="18.75" thickBot="1" x14ac:dyDescent="0.3">
      <c r="A11" s="40"/>
      <c r="B11" s="5">
        <v>8</v>
      </c>
      <c r="C11" s="6" t="s">
        <v>14</v>
      </c>
      <c r="D11" s="11"/>
      <c r="E11" s="6"/>
      <c r="F11" s="11"/>
      <c r="G11" s="5">
        <v>0</v>
      </c>
      <c r="H11" s="5">
        <v>2</v>
      </c>
      <c r="I11" s="5">
        <v>1</v>
      </c>
      <c r="J11" s="5">
        <f t="shared" si="3"/>
        <v>1</v>
      </c>
      <c r="K11" s="35">
        <f t="shared" si="4"/>
        <v>0.16666666666666666</v>
      </c>
      <c r="L11" s="5">
        <f>+$AN$66</f>
        <v>5</v>
      </c>
      <c r="M11" s="5">
        <v>14</v>
      </c>
      <c r="N11" s="5">
        <f>$AO$66</f>
        <v>9</v>
      </c>
      <c r="O11" s="5">
        <f>$AQ$66</f>
        <v>4</v>
      </c>
      <c r="P11" s="5">
        <v>7</v>
      </c>
      <c r="Q11" s="40"/>
      <c r="R11" s="40"/>
      <c r="V11" s="21" t="s">
        <v>19</v>
      </c>
      <c r="X11" s="21"/>
      <c r="Y11" s="21"/>
      <c r="Z11" s="11"/>
      <c r="AA11" s="21"/>
      <c r="AB11" s="22"/>
      <c r="AC11" s="22">
        <f>+AC108</f>
        <v>4</v>
      </c>
      <c r="AD11" s="22">
        <f>+AD108</f>
        <v>1</v>
      </c>
      <c r="AE11" s="22">
        <f>+AE108</f>
        <v>1</v>
      </c>
      <c r="AF11" s="22">
        <f>+AF108</f>
        <v>2</v>
      </c>
      <c r="AG11" s="95"/>
      <c r="AH11" s="95"/>
      <c r="AI11" s="22">
        <f>+AI108</f>
        <v>11</v>
      </c>
      <c r="AJ11" s="22">
        <f>+AJ108</f>
        <v>0</v>
      </c>
      <c r="AK11" s="22">
        <f>+AK108</f>
        <v>0</v>
      </c>
      <c r="AL11" s="24"/>
      <c r="AM11" s="21"/>
      <c r="AN11" s="11"/>
      <c r="AO11" s="5"/>
      <c r="AQ11" s="11"/>
      <c r="AR11" s="39"/>
    </row>
    <row r="12" spans="1:44" ht="18" x14ac:dyDescent="0.25">
      <c r="A12" s="40"/>
      <c r="B12" s="7"/>
      <c r="C12" s="7"/>
      <c r="D12" s="7"/>
      <c r="E12" s="8"/>
      <c r="F12" s="7"/>
      <c r="G12" s="9">
        <f>SUM(G4:G11)</f>
        <v>10</v>
      </c>
      <c r="H12" s="9">
        <f>SUM(H4:H11)</f>
        <v>10</v>
      </c>
      <c r="I12" s="9">
        <f>SUM(I4:I11)</f>
        <v>4</v>
      </c>
      <c r="J12" s="9"/>
      <c r="K12" s="9"/>
      <c r="L12" s="9">
        <f>SUM(L4:L11)</f>
        <v>74</v>
      </c>
      <c r="M12" s="9">
        <f>SUM(M4:M11)</f>
        <v>74</v>
      </c>
      <c r="N12" s="9">
        <f>SUM(N4:N11)</f>
        <v>109</v>
      </c>
      <c r="O12" s="9">
        <f>SUM(O4:O11)</f>
        <v>30</v>
      </c>
      <c r="P12" s="9"/>
      <c r="Q12" s="40"/>
      <c r="R12" s="40"/>
      <c r="U12" s="32"/>
      <c r="V12" s="32"/>
      <c r="W12" s="31" t="s">
        <v>20</v>
      </c>
      <c r="X12" s="32"/>
      <c r="Y12" s="32"/>
      <c r="Z12" s="32"/>
      <c r="AA12" s="31"/>
      <c r="AB12" s="15"/>
      <c r="AC12" s="15">
        <f>SUM(AC3:AC11)</f>
        <v>24</v>
      </c>
      <c r="AD12" s="15">
        <f>SUM(AD3:AD11)</f>
        <v>10</v>
      </c>
      <c r="AE12" s="15">
        <f>SUM(AE3:AE11)</f>
        <v>10</v>
      </c>
      <c r="AF12" s="15">
        <f>SUM(AF3:AF11)</f>
        <v>4</v>
      </c>
      <c r="AG12" s="15"/>
      <c r="AH12" s="15"/>
      <c r="AI12" s="15">
        <f>SUM(AI3:AI11)</f>
        <v>74</v>
      </c>
      <c r="AJ12" s="15">
        <f>SUM(AJ3:AJ11)</f>
        <v>0</v>
      </c>
      <c r="AK12" s="15">
        <f>SUM(AK3:AK11)</f>
        <v>3</v>
      </c>
      <c r="AL12" s="33">
        <f>+AI12/AC12</f>
        <v>3.0833333333333335</v>
      </c>
      <c r="AR12" s="39"/>
    </row>
    <row r="13" spans="1:44" ht="15.75" x14ac:dyDescent="0.25">
      <c r="A13" s="41"/>
      <c r="B13" s="1"/>
      <c r="C13" s="1"/>
      <c r="D13" s="1"/>
      <c r="P13" s="1"/>
      <c r="Q13" s="41"/>
      <c r="R13" s="41"/>
      <c r="AR13" s="39"/>
    </row>
    <row r="14" spans="1:44" ht="15.95" customHeight="1" thickBot="1" x14ac:dyDescent="0.3">
      <c r="A14" s="41"/>
      <c r="B14" s="47" t="str">
        <f>"Week "&amp;TEXT(C2,"##")&amp;" Summary:"</f>
        <v>Week 3 Summary:</v>
      </c>
      <c r="C14" s="48"/>
      <c r="D14" s="48"/>
      <c r="E14" s="96">
        <v>45557</v>
      </c>
      <c r="F14" s="96"/>
      <c r="G14" s="36" t="s">
        <v>70</v>
      </c>
      <c r="H14" s="36" t="s">
        <v>25</v>
      </c>
      <c r="I14" s="36" t="s">
        <v>90</v>
      </c>
      <c r="J14" s="39"/>
      <c r="K14" s="39"/>
      <c r="L14" s="36" t="s">
        <v>89</v>
      </c>
      <c r="M14" s="39"/>
      <c r="N14" s="39"/>
      <c r="O14" s="39"/>
      <c r="P14" s="39"/>
      <c r="Q14" s="41"/>
      <c r="R14" s="41"/>
      <c r="S14" s="23" t="s">
        <v>109</v>
      </c>
      <c r="T14" s="51" t="s">
        <v>80</v>
      </c>
      <c r="U14" s="51"/>
      <c r="V14" s="51"/>
      <c r="W14" s="51"/>
      <c r="X14" s="51" t="s">
        <v>110</v>
      </c>
      <c r="Y14" s="17" t="s">
        <v>21</v>
      </c>
      <c r="Z14" s="23" t="s">
        <v>3</v>
      </c>
      <c r="AA14" s="23" t="s">
        <v>22</v>
      </c>
      <c r="AB14" s="23" t="s">
        <v>23</v>
      </c>
      <c r="AC14" s="23" t="s">
        <v>24</v>
      </c>
      <c r="AD14" s="23" t="s">
        <v>2</v>
      </c>
      <c r="AE14" s="45"/>
      <c r="AF14" s="23" t="s">
        <v>109</v>
      </c>
      <c r="AG14" s="51" t="s">
        <v>80</v>
      </c>
      <c r="AH14" s="51"/>
      <c r="AI14" s="51"/>
      <c r="AJ14" s="51"/>
      <c r="AK14" s="51" t="s">
        <v>110</v>
      </c>
      <c r="AL14" s="17" t="s">
        <v>21</v>
      </c>
      <c r="AM14" s="23" t="s">
        <v>3</v>
      </c>
      <c r="AN14" s="23" t="s">
        <v>22</v>
      </c>
      <c r="AO14" s="23" t="s">
        <v>23</v>
      </c>
      <c r="AP14" s="23" t="s">
        <v>24</v>
      </c>
      <c r="AQ14" s="23" t="s">
        <v>2</v>
      </c>
      <c r="AR14" s="39"/>
    </row>
    <row r="15" spans="1:44" ht="15.95" customHeight="1" x14ac:dyDescent="0.25">
      <c r="A15" s="41"/>
      <c r="B15" s="42" t="s">
        <v>146</v>
      </c>
      <c r="C15" s="6" t="s">
        <v>180</v>
      </c>
      <c r="E15" s="21"/>
      <c r="F15" s="21"/>
      <c r="G15" s="5">
        <v>1</v>
      </c>
      <c r="H15" s="22">
        <v>1</v>
      </c>
      <c r="I15" s="21" t="s">
        <v>151</v>
      </c>
      <c r="J15" s="21"/>
      <c r="K15" s="21"/>
      <c r="L15" s="21" t="s">
        <v>268</v>
      </c>
      <c r="M15" s="21"/>
      <c r="N15" s="21"/>
      <c r="O15" s="21"/>
      <c r="P15" s="21"/>
      <c r="Q15" s="41"/>
      <c r="R15" s="41"/>
      <c r="S15" s="18" t="s">
        <v>130</v>
      </c>
      <c r="T15" s="18"/>
      <c r="U15" s="18"/>
      <c r="V15" s="18"/>
      <c r="W15" s="18"/>
      <c r="X15" s="16" t="s">
        <v>135</v>
      </c>
      <c r="Z15" s="22">
        <v>5</v>
      </c>
      <c r="AA15" s="22">
        <v>1</v>
      </c>
      <c r="AB15" s="22">
        <v>2</v>
      </c>
      <c r="AC15" s="22">
        <f t="shared" ref="AC15:AC26" si="5">+AA15+AB15</f>
        <v>3</v>
      </c>
      <c r="AD15" s="22">
        <v>0</v>
      </c>
      <c r="AE15" s="45"/>
      <c r="AF15" s="18" t="s">
        <v>171</v>
      </c>
      <c r="AG15" s="18"/>
      <c r="AH15" s="18"/>
      <c r="AI15" s="18"/>
      <c r="AJ15" s="18"/>
      <c r="AK15" s="16" t="s">
        <v>174</v>
      </c>
      <c r="AM15" s="22">
        <v>3</v>
      </c>
      <c r="AN15" s="22">
        <v>4</v>
      </c>
      <c r="AO15" s="22">
        <v>1</v>
      </c>
      <c r="AP15" s="22">
        <f t="shared" ref="AP15:AP26" si="6">+AN15+AO15</f>
        <v>5</v>
      </c>
      <c r="AQ15" s="22">
        <v>0</v>
      </c>
      <c r="AR15" s="39"/>
    </row>
    <row r="16" spans="1:44" ht="15.95" customHeight="1" x14ac:dyDescent="0.25">
      <c r="A16" s="41"/>
      <c r="B16" s="22" t="s">
        <v>27</v>
      </c>
      <c r="D16" s="16" t="s">
        <v>100</v>
      </c>
      <c r="E16" s="16"/>
      <c r="F16" s="21"/>
      <c r="G16" s="5"/>
      <c r="H16" s="22"/>
      <c r="I16" s="21"/>
      <c r="J16" s="21"/>
      <c r="K16" s="21"/>
      <c r="L16" s="21"/>
      <c r="M16" s="21"/>
      <c r="N16" s="21"/>
      <c r="O16" s="21"/>
      <c r="P16" s="21"/>
      <c r="Q16" s="41"/>
      <c r="R16" s="41"/>
      <c r="S16" s="27">
        <v>7.5</v>
      </c>
      <c r="T16" s="21" t="s">
        <v>168</v>
      </c>
      <c r="U16" s="21"/>
      <c r="V16" s="21"/>
      <c r="W16" s="21"/>
      <c r="X16" s="22">
        <v>30</v>
      </c>
      <c r="Y16" s="21" t="s">
        <v>134</v>
      </c>
      <c r="Z16" s="22">
        <v>2</v>
      </c>
      <c r="AA16" s="22">
        <v>0</v>
      </c>
      <c r="AB16" s="22">
        <v>0</v>
      </c>
      <c r="AC16" s="22">
        <f t="shared" si="5"/>
        <v>0</v>
      </c>
      <c r="AD16" s="22">
        <v>0</v>
      </c>
      <c r="AE16" s="45"/>
      <c r="AF16" s="27">
        <v>8</v>
      </c>
      <c r="AG16" s="21" t="s">
        <v>15</v>
      </c>
      <c r="AK16" s="22"/>
      <c r="AL16" s="21" t="s">
        <v>173</v>
      </c>
      <c r="AM16" s="22">
        <v>3</v>
      </c>
      <c r="AN16" s="22">
        <v>0</v>
      </c>
      <c r="AO16" s="22">
        <v>0</v>
      </c>
      <c r="AP16" s="22">
        <f t="shared" si="6"/>
        <v>0</v>
      </c>
      <c r="AQ16" s="22">
        <v>0</v>
      </c>
      <c r="AR16" s="39"/>
    </row>
    <row r="17" spans="1:44" ht="15.95" customHeight="1" x14ac:dyDescent="0.25">
      <c r="A17" s="41"/>
      <c r="B17" s="22"/>
      <c r="D17" s="16"/>
      <c r="E17" s="16"/>
      <c r="F17" s="21"/>
      <c r="H17" s="22"/>
      <c r="I17" s="21"/>
      <c r="J17" s="21"/>
      <c r="K17" s="21"/>
      <c r="L17" s="21"/>
      <c r="M17" s="21"/>
      <c r="N17" s="21"/>
      <c r="O17" s="21"/>
      <c r="P17" s="21"/>
      <c r="Q17" s="41"/>
      <c r="R17" s="41"/>
      <c r="S17" s="27">
        <v>9.5</v>
      </c>
      <c r="T17" s="21" t="s">
        <v>185</v>
      </c>
      <c r="U17" s="21"/>
      <c r="V17" s="21"/>
      <c r="W17" s="21"/>
      <c r="X17" s="22">
        <v>7</v>
      </c>
      <c r="Y17" s="21" t="s">
        <v>134</v>
      </c>
      <c r="Z17" s="22">
        <v>3</v>
      </c>
      <c r="AA17" s="22">
        <v>4</v>
      </c>
      <c r="AB17" s="22">
        <v>1</v>
      </c>
      <c r="AC17" s="22">
        <f t="shared" si="5"/>
        <v>5</v>
      </c>
      <c r="AD17" s="22">
        <v>0</v>
      </c>
      <c r="AE17" s="45"/>
      <c r="AF17" s="27">
        <v>9.5</v>
      </c>
      <c r="AG17" s="21" t="s">
        <v>192</v>
      </c>
      <c r="AH17" s="21"/>
      <c r="AI17" s="21"/>
      <c r="AJ17" s="21"/>
      <c r="AK17" s="22">
        <v>19</v>
      </c>
      <c r="AL17" s="21" t="s">
        <v>173</v>
      </c>
      <c r="AM17" s="22">
        <v>3</v>
      </c>
      <c r="AN17" s="22">
        <v>2</v>
      </c>
      <c r="AO17" s="22">
        <v>3</v>
      </c>
      <c r="AP17" s="22">
        <f t="shared" si="6"/>
        <v>5</v>
      </c>
      <c r="AQ17" s="22">
        <v>2</v>
      </c>
      <c r="AR17" s="39"/>
    </row>
    <row r="18" spans="1:44" ht="15.95" customHeight="1" x14ac:dyDescent="0.25">
      <c r="A18" s="41"/>
      <c r="B18" s="22" t="s">
        <v>38</v>
      </c>
      <c r="C18" s="6" t="s">
        <v>178</v>
      </c>
      <c r="D18" s="11"/>
      <c r="E18" s="21"/>
      <c r="F18" s="21"/>
      <c r="G18" s="5">
        <v>2</v>
      </c>
      <c r="H18" s="22">
        <v>1</v>
      </c>
      <c r="I18" s="21" t="s">
        <v>139</v>
      </c>
      <c r="J18" s="21"/>
      <c r="K18" s="21"/>
      <c r="L18" s="21" t="s">
        <v>118</v>
      </c>
      <c r="M18" s="21"/>
      <c r="N18" s="21"/>
      <c r="O18" s="21"/>
      <c r="P18" s="21"/>
      <c r="Q18" s="41"/>
      <c r="R18" s="41"/>
      <c r="S18" s="27">
        <v>8.5</v>
      </c>
      <c r="T18" s="21" t="s">
        <v>28</v>
      </c>
      <c r="W18" s="21"/>
      <c r="X18" s="22">
        <v>44</v>
      </c>
      <c r="Y18" s="21" t="s">
        <v>134</v>
      </c>
      <c r="Z18" s="22">
        <v>3</v>
      </c>
      <c r="AA18" s="22">
        <v>0</v>
      </c>
      <c r="AB18" s="22">
        <v>0</v>
      </c>
      <c r="AC18" s="22">
        <f t="shared" si="5"/>
        <v>0</v>
      </c>
      <c r="AD18" s="22">
        <v>0</v>
      </c>
      <c r="AE18" s="45"/>
      <c r="AF18" s="27">
        <v>9</v>
      </c>
      <c r="AG18" s="21" t="s">
        <v>79</v>
      </c>
      <c r="AH18" s="21"/>
      <c r="AI18" s="21"/>
      <c r="AJ18" s="21"/>
      <c r="AK18" s="22">
        <v>22</v>
      </c>
      <c r="AL18" s="21" t="s">
        <v>173</v>
      </c>
      <c r="AM18" s="22">
        <v>3</v>
      </c>
      <c r="AN18" s="22">
        <v>2</v>
      </c>
      <c r="AO18" s="22">
        <v>3</v>
      </c>
      <c r="AP18" s="22">
        <f t="shared" si="6"/>
        <v>5</v>
      </c>
      <c r="AQ18" s="22">
        <v>0</v>
      </c>
      <c r="AR18" s="39"/>
    </row>
    <row r="19" spans="1:44" ht="15.95" customHeight="1" x14ac:dyDescent="0.25">
      <c r="A19" s="41"/>
      <c r="B19" s="22" t="s">
        <v>27</v>
      </c>
      <c r="C19" s="21" t="s">
        <v>266</v>
      </c>
      <c r="D19" s="16"/>
      <c r="E19" s="21"/>
      <c r="F19" s="21"/>
      <c r="G19" s="5"/>
      <c r="H19" s="22">
        <v>1</v>
      </c>
      <c r="I19" s="21" t="s">
        <v>118</v>
      </c>
      <c r="J19" s="21"/>
      <c r="K19" s="21"/>
      <c r="L19" s="21" t="s">
        <v>269</v>
      </c>
      <c r="M19" s="21"/>
      <c r="N19" s="21"/>
      <c r="O19" s="21"/>
      <c r="P19" s="21"/>
      <c r="Q19" s="41"/>
      <c r="R19" s="41"/>
      <c r="S19" s="27">
        <v>8</v>
      </c>
      <c r="T19" s="21" t="s">
        <v>155</v>
      </c>
      <c r="X19" s="22">
        <v>77</v>
      </c>
      <c r="Y19" s="21" t="s">
        <v>134</v>
      </c>
      <c r="Z19" s="22">
        <v>3</v>
      </c>
      <c r="AA19" s="22">
        <v>2</v>
      </c>
      <c r="AB19" s="22">
        <v>3</v>
      </c>
      <c r="AC19" s="22">
        <f t="shared" si="5"/>
        <v>5</v>
      </c>
      <c r="AD19" s="22">
        <v>2</v>
      </c>
      <c r="AE19" s="45"/>
      <c r="AF19" s="27">
        <v>8.5</v>
      </c>
      <c r="AG19" s="21" t="s">
        <v>138</v>
      </c>
      <c r="AH19" s="21"/>
      <c r="AI19" s="21"/>
      <c r="AJ19" s="21"/>
      <c r="AK19" s="22">
        <v>77</v>
      </c>
      <c r="AL19" s="21" t="s">
        <v>173</v>
      </c>
      <c r="AM19" s="22">
        <v>2</v>
      </c>
      <c r="AN19" s="22">
        <v>0</v>
      </c>
      <c r="AO19" s="22">
        <v>2</v>
      </c>
      <c r="AP19" s="22">
        <f t="shared" si="6"/>
        <v>2</v>
      </c>
      <c r="AQ19" s="22">
        <v>0</v>
      </c>
      <c r="AR19" s="39"/>
    </row>
    <row r="20" spans="1:44" ht="15.95" customHeight="1" x14ac:dyDescent="0.25">
      <c r="A20" s="41"/>
      <c r="C20" s="21" t="s">
        <v>267</v>
      </c>
      <c r="Q20" s="41"/>
      <c r="R20" s="41"/>
      <c r="S20" s="27">
        <v>8</v>
      </c>
      <c r="T20" s="21" t="s">
        <v>37</v>
      </c>
      <c r="W20" s="21"/>
      <c r="X20" s="22">
        <v>12</v>
      </c>
      <c r="Y20" s="21" t="s">
        <v>134</v>
      </c>
      <c r="Z20" s="22">
        <v>3</v>
      </c>
      <c r="AA20" s="22">
        <v>0</v>
      </c>
      <c r="AB20" s="22">
        <v>3</v>
      </c>
      <c r="AC20" s="22">
        <f t="shared" si="5"/>
        <v>3</v>
      </c>
      <c r="AD20" s="22">
        <v>0</v>
      </c>
      <c r="AE20" s="45"/>
      <c r="AF20" s="27">
        <v>8</v>
      </c>
      <c r="AG20" s="21" t="s">
        <v>153</v>
      </c>
      <c r="AH20" s="21"/>
      <c r="AI20" s="21"/>
      <c r="AJ20" s="21"/>
      <c r="AK20" s="22">
        <v>14</v>
      </c>
      <c r="AL20" s="21" t="s">
        <v>173</v>
      </c>
      <c r="AM20" s="22">
        <v>1</v>
      </c>
      <c r="AN20" s="22">
        <v>0</v>
      </c>
      <c r="AO20" s="22">
        <v>0</v>
      </c>
      <c r="AP20" s="22">
        <f t="shared" si="6"/>
        <v>0</v>
      </c>
      <c r="AQ20" s="22">
        <v>0</v>
      </c>
      <c r="AR20" s="39"/>
    </row>
    <row r="21" spans="1:44" ht="15.95" customHeight="1" x14ac:dyDescent="0.25">
      <c r="A21" s="41"/>
      <c r="B21" s="36"/>
      <c r="C21" s="46"/>
      <c r="D21" s="46"/>
      <c r="E21" s="46"/>
      <c r="F21" s="46"/>
      <c r="G21" s="42"/>
      <c r="H21" s="45"/>
      <c r="I21" s="46"/>
      <c r="J21" s="46"/>
      <c r="K21" s="45"/>
      <c r="L21" s="45"/>
      <c r="M21" s="45"/>
      <c r="N21" s="45"/>
      <c r="O21" s="45"/>
      <c r="P21" s="45"/>
      <c r="Q21" s="41"/>
      <c r="R21" s="41"/>
      <c r="S21" s="27">
        <v>7.5</v>
      </c>
      <c r="T21" s="21" t="s">
        <v>44</v>
      </c>
      <c r="U21" s="21"/>
      <c r="V21" s="21"/>
      <c r="W21" s="21"/>
      <c r="X21" s="22">
        <v>2</v>
      </c>
      <c r="Y21" s="21" t="s">
        <v>134</v>
      </c>
      <c r="Z21" s="22">
        <v>2</v>
      </c>
      <c r="AA21" s="22">
        <v>0</v>
      </c>
      <c r="AB21" s="22">
        <v>1</v>
      </c>
      <c r="AC21" s="22">
        <f t="shared" si="5"/>
        <v>1</v>
      </c>
      <c r="AD21" s="22">
        <v>0</v>
      </c>
      <c r="AE21" s="45"/>
      <c r="AF21" s="27">
        <v>7.5</v>
      </c>
      <c r="AG21" s="21" t="s">
        <v>125</v>
      </c>
      <c r="AH21" s="21"/>
      <c r="AI21" s="21"/>
      <c r="AJ21" s="21"/>
      <c r="AK21" s="22">
        <v>44</v>
      </c>
      <c r="AL21" s="21" t="s">
        <v>173</v>
      </c>
      <c r="AM21" s="22">
        <v>3</v>
      </c>
      <c r="AN21" s="22">
        <v>1</v>
      </c>
      <c r="AO21" s="22">
        <v>0</v>
      </c>
      <c r="AP21" s="22">
        <f t="shared" si="6"/>
        <v>1</v>
      </c>
      <c r="AQ21" s="22">
        <v>0</v>
      </c>
      <c r="AR21" s="39"/>
    </row>
    <row r="22" spans="1:44" ht="15.95" customHeight="1" x14ac:dyDescent="0.25">
      <c r="A22" s="41"/>
      <c r="B22" s="42" t="s">
        <v>147</v>
      </c>
      <c r="C22" s="6" t="s">
        <v>181</v>
      </c>
      <c r="F22" s="21"/>
      <c r="G22" s="5">
        <v>2</v>
      </c>
      <c r="H22" s="22">
        <v>1</v>
      </c>
      <c r="I22" s="21" t="s">
        <v>39</v>
      </c>
      <c r="J22" s="21"/>
      <c r="K22" s="21"/>
      <c r="L22" s="21" t="s">
        <v>272</v>
      </c>
      <c r="M22" s="21"/>
      <c r="N22" s="21"/>
      <c r="O22" s="21"/>
      <c r="P22" s="21"/>
      <c r="Q22" s="41"/>
      <c r="R22" s="41"/>
      <c r="S22" s="27">
        <v>7.5</v>
      </c>
      <c r="T22" s="21" t="s">
        <v>164</v>
      </c>
      <c r="U22" s="21"/>
      <c r="V22" s="21"/>
      <c r="X22" s="22">
        <v>17</v>
      </c>
      <c r="Y22" s="21" t="s">
        <v>134</v>
      </c>
      <c r="Z22" s="22">
        <v>3</v>
      </c>
      <c r="AA22" s="22">
        <v>1</v>
      </c>
      <c r="AB22" s="22">
        <v>3</v>
      </c>
      <c r="AC22" s="22">
        <f t="shared" si="5"/>
        <v>4</v>
      </c>
      <c r="AD22" s="22">
        <v>0</v>
      </c>
      <c r="AE22" s="45"/>
      <c r="AF22" s="27">
        <v>7</v>
      </c>
      <c r="AG22" s="21" t="s">
        <v>119</v>
      </c>
      <c r="AH22" s="21"/>
      <c r="AI22" s="21"/>
      <c r="AJ22" s="21"/>
      <c r="AK22" s="22">
        <v>24</v>
      </c>
      <c r="AL22" s="21" t="s">
        <v>173</v>
      </c>
      <c r="AM22" s="22">
        <v>3</v>
      </c>
      <c r="AN22" s="22">
        <v>0</v>
      </c>
      <c r="AO22" s="22">
        <v>4</v>
      </c>
      <c r="AP22" s="22">
        <f t="shared" si="6"/>
        <v>4</v>
      </c>
      <c r="AQ22" s="22">
        <v>0</v>
      </c>
      <c r="AR22" s="39"/>
    </row>
    <row r="23" spans="1:44" ht="15.95" customHeight="1" x14ac:dyDescent="0.25">
      <c r="A23" s="41"/>
      <c r="B23" s="22" t="s">
        <v>27</v>
      </c>
      <c r="C23" s="16" t="s">
        <v>259</v>
      </c>
      <c r="D23" s="21"/>
      <c r="E23" s="21"/>
      <c r="F23" s="21"/>
      <c r="G23" s="5"/>
      <c r="H23" s="22">
        <v>1</v>
      </c>
      <c r="I23" s="21" t="s">
        <v>261</v>
      </c>
      <c r="J23" s="21"/>
      <c r="K23" s="21"/>
      <c r="L23" s="21" t="s">
        <v>150</v>
      </c>
      <c r="M23" s="21"/>
      <c r="N23" s="21"/>
      <c r="O23" s="21"/>
      <c r="P23" s="21"/>
      <c r="Q23" s="41"/>
      <c r="R23" s="41"/>
      <c r="S23" s="27">
        <v>7</v>
      </c>
      <c r="T23" s="21" t="s">
        <v>81</v>
      </c>
      <c r="U23" s="21"/>
      <c r="V23" s="21"/>
      <c r="W23" s="21"/>
      <c r="X23" s="22">
        <v>4</v>
      </c>
      <c r="Y23" s="21" t="s">
        <v>134</v>
      </c>
      <c r="Z23" s="22">
        <v>3</v>
      </c>
      <c r="AA23" s="22">
        <v>1</v>
      </c>
      <c r="AB23" s="22">
        <v>2</v>
      </c>
      <c r="AC23" s="22">
        <f t="shared" si="5"/>
        <v>3</v>
      </c>
      <c r="AD23" s="22">
        <v>0</v>
      </c>
      <c r="AE23" s="45"/>
      <c r="AF23" s="27">
        <v>6.5</v>
      </c>
      <c r="AG23" s="21" t="s">
        <v>99</v>
      </c>
      <c r="AH23" s="21"/>
      <c r="AI23" s="21"/>
      <c r="AJ23" s="21"/>
      <c r="AK23" s="22">
        <v>12</v>
      </c>
      <c r="AL23" s="21" t="s">
        <v>173</v>
      </c>
      <c r="AM23" s="22">
        <v>3</v>
      </c>
      <c r="AN23" s="22">
        <v>2</v>
      </c>
      <c r="AO23" s="22">
        <v>1</v>
      </c>
      <c r="AP23" s="22">
        <f t="shared" si="6"/>
        <v>3</v>
      </c>
      <c r="AQ23" s="22">
        <v>0</v>
      </c>
      <c r="AR23" s="44"/>
    </row>
    <row r="24" spans="1:44" ht="15.95" customHeight="1" x14ac:dyDescent="0.25">
      <c r="A24" s="41"/>
      <c r="C24" s="16" t="s">
        <v>260</v>
      </c>
      <c r="D24" s="21"/>
      <c r="E24" s="21"/>
      <c r="F24" s="21"/>
      <c r="H24" s="22"/>
      <c r="I24" s="21"/>
      <c r="J24" s="21"/>
      <c r="K24" s="21"/>
      <c r="L24" s="21"/>
      <c r="M24" s="21"/>
      <c r="N24" s="21"/>
      <c r="O24" s="21"/>
      <c r="P24" s="21"/>
      <c r="Q24" s="41"/>
      <c r="R24" s="41"/>
      <c r="S24" s="27">
        <v>6.5</v>
      </c>
      <c r="T24" s="21" t="s">
        <v>169</v>
      </c>
      <c r="U24" s="21"/>
      <c r="V24" s="21"/>
      <c r="W24" s="21"/>
      <c r="X24" s="22">
        <v>19</v>
      </c>
      <c r="Y24" s="21" t="s">
        <v>134</v>
      </c>
      <c r="Z24" s="22">
        <v>3</v>
      </c>
      <c r="AA24" s="22">
        <v>2</v>
      </c>
      <c r="AB24" s="22">
        <v>1</v>
      </c>
      <c r="AC24" s="22">
        <f t="shared" si="5"/>
        <v>3</v>
      </c>
      <c r="AD24" s="22">
        <v>2</v>
      </c>
      <c r="AE24" s="45"/>
      <c r="AF24" s="27">
        <v>6.5</v>
      </c>
      <c r="AG24" s="21" t="s">
        <v>123</v>
      </c>
      <c r="AH24" s="21"/>
      <c r="AI24" s="21"/>
      <c r="AJ24" s="21"/>
      <c r="AK24" s="22">
        <v>8</v>
      </c>
      <c r="AL24" s="21" t="s">
        <v>173</v>
      </c>
      <c r="AM24" s="22">
        <v>3</v>
      </c>
      <c r="AN24" s="22">
        <v>0</v>
      </c>
      <c r="AO24" s="22">
        <v>2</v>
      </c>
      <c r="AP24" s="22">
        <f t="shared" si="6"/>
        <v>2</v>
      </c>
      <c r="AQ24" s="22">
        <v>0</v>
      </c>
      <c r="AR24" s="36"/>
    </row>
    <row r="25" spans="1:44" ht="15.95" customHeight="1" x14ac:dyDescent="0.25">
      <c r="A25" s="41"/>
      <c r="Q25" s="41"/>
      <c r="R25" s="41"/>
      <c r="S25" s="27">
        <v>6.5</v>
      </c>
      <c r="T25" s="21" t="s">
        <v>29</v>
      </c>
      <c r="U25" s="21"/>
      <c r="V25" s="21"/>
      <c r="W25" s="21"/>
      <c r="X25" s="22">
        <v>22</v>
      </c>
      <c r="Y25" s="21" t="s">
        <v>134</v>
      </c>
      <c r="Z25" s="22">
        <v>3</v>
      </c>
      <c r="AA25" s="22">
        <v>1</v>
      </c>
      <c r="AB25" s="22">
        <v>0</v>
      </c>
      <c r="AC25" s="22">
        <f t="shared" si="5"/>
        <v>1</v>
      </c>
      <c r="AD25" s="22">
        <v>0</v>
      </c>
      <c r="AE25" s="45"/>
      <c r="AF25" s="27">
        <v>6</v>
      </c>
      <c r="AG25" s="21" t="s">
        <v>91</v>
      </c>
      <c r="AH25" s="21"/>
      <c r="AI25" s="21"/>
      <c r="AJ25" s="21"/>
      <c r="AK25" s="22">
        <v>23</v>
      </c>
      <c r="AL25" s="21" t="s">
        <v>173</v>
      </c>
      <c r="AM25" s="22">
        <v>3</v>
      </c>
      <c r="AN25" s="22">
        <v>0</v>
      </c>
      <c r="AO25" s="22">
        <v>1</v>
      </c>
      <c r="AP25" s="22">
        <f t="shared" si="6"/>
        <v>1</v>
      </c>
      <c r="AQ25" s="22">
        <v>0</v>
      </c>
      <c r="AR25" s="36"/>
    </row>
    <row r="26" spans="1:44" ht="15.95" customHeight="1" x14ac:dyDescent="0.25">
      <c r="A26" s="41"/>
      <c r="C26" s="6" t="s">
        <v>175</v>
      </c>
      <c r="E26" s="21"/>
      <c r="F26" s="21"/>
      <c r="G26" s="5">
        <v>0</v>
      </c>
      <c r="H26" s="22"/>
      <c r="I26" s="21"/>
      <c r="J26" s="21"/>
      <c r="K26" s="21"/>
      <c r="L26" s="21"/>
      <c r="M26" s="21"/>
      <c r="N26" s="21"/>
      <c r="O26" s="21"/>
      <c r="P26" s="21"/>
      <c r="Q26" s="41"/>
      <c r="R26" s="41"/>
      <c r="S26" s="27">
        <v>6</v>
      </c>
      <c r="T26" s="21" t="s">
        <v>159</v>
      </c>
      <c r="U26" s="21"/>
      <c r="V26" s="21"/>
      <c r="W26" s="21"/>
      <c r="X26" s="22"/>
      <c r="Y26" s="21" t="s">
        <v>134</v>
      </c>
      <c r="Z26" s="22">
        <v>0</v>
      </c>
      <c r="AA26" s="22">
        <v>0</v>
      </c>
      <c r="AB26" s="22">
        <v>0</v>
      </c>
      <c r="AC26" s="22">
        <f t="shared" si="5"/>
        <v>0</v>
      </c>
      <c r="AD26" s="22">
        <v>0</v>
      </c>
      <c r="AE26" s="45"/>
      <c r="AF26" s="27">
        <v>6</v>
      </c>
      <c r="AG26" s="21" t="s">
        <v>68</v>
      </c>
      <c r="AH26" s="21"/>
      <c r="AI26" s="21"/>
      <c r="AJ26" s="21"/>
      <c r="AK26" s="22">
        <v>9</v>
      </c>
      <c r="AL26" s="21" t="s">
        <v>173</v>
      </c>
      <c r="AM26" s="22">
        <v>3</v>
      </c>
      <c r="AN26" s="22">
        <v>0</v>
      </c>
      <c r="AO26" s="22">
        <v>2</v>
      </c>
      <c r="AP26" s="22">
        <f t="shared" si="6"/>
        <v>2</v>
      </c>
      <c r="AQ26" s="22">
        <v>0</v>
      </c>
      <c r="AR26" s="36"/>
    </row>
    <row r="27" spans="1:44" ht="15.95" customHeight="1" thickBot="1" x14ac:dyDescent="0.3">
      <c r="A27" s="41"/>
      <c r="B27" s="22" t="s">
        <v>27</v>
      </c>
      <c r="C27" s="16"/>
      <c r="D27" s="16" t="s">
        <v>100</v>
      </c>
      <c r="E27" s="21"/>
      <c r="G27" s="5"/>
      <c r="H27" s="22"/>
      <c r="I27" s="21"/>
      <c r="J27" s="21"/>
      <c r="K27" s="21"/>
      <c r="L27" s="21"/>
      <c r="M27" s="21"/>
      <c r="N27" s="21"/>
      <c r="O27" s="21"/>
      <c r="P27" s="21"/>
      <c r="Q27" s="41"/>
      <c r="R27" s="41"/>
      <c r="S27" s="17" t="s">
        <v>132</v>
      </c>
      <c r="T27" s="17"/>
      <c r="U27" s="17"/>
      <c r="V27" s="17"/>
      <c r="W27" s="17"/>
      <c r="X27" s="17"/>
      <c r="Y27" s="17"/>
      <c r="Z27" s="23">
        <f>SUM(Z15:Z26)</f>
        <v>33</v>
      </c>
      <c r="AA27" s="23">
        <f>SUM(AA15:AA26)</f>
        <v>12</v>
      </c>
      <c r="AB27" s="23">
        <f>SUM(AB15:AB26)</f>
        <v>16</v>
      </c>
      <c r="AC27" s="23">
        <f>+AB27+AA27</f>
        <v>28</v>
      </c>
      <c r="AD27" s="23">
        <f>SUM(AD15:AD26)</f>
        <v>4</v>
      </c>
      <c r="AE27" s="45"/>
      <c r="AF27" s="17" t="s">
        <v>172</v>
      </c>
      <c r="AG27" s="17"/>
      <c r="AH27" s="17"/>
      <c r="AI27" s="17"/>
      <c r="AJ27" s="17"/>
      <c r="AK27" s="17"/>
      <c r="AL27" s="17"/>
      <c r="AM27" s="23">
        <f>SUM(AM15:AM26)</f>
        <v>33</v>
      </c>
      <c r="AN27" s="23">
        <f>SUM(AN15:AN26)</f>
        <v>11</v>
      </c>
      <c r="AO27" s="23">
        <f>SUM(AO15:AO26)</f>
        <v>19</v>
      </c>
      <c r="AP27" s="23">
        <f>+AO27+AN27</f>
        <v>30</v>
      </c>
      <c r="AQ27" s="23">
        <f>SUM(AQ15:AQ26)</f>
        <v>2</v>
      </c>
      <c r="AR27" s="36"/>
    </row>
    <row r="28" spans="1:44" ht="15.95" customHeight="1" x14ac:dyDescent="0.25">
      <c r="A28" s="41"/>
      <c r="B28" s="36"/>
      <c r="C28" s="46"/>
      <c r="D28" s="46"/>
      <c r="E28" s="46"/>
      <c r="F28" s="46"/>
      <c r="G28" s="42"/>
      <c r="H28" s="45"/>
      <c r="I28" s="46"/>
      <c r="J28" s="46"/>
      <c r="K28" s="45"/>
      <c r="L28" s="45"/>
      <c r="M28" s="45"/>
      <c r="N28" s="45"/>
      <c r="O28" s="45"/>
      <c r="P28" s="45"/>
      <c r="Q28" s="41"/>
      <c r="R28" s="41"/>
      <c r="S28" s="19" t="s">
        <v>18</v>
      </c>
      <c r="T28" s="19"/>
      <c r="U28" s="19"/>
      <c r="V28" s="19"/>
      <c r="W28" s="19"/>
      <c r="X28" s="16" t="s">
        <v>41</v>
      </c>
      <c r="Z28" s="22">
        <v>2</v>
      </c>
      <c r="AA28" s="22">
        <v>0</v>
      </c>
      <c r="AB28" s="22">
        <v>0</v>
      </c>
      <c r="AC28" s="22">
        <f t="shared" ref="AC28:AC39" si="7">+AA28+AB28</f>
        <v>0</v>
      </c>
      <c r="AD28" s="22">
        <v>0</v>
      </c>
      <c r="AE28" s="45"/>
      <c r="AF28" s="19" t="s">
        <v>17</v>
      </c>
      <c r="AG28" s="19"/>
      <c r="AH28" s="19"/>
      <c r="AI28" s="19"/>
      <c r="AJ28" s="19"/>
      <c r="AK28" s="16" t="s">
        <v>51</v>
      </c>
      <c r="AM28" s="22">
        <v>1</v>
      </c>
      <c r="AN28" s="22">
        <v>1</v>
      </c>
      <c r="AO28" s="22">
        <v>0</v>
      </c>
      <c r="AP28" s="22">
        <f t="shared" ref="AP28:AP39" si="8">+AN28+AO28</f>
        <v>1</v>
      </c>
      <c r="AQ28" s="22">
        <v>0</v>
      </c>
      <c r="AR28" s="36"/>
    </row>
    <row r="29" spans="1:44" ht="15.95" customHeight="1" x14ac:dyDescent="0.25">
      <c r="A29" s="41"/>
      <c r="B29" s="42" t="s">
        <v>148</v>
      </c>
      <c r="C29" s="6" t="s">
        <v>177</v>
      </c>
      <c r="F29" s="20"/>
      <c r="G29" s="5">
        <v>2</v>
      </c>
      <c r="H29" s="22">
        <v>1</v>
      </c>
      <c r="I29" s="21" t="s">
        <v>62</v>
      </c>
      <c r="J29" s="21"/>
      <c r="K29" s="21"/>
      <c r="L29" s="21" t="s">
        <v>280</v>
      </c>
      <c r="M29" s="21"/>
      <c r="N29" s="21"/>
      <c r="O29" s="21"/>
      <c r="P29" s="21"/>
      <c r="Q29" s="41"/>
      <c r="R29" s="41"/>
      <c r="S29" s="27">
        <v>7.5</v>
      </c>
      <c r="T29" s="21" t="s">
        <v>78</v>
      </c>
      <c r="X29" s="22">
        <v>35</v>
      </c>
      <c r="Y29" s="21" t="s">
        <v>108</v>
      </c>
      <c r="Z29" s="22">
        <v>3</v>
      </c>
      <c r="AA29" s="22">
        <v>0</v>
      </c>
      <c r="AB29" s="22">
        <v>0</v>
      </c>
      <c r="AC29" s="22">
        <f t="shared" si="7"/>
        <v>0</v>
      </c>
      <c r="AD29" s="22">
        <v>2</v>
      </c>
      <c r="AE29" s="45"/>
      <c r="AF29" s="27">
        <v>7</v>
      </c>
      <c r="AG29" s="21" t="s">
        <v>162</v>
      </c>
      <c r="AH29" s="21"/>
      <c r="AI29" s="21"/>
      <c r="AJ29" s="21"/>
      <c r="AK29" s="22">
        <v>30</v>
      </c>
      <c r="AL29" s="21" t="s">
        <v>17</v>
      </c>
      <c r="AM29" s="22">
        <v>3</v>
      </c>
      <c r="AN29" s="22">
        <v>0</v>
      </c>
      <c r="AO29" s="22">
        <v>0</v>
      </c>
      <c r="AP29" s="22">
        <f t="shared" si="8"/>
        <v>0</v>
      </c>
      <c r="AQ29" s="22">
        <v>0</v>
      </c>
      <c r="AR29" s="36"/>
    </row>
    <row r="30" spans="1:44" ht="15.95" customHeight="1" x14ac:dyDescent="0.25">
      <c r="A30" s="41"/>
      <c r="B30" s="22" t="s">
        <v>27</v>
      </c>
      <c r="C30" s="16"/>
      <c r="D30" s="21" t="s">
        <v>100</v>
      </c>
      <c r="E30" s="21"/>
      <c r="H30" s="22">
        <v>1</v>
      </c>
      <c r="I30" s="21" t="s">
        <v>62</v>
      </c>
      <c r="J30" s="21"/>
      <c r="K30" s="21"/>
      <c r="L30" s="21" t="s">
        <v>281</v>
      </c>
      <c r="M30" s="21"/>
      <c r="N30" s="21"/>
      <c r="O30" s="21"/>
      <c r="P30" s="21"/>
      <c r="Q30" s="41"/>
      <c r="R30" s="41"/>
      <c r="S30" s="27">
        <v>9.5</v>
      </c>
      <c r="T30" s="21" t="s">
        <v>53</v>
      </c>
      <c r="U30" s="21"/>
      <c r="V30" s="21"/>
      <c r="W30" s="27"/>
      <c r="X30" s="22">
        <v>14</v>
      </c>
      <c r="Y30" s="21" t="s">
        <v>108</v>
      </c>
      <c r="Z30" s="22">
        <v>3</v>
      </c>
      <c r="AA30" s="22">
        <v>4</v>
      </c>
      <c r="AB30" s="22">
        <v>2</v>
      </c>
      <c r="AC30" s="22">
        <f t="shared" si="7"/>
        <v>6</v>
      </c>
      <c r="AD30" s="22">
        <v>2</v>
      </c>
      <c r="AE30" s="45"/>
      <c r="AF30" s="27">
        <v>9.5</v>
      </c>
      <c r="AG30" s="21" t="s">
        <v>129</v>
      </c>
      <c r="AH30" s="21"/>
      <c r="AI30" s="21"/>
      <c r="AJ30" s="21"/>
      <c r="AK30" s="22">
        <v>24</v>
      </c>
      <c r="AL30" s="21" t="s">
        <v>17</v>
      </c>
      <c r="AM30" s="22">
        <v>3</v>
      </c>
      <c r="AN30" s="22">
        <v>7</v>
      </c>
      <c r="AO30" s="22">
        <v>3</v>
      </c>
      <c r="AP30" s="22">
        <f t="shared" si="8"/>
        <v>10</v>
      </c>
      <c r="AQ30" s="22">
        <v>0</v>
      </c>
      <c r="AR30" s="36"/>
    </row>
    <row r="31" spans="1:44" ht="15.95" customHeight="1" x14ac:dyDescent="0.25">
      <c r="A31" s="41"/>
      <c r="Q31" s="41"/>
      <c r="R31" s="41"/>
      <c r="S31" s="27">
        <v>8.5</v>
      </c>
      <c r="T31" s="21" t="s">
        <v>87</v>
      </c>
      <c r="U31" s="21"/>
      <c r="V31" s="21"/>
      <c r="W31" s="27"/>
      <c r="X31" s="22">
        <v>16</v>
      </c>
      <c r="Y31" s="21" t="s">
        <v>108</v>
      </c>
      <c r="Z31" s="22">
        <v>3</v>
      </c>
      <c r="AA31" s="22">
        <v>1</v>
      </c>
      <c r="AB31" s="22">
        <v>3</v>
      </c>
      <c r="AC31" s="22">
        <f t="shared" si="7"/>
        <v>4</v>
      </c>
      <c r="AD31" s="22">
        <v>0</v>
      </c>
      <c r="AE31" s="45"/>
      <c r="AF31" s="27">
        <v>8.5</v>
      </c>
      <c r="AG31" s="21" t="s">
        <v>161</v>
      </c>
      <c r="AH31" s="21"/>
      <c r="AI31" s="21"/>
      <c r="AJ31" s="21"/>
      <c r="AK31" s="22">
        <v>7</v>
      </c>
      <c r="AL31" s="21" t="s">
        <v>17</v>
      </c>
      <c r="AM31" s="22">
        <v>3</v>
      </c>
      <c r="AN31" s="22">
        <v>1</v>
      </c>
      <c r="AO31" s="22">
        <v>5</v>
      </c>
      <c r="AP31" s="22">
        <f t="shared" si="8"/>
        <v>6</v>
      </c>
      <c r="AQ31" s="22">
        <v>0</v>
      </c>
      <c r="AR31" s="36"/>
    </row>
    <row r="32" spans="1:44" ht="15.95" customHeight="1" x14ac:dyDescent="0.25">
      <c r="A32" s="41"/>
      <c r="C32" s="6" t="s">
        <v>182</v>
      </c>
      <c r="D32" s="1"/>
      <c r="E32" s="21"/>
      <c r="F32" s="21"/>
      <c r="G32" s="5">
        <v>2</v>
      </c>
      <c r="H32" s="22">
        <v>2</v>
      </c>
      <c r="I32" s="21" t="s">
        <v>42</v>
      </c>
      <c r="J32" s="21"/>
      <c r="K32" s="21"/>
      <c r="L32" s="21" t="s">
        <v>270</v>
      </c>
      <c r="M32" s="21"/>
      <c r="N32" s="21"/>
      <c r="O32" s="21"/>
      <c r="P32" s="21"/>
      <c r="Q32" s="41"/>
      <c r="R32" s="41"/>
      <c r="S32" s="27">
        <v>8.5</v>
      </c>
      <c r="T32" s="21" t="s">
        <v>140</v>
      </c>
      <c r="U32" s="21"/>
      <c r="V32" s="21"/>
      <c r="W32" s="27"/>
      <c r="X32" s="22">
        <v>19</v>
      </c>
      <c r="Y32" s="21" t="s">
        <v>108</v>
      </c>
      <c r="Z32" s="22">
        <v>3</v>
      </c>
      <c r="AA32" s="22">
        <v>2</v>
      </c>
      <c r="AB32" s="22">
        <v>1</v>
      </c>
      <c r="AC32" s="22">
        <f t="shared" si="7"/>
        <v>3</v>
      </c>
      <c r="AD32" s="22">
        <v>0</v>
      </c>
      <c r="AE32" s="45"/>
      <c r="AF32" s="27">
        <v>8.5</v>
      </c>
      <c r="AG32" s="21" t="s">
        <v>120</v>
      </c>
      <c r="AH32" s="21"/>
      <c r="AI32" s="21"/>
      <c r="AJ32" s="21"/>
      <c r="AK32" s="22">
        <v>22</v>
      </c>
      <c r="AL32" s="16" t="s">
        <v>17</v>
      </c>
      <c r="AM32" s="22">
        <v>3</v>
      </c>
      <c r="AN32" s="22">
        <v>0</v>
      </c>
      <c r="AO32" s="22">
        <v>2</v>
      </c>
      <c r="AP32" s="22">
        <f t="shared" si="8"/>
        <v>2</v>
      </c>
      <c r="AQ32" s="22">
        <v>0</v>
      </c>
      <c r="AR32" s="36"/>
    </row>
    <row r="33" spans="1:44" ht="15.95" customHeight="1" x14ac:dyDescent="0.25">
      <c r="A33" s="41"/>
      <c r="B33" s="22" t="s">
        <v>27</v>
      </c>
      <c r="C33" s="21"/>
      <c r="D33" s="16" t="s">
        <v>100</v>
      </c>
      <c r="H33" s="22">
        <v>2</v>
      </c>
      <c r="I33" s="21" t="s">
        <v>42</v>
      </c>
      <c r="J33" s="21"/>
      <c r="K33" s="21"/>
      <c r="L33" s="21" t="s">
        <v>271</v>
      </c>
      <c r="M33" s="21"/>
      <c r="N33" s="21"/>
      <c r="O33" s="21"/>
      <c r="P33" s="21"/>
      <c r="Q33" s="41"/>
      <c r="R33" s="41"/>
      <c r="S33" s="27">
        <v>7.5</v>
      </c>
      <c r="T33" s="21" t="s">
        <v>45</v>
      </c>
      <c r="X33" s="22">
        <v>72</v>
      </c>
      <c r="Y33" s="21" t="s">
        <v>108</v>
      </c>
      <c r="Z33" s="22">
        <v>3</v>
      </c>
      <c r="AA33" s="22">
        <v>0</v>
      </c>
      <c r="AB33" s="22">
        <v>1</v>
      </c>
      <c r="AC33" s="22">
        <f t="shared" si="7"/>
        <v>1</v>
      </c>
      <c r="AD33" s="22">
        <v>2</v>
      </c>
      <c r="AE33" s="45"/>
      <c r="AF33" s="27">
        <v>7.5</v>
      </c>
      <c r="AG33" s="21" t="s">
        <v>31</v>
      </c>
      <c r="AK33" s="22">
        <v>2</v>
      </c>
      <c r="AL33" s="21" t="s">
        <v>17</v>
      </c>
      <c r="AM33" s="22">
        <v>3</v>
      </c>
      <c r="AN33" s="22">
        <v>0</v>
      </c>
      <c r="AO33" s="22">
        <v>0</v>
      </c>
      <c r="AP33" s="22">
        <f t="shared" si="8"/>
        <v>0</v>
      </c>
      <c r="AQ33" s="22">
        <v>0</v>
      </c>
      <c r="AR33" s="36"/>
    </row>
    <row r="34" spans="1:44" ht="15.95" customHeight="1" x14ac:dyDescent="0.25">
      <c r="A34" s="41"/>
      <c r="B34" s="36"/>
      <c r="C34" s="46"/>
      <c r="D34" s="46"/>
      <c r="E34" s="46"/>
      <c r="F34" s="46"/>
      <c r="G34" s="42"/>
      <c r="H34" s="45"/>
      <c r="I34" s="46"/>
      <c r="J34" s="46"/>
      <c r="K34" s="45"/>
      <c r="L34" s="45"/>
      <c r="M34" s="45"/>
      <c r="N34" s="45"/>
      <c r="O34" s="45"/>
      <c r="P34" s="45"/>
      <c r="Q34" s="41"/>
      <c r="R34" s="41"/>
      <c r="S34" s="27">
        <v>7.5</v>
      </c>
      <c r="T34" s="21" t="s">
        <v>104</v>
      </c>
      <c r="U34" s="21"/>
      <c r="V34" s="21"/>
      <c r="W34" s="27"/>
      <c r="X34" s="22">
        <v>4</v>
      </c>
      <c r="Y34" s="21" t="s">
        <v>108</v>
      </c>
      <c r="Z34" s="22">
        <v>2</v>
      </c>
      <c r="AA34" s="22">
        <v>2</v>
      </c>
      <c r="AB34" s="22">
        <v>1</v>
      </c>
      <c r="AC34" s="22">
        <f t="shared" si="7"/>
        <v>3</v>
      </c>
      <c r="AD34" s="22">
        <v>0</v>
      </c>
      <c r="AE34" s="45"/>
      <c r="AF34" s="27">
        <v>7.5</v>
      </c>
      <c r="AG34" s="21" t="s">
        <v>54</v>
      </c>
      <c r="AJ34" s="21"/>
      <c r="AK34" s="22">
        <v>19</v>
      </c>
      <c r="AL34" s="21" t="s">
        <v>17</v>
      </c>
      <c r="AM34" s="22">
        <v>3</v>
      </c>
      <c r="AN34" s="22">
        <v>0</v>
      </c>
      <c r="AO34" s="22">
        <v>0</v>
      </c>
      <c r="AP34" s="22">
        <f t="shared" si="8"/>
        <v>0</v>
      </c>
      <c r="AQ34" s="22">
        <v>0</v>
      </c>
      <c r="AR34" s="36"/>
    </row>
    <row r="35" spans="1:44" ht="15.95" customHeight="1" x14ac:dyDescent="0.25">
      <c r="A35" s="41" t="s">
        <v>43</v>
      </c>
      <c r="B35" s="42" t="s">
        <v>149</v>
      </c>
      <c r="C35" s="6" t="s">
        <v>176</v>
      </c>
      <c r="E35" s="11"/>
      <c r="F35" s="11"/>
      <c r="G35" s="5">
        <v>6</v>
      </c>
      <c r="H35" s="22">
        <v>1</v>
      </c>
      <c r="I35" s="21" t="s">
        <v>53</v>
      </c>
      <c r="J35" s="21"/>
      <c r="K35" s="21"/>
      <c r="L35" s="21" t="s">
        <v>104</v>
      </c>
      <c r="M35" s="21"/>
      <c r="N35" s="21"/>
      <c r="O35" s="21"/>
      <c r="P35" s="21"/>
      <c r="Q35" s="41"/>
      <c r="R35" s="41"/>
      <c r="S35" s="27">
        <v>6.5</v>
      </c>
      <c r="T35" s="21" t="s">
        <v>46</v>
      </c>
      <c r="U35" s="21"/>
      <c r="V35" s="21"/>
      <c r="W35" s="27"/>
      <c r="X35" s="22">
        <v>24</v>
      </c>
      <c r="Y35" s="21" t="s">
        <v>108</v>
      </c>
      <c r="Z35" s="22">
        <v>3</v>
      </c>
      <c r="AA35" s="22">
        <v>0</v>
      </c>
      <c r="AB35" s="22">
        <v>1</v>
      </c>
      <c r="AC35" s="22">
        <f t="shared" si="7"/>
        <v>1</v>
      </c>
      <c r="AD35" s="22">
        <v>0</v>
      </c>
      <c r="AE35" s="45"/>
      <c r="AF35" s="27">
        <v>7.5</v>
      </c>
      <c r="AG35" s="21" t="s">
        <v>84</v>
      </c>
      <c r="AK35" s="22">
        <v>33</v>
      </c>
      <c r="AL35" s="21" t="s">
        <v>17</v>
      </c>
      <c r="AM35" s="22">
        <v>3</v>
      </c>
      <c r="AN35" s="22">
        <v>0</v>
      </c>
      <c r="AO35" s="22">
        <v>0</v>
      </c>
      <c r="AP35" s="22">
        <f t="shared" si="8"/>
        <v>0</v>
      </c>
      <c r="AQ35" s="22">
        <v>0</v>
      </c>
      <c r="AR35" s="36"/>
    </row>
    <row r="36" spans="1:44" ht="15.95" customHeight="1" x14ac:dyDescent="0.25">
      <c r="A36" s="41"/>
      <c r="B36" s="22" t="s">
        <v>27</v>
      </c>
      <c r="C36" s="16" t="s">
        <v>262</v>
      </c>
      <c r="D36" s="16"/>
      <c r="E36" s="16"/>
      <c r="H36" s="22">
        <v>1</v>
      </c>
      <c r="I36" s="21" t="s">
        <v>104</v>
      </c>
      <c r="J36" s="21"/>
      <c r="K36" s="21"/>
      <c r="L36" s="21"/>
      <c r="M36" s="21" t="s">
        <v>122</v>
      </c>
      <c r="N36" s="21"/>
      <c r="O36" s="21"/>
      <c r="P36" s="21"/>
      <c r="Q36" s="41"/>
      <c r="R36" s="41"/>
      <c r="S36" s="27">
        <v>7</v>
      </c>
      <c r="T36" s="21" t="s">
        <v>34</v>
      </c>
      <c r="U36" s="21"/>
      <c r="V36" s="21"/>
      <c r="W36" s="27"/>
      <c r="X36" s="22">
        <v>44</v>
      </c>
      <c r="Y36" s="21" t="s">
        <v>108</v>
      </c>
      <c r="Z36" s="22">
        <v>3</v>
      </c>
      <c r="AA36" s="22">
        <v>0</v>
      </c>
      <c r="AB36" s="22">
        <v>0</v>
      </c>
      <c r="AC36" s="22">
        <f t="shared" si="7"/>
        <v>0</v>
      </c>
      <c r="AD36" s="22">
        <v>0</v>
      </c>
      <c r="AE36" s="45"/>
      <c r="AF36" s="27">
        <v>7</v>
      </c>
      <c r="AG36" s="21" t="s">
        <v>64</v>
      </c>
      <c r="AH36" s="21"/>
      <c r="AI36" s="21"/>
      <c r="AJ36" s="21"/>
      <c r="AK36" s="22">
        <v>11</v>
      </c>
      <c r="AL36" s="21" t="s">
        <v>17</v>
      </c>
      <c r="AM36" s="22">
        <v>3</v>
      </c>
      <c r="AN36" s="22">
        <v>0</v>
      </c>
      <c r="AO36" s="22">
        <v>0</v>
      </c>
      <c r="AP36" s="22">
        <f t="shared" si="8"/>
        <v>0</v>
      </c>
      <c r="AQ36" s="22">
        <v>0</v>
      </c>
      <c r="AR36" s="36"/>
    </row>
    <row r="37" spans="1:44" ht="15.95" customHeight="1" x14ac:dyDescent="0.25">
      <c r="A37" s="41"/>
      <c r="C37" s="16" t="s">
        <v>263</v>
      </c>
      <c r="H37" s="22">
        <v>1</v>
      </c>
      <c r="I37" s="21" t="s">
        <v>53</v>
      </c>
      <c r="L37" s="21"/>
      <c r="M37" s="21" t="s">
        <v>122</v>
      </c>
      <c r="N37" s="21"/>
      <c r="O37" s="21"/>
      <c r="P37" s="21"/>
      <c r="Q37" s="41"/>
      <c r="R37" s="41"/>
      <c r="S37" s="27">
        <v>6.5</v>
      </c>
      <c r="T37" s="21" t="s">
        <v>186</v>
      </c>
      <c r="X37" s="22">
        <v>23</v>
      </c>
      <c r="Y37" s="21" t="s">
        <v>108</v>
      </c>
      <c r="Z37" s="22">
        <v>3</v>
      </c>
      <c r="AA37" s="22">
        <v>0</v>
      </c>
      <c r="AB37" s="22">
        <v>1</v>
      </c>
      <c r="AC37" s="22">
        <f t="shared" si="7"/>
        <v>1</v>
      </c>
      <c r="AD37" s="22">
        <v>0</v>
      </c>
      <c r="AE37" s="45"/>
      <c r="AF37" s="27">
        <v>7</v>
      </c>
      <c r="AG37" s="21" t="s">
        <v>55</v>
      </c>
      <c r="AH37" s="21"/>
      <c r="AI37" s="21"/>
      <c r="AJ37" s="21"/>
      <c r="AK37" s="22">
        <v>3</v>
      </c>
      <c r="AL37" s="21" t="s">
        <v>17</v>
      </c>
      <c r="AM37" s="22">
        <v>3</v>
      </c>
      <c r="AN37" s="22">
        <v>0</v>
      </c>
      <c r="AO37" s="22">
        <v>2</v>
      </c>
      <c r="AP37" s="22">
        <f t="shared" si="8"/>
        <v>2</v>
      </c>
      <c r="AQ37" s="22">
        <v>0</v>
      </c>
      <c r="AR37" s="36"/>
    </row>
    <row r="38" spans="1:44" ht="15.95" customHeight="1" x14ac:dyDescent="0.25">
      <c r="A38" s="41"/>
      <c r="C38" s="16" t="s">
        <v>264</v>
      </c>
      <c r="H38" s="22">
        <v>2</v>
      </c>
      <c r="I38" s="21" t="s">
        <v>140</v>
      </c>
      <c r="L38" s="21" t="s">
        <v>273</v>
      </c>
      <c r="M38" s="21"/>
      <c r="N38" s="21"/>
      <c r="O38" s="21"/>
      <c r="P38" s="21"/>
      <c r="Q38" s="41"/>
      <c r="R38" s="41"/>
      <c r="S38" s="27">
        <v>6.5</v>
      </c>
      <c r="T38" s="21" t="s">
        <v>121</v>
      </c>
      <c r="X38" s="22">
        <v>30</v>
      </c>
      <c r="Y38" s="21" t="s">
        <v>108</v>
      </c>
      <c r="Z38" s="22">
        <v>2</v>
      </c>
      <c r="AA38" s="22">
        <v>0</v>
      </c>
      <c r="AB38" s="22">
        <v>0</v>
      </c>
      <c r="AC38" s="22">
        <f t="shared" si="7"/>
        <v>0</v>
      </c>
      <c r="AD38" s="22">
        <v>0</v>
      </c>
      <c r="AE38" s="45"/>
      <c r="AF38" s="27">
        <v>6.5</v>
      </c>
      <c r="AG38" s="21" t="s">
        <v>40</v>
      </c>
      <c r="AH38" s="21"/>
      <c r="AI38" s="21"/>
      <c r="AJ38" s="21"/>
      <c r="AK38" s="22">
        <v>4</v>
      </c>
      <c r="AL38" s="21" t="s">
        <v>17</v>
      </c>
      <c r="AM38" s="22">
        <v>2</v>
      </c>
      <c r="AN38" s="22">
        <v>0</v>
      </c>
      <c r="AO38" s="22">
        <v>1</v>
      </c>
      <c r="AP38" s="22">
        <f t="shared" si="8"/>
        <v>1</v>
      </c>
      <c r="AQ38" s="22">
        <v>0</v>
      </c>
      <c r="AR38" s="36"/>
    </row>
    <row r="39" spans="1:44" ht="15.95" customHeight="1" x14ac:dyDescent="0.25">
      <c r="A39" s="41"/>
      <c r="H39" s="22">
        <v>2</v>
      </c>
      <c r="I39" s="21" t="s">
        <v>53</v>
      </c>
      <c r="L39" s="21" t="s">
        <v>87</v>
      </c>
      <c r="M39" s="21"/>
      <c r="N39" s="21"/>
      <c r="O39" s="21"/>
      <c r="P39" s="21"/>
      <c r="Q39" s="41"/>
      <c r="R39" s="41"/>
      <c r="S39" s="27">
        <v>6.5</v>
      </c>
      <c r="T39" s="21" t="s">
        <v>165</v>
      </c>
      <c r="U39" s="21"/>
      <c r="V39" s="21"/>
      <c r="W39" s="27"/>
      <c r="X39" s="22">
        <v>10</v>
      </c>
      <c r="Y39" s="21" t="s">
        <v>108</v>
      </c>
      <c r="Z39" s="22">
        <v>3</v>
      </c>
      <c r="AA39" s="22">
        <v>0</v>
      </c>
      <c r="AB39" s="22">
        <v>0</v>
      </c>
      <c r="AC39" s="22">
        <f t="shared" si="7"/>
        <v>0</v>
      </c>
      <c r="AD39" s="22">
        <v>0</v>
      </c>
      <c r="AE39" s="45"/>
      <c r="AF39" s="27">
        <v>6</v>
      </c>
      <c r="AG39" s="21" t="s">
        <v>103</v>
      </c>
      <c r="AK39" s="22">
        <v>44</v>
      </c>
      <c r="AL39" s="21" t="s">
        <v>17</v>
      </c>
      <c r="AM39" s="22">
        <v>3</v>
      </c>
      <c r="AN39" s="22">
        <v>1</v>
      </c>
      <c r="AO39" s="22">
        <v>2</v>
      </c>
      <c r="AP39" s="22">
        <f t="shared" si="8"/>
        <v>3</v>
      </c>
      <c r="AQ39" s="22">
        <v>0</v>
      </c>
      <c r="AR39" s="36"/>
    </row>
    <row r="40" spans="1:44" ht="15.95" customHeight="1" thickBot="1" x14ac:dyDescent="0.3">
      <c r="A40" s="41"/>
      <c r="H40" s="22">
        <v>2</v>
      </c>
      <c r="I40" s="21" t="s">
        <v>53</v>
      </c>
      <c r="J40" s="21"/>
      <c r="K40" s="21"/>
      <c r="L40" s="21" t="s">
        <v>87</v>
      </c>
      <c r="M40" s="21"/>
      <c r="N40" s="21"/>
      <c r="O40" s="21"/>
      <c r="P40" s="21"/>
      <c r="Q40" s="41"/>
      <c r="R40" s="41"/>
      <c r="S40" s="17" t="s">
        <v>50</v>
      </c>
      <c r="T40" s="17"/>
      <c r="U40" s="17"/>
      <c r="V40" s="17"/>
      <c r="W40" s="17"/>
      <c r="X40" s="17"/>
      <c r="Y40" s="17"/>
      <c r="Z40" s="23">
        <f>SUM(Z28:Z39)</f>
        <v>33</v>
      </c>
      <c r="AA40" s="23">
        <f>SUM(AA28:AA39)</f>
        <v>9</v>
      </c>
      <c r="AB40" s="23">
        <f>SUM(AB28:AB39)</f>
        <v>10</v>
      </c>
      <c r="AC40" s="23">
        <f>+AB40+AA40</f>
        <v>19</v>
      </c>
      <c r="AD40" s="23">
        <f>SUM(AD28:AD39)</f>
        <v>6</v>
      </c>
      <c r="AE40" s="45"/>
      <c r="AF40" s="17" t="s">
        <v>57</v>
      </c>
      <c r="AG40" s="17"/>
      <c r="AH40" s="17"/>
      <c r="AI40" s="17"/>
      <c r="AJ40" s="17"/>
      <c r="AK40" s="17"/>
      <c r="AL40" s="17"/>
      <c r="AM40" s="23">
        <f>SUM(AM28:AM39)</f>
        <v>33</v>
      </c>
      <c r="AN40" s="23">
        <f>SUM(AN28:AN39)</f>
        <v>10</v>
      </c>
      <c r="AO40" s="23">
        <f>SUM(AO28:AO39)</f>
        <v>15</v>
      </c>
      <c r="AP40" s="23">
        <f>+AO40+AN40</f>
        <v>25</v>
      </c>
      <c r="AQ40" s="23">
        <f>SUM(AQ28:AQ39)</f>
        <v>0</v>
      </c>
      <c r="AR40" s="36"/>
    </row>
    <row r="41" spans="1:44" ht="15.95" customHeight="1" x14ac:dyDescent="0.25">
      <c r="A41" s="41"/>
      <c r="Q41" s="41"/>
      <c r="R41" s="41"/>
      <c r="S41" s="12" t="s">
        <v>93</v>
      </c>
      <c r="T41" s="12"/>
      <c r="U41" s="12"/>
      <c r="V41" s="12"/>
      <c r="W41" s="13"/>
      <c r="X41" s="14" t="s">
        <v>152</v>
      </c>
      <c r="Z41" s="22">
        <v>6</v>
      </c>
      <c r="AA41" s="22">
        <v>1</v>
      </c>
      <c r="AB41" s="22">
        <v>1</v>
      </c>
      <c r="AC41" s="22">
        <f t="shared" ref="AC41:AC52" si="9">+AA41+AB41</f>
        <v>2</v>
      </c>
      <c r="AD41" s="22">
        <v>0</v>
      </c>
      <c r="AE41" s="45"/>
      <c r="AF41" s="12" t="s">
        <v>92</v>
      </c>
      <c r="AG41" s="12"/>
      <c r="AH41" s="12"/>
      <c r="AI41" s="12"/>
      <c r="AJ41" s="13"/>
      <c r="AK41" s="14" t="s">
        <v>96</v>
      </c>
      <c r="AM41" s="22">
        <v>2</v>
      </c>
      <c r="AN41" s="22">
        <v>1</v>
      </c>
      <c r="AO41" s="22">
        <v>1</v>
      </c>
      <c r="AP41" s="22">
        <f t="shared" ref="AP41:AP52" si="10">+AN41+AO41</f>
        <v>2</v>
      </c>
      <c r="AQ41" s="22">
        <v>0</v>
      </c>
      <c r="AR41" s="36"/>
    </row>
    <row r="42" spans="1:44" ht="15.95" customHeight="1" x14ac:dyDescent="0.25">
      <c r="A42" s="41"/>
      <c r="C42" s="6" t="s">
        <v>179</v>
      </c>
      <c r="G42" s="5">
        <v>3</v>
      </c>
      <c r="H42" s="22">
        <v>1</v>
      </c>
      <c r="I42" s="21" t="s">
        <v>265</v>
      </c>
      <c r="J42" s="21"/>
      <c r="K42" s="21"/>
      <c r="L42" s="21" t="s">
        <v>129</v>
      </c>
      <c r="M42" s="21"/>
      <c r="N42" s="21"/>
      <c r="O42" s="21"/>
      <c r="P42" s="21"/>
      <c r="Q42" s="41"/>
      <c r="R42" s="41"/>
      <c r="S42" s="27">
        <v>7</v>
      </c>
      <c r="T42" s="21" t="s">
        <v>145</v>
      </c>
      <c r="U42" s="21"/>
      <c r="V42" s="21"/>
      <c r="W42" s="27"/>
      <c r="X42" s="22">
        <v>1</v>
      </c>
      <c r="Y42" s="16" t="s">
        <v>98</v>
      </c>
      <c r="Z42" s="22">
        <v>0</v>
      </c>
      <c r="AA42" s="22">
        <v>0</v>
      </c>
      <c r="AB42" s="22">
        <v>0</v>
      </c>
      <c r="AC42" s="22">
        <f t="shared" si="9"/>
        <v>0</v>
      </c>
      <c r="AD42" s="22">
        <v>0</v>
      </c>
      <c r="AE42" s="45"/>
      <c r="AF42" s="27">
        <v>7</v>
      </c>
      <c r="AG42" s="21" t="s">
        <v>183</v>
      </c>
      <c r="AH42" s="21"/>
      <c r="AI42" s="21"/>
      <c r="AJ42" s="27"/>
      <c r="AK42" s="22">
        <v>1</v>
      </c>
      <c r="AL42" s="21" t="s">
        <v>97</v>
      </c>
      <c r="AM42" s="22">
        <v>3</v>
      </c>
      <c r="AN42" s="22">
        <v>0</v>
      </c>
      <c r="AO42" s="22">
        <v>0</v>
      </c>
      <c r="AP42" s="22">
        <f t="shared" si="10"/>
        <v>0</v>
      </c>
      <c r="AQ42" s="22">
        <v>0</v>
      </c>
      <c r="AR42" s="36"/>
    </row>
    <row r="43" spans="1:44" ht="15.95" customHeight="1" x14ac:dyDescent="0.25">
      <c r="A43" s="41"/>
      <c r="B43" s="22" t="s">
        <v>27</v>
      </c>
      <c r="C43" s="21"/>
      <c r="D43" s="21" t="s">
        <v>100</v>
      </c>
      <c r="E43" s="21"/>
      <c r="F43" s="21"/>
      <c r="G43" s="21"/>
      <c r="H43" s="22">
        <v>2</v>
      </c>
      <c r="I43" s="21" t="s">
        <v>129</v>
      </c>
      <c r="J43" s="21"/>
      <c r="K43" s="21"/>
      <c r="L43" s="21" t="s">
        <v>120</v>
      </c>
      <c r="M43" s="21"/>
      <c r="N43" s="21"/>
      <c r="O43" s="21"/>
      <c r="P43" s="21"/>
      <c r="Q43" s="41"/>
      <c r="R43" s="41"/>
      <c r="S43" s="27">
        <v>9.5</v>
      </c>
      <c r="T43" s="21" t="s">
        <v>126</v>
      </c>
      <c r="U43" s="21"/>
      <c r="V43" s="21"/>
      <c r="W43" s="27"/>
      <c r="X43" s="22">
        <v>6</v>
      </c>
      <c r="Y43" s="16" t="s">
        <v>98</v>
      </c>
      <c r="Z43" s="22">
        <v>3</v>
      </c>
      <c r="AA43" s="22">
        <v>0</v>
      </c>
      <c r="AB43" s="22">
        <v>1</v>
      </c>
      <c r="AC43" s="22">
        <f t="shared" si="9"/>
        <v>1</v>
      </c>
      <c r="AD43" s="22">
        <v>0</v>
      </c>
      <c r="AE43" s="45"/>
      <c r="AF43" s="27">
        <v>9.5</v>
      </c>
      <c r="AG43" s="21" t="s">
        <v>150</v>
      </c>
      <c r="AH43" s="21"/>
      <c r="AI43" s="21"/>
      <c r="AJ43" s="27"/>
      <c r="AK43" s="22">
        <v>5</v>
      </c>
      <c r="AL43" s="21" t="s">
        <v>97</v>
      </c>
      <c r="AM43" s="22">
        <v>3</v>
      </c>
      <c r="AN43" s="22">
        <v>6</v>
      </c>
      <c r="AO43" s="22">
        <v>4</v>
      </c>
      <c r="AP43" s="22">
        <f t="shared" si="10"/>
        <v>10</v>
      </c>
      <c r="AQ43" s="22">
        <v>0</v>
      </c>
      <c r="AR43" s="36"/>
    </row>
    <row r="44" spans="1:44" ht="15.95" customHeight="1" x14ac:dyDescent="0.25">
      <c r="A44" s="41"/>
      <c r="H44" s="22">
        <v>2</v>
      </c>
      <c r="I44" s="21" t="s">
        <v>129</v>
      </c>
      <c r="L44" s="21" t="s">
        <v>161</v>
      </c>
      <c r="Q44" s="41"/>
      <c r="R44" s="41"/>
      <c r="S44" s="27">
        <v>8.5</v>
      </c>
      <c r="T44" s="21" t="s">
        <v>82</v>
      </c>
      <c r="U44" s="21"/>
      <c r="V44" s="21"/>
      <c r="W44" s="27"/>
      <c r="X44" s="22">
        <v>9</v>
      </c>
      <c r="Y44" s="16" t="s">
        <v>98</v>
      </c>
      <c r="Z44" s="22">
        <v>3</v>
      </c>
      <c r="AA44" s="22">
        <v>0</v>
      </c>
      <c r="AB44" s="22">
        <v>1</v>
      </c>
      <c r="AC44" s="22">
        <f t="shared" si="9"/>
        <v>1</v>
      </c>
      <c r="AD44" s="22">
        <v>0</v>
      </c>
      <c r="AE44" s="45"/>
      <c r="AF44" s="27">
        <v>8.5</v>
      </c>
      <c r="AG44" s="21" t="s">
        <v>154</v>
      </c>
      <c r="AH44" s="21"/>
      <c r="AI44" s="21"/>
      <c r="AJ44" s="27"/>
      <c r="AK44" s="22">
        <v>19</v>
      </c>
      <c r="AL44" s="21" t="s">
        <v>97</v>
      </c>
      <c r="AM44" s="22">
        <v>2</v>
      </c>
      <c r="AN44" s="22">
        <v>0</v>
      </c>
      <c r="AO44" s="22">
        <v>2</v>
      </c>
      <c r="AP44" s="22">
        <f t="shared" si="10"/>
        <v>2</v>
      </c>
      <c r="AQ44" s="22">
        <v>0</v>
      </c>
      <c r="AR44" s="36"/>
    </row>
    <row r="45" spans="1:44" ht="15.95" customHeight="1" x14ac:dyDescent="0.25">
      <c r="A45" s="41"/>
      <c r="B45" s="36"/>
      <c r="C45" s="46"/>
      <c r="D45" s="46"/>
      <c r="E45" s="46"/>
      <c r="F45" s="46"/>
      <c r="G45" s="42"/>
      <c r="H45" s="45"/>
      <c r="I45" s="46"/>
      <c r="J45" s="46"/>
      <c r="K45" s="45"/>
      <c r="L45" s="45"/>
      <c r="M45" s="45"/>
      <c r="N45" s="45"/>
      <c r="O45" s="45"/>
      <c r="P45" s="45"/>
      <c r="Q45" s="41"/>
      <c r="R45" s="41"/>
      <c r="S45" s="27">
        <v>8</v>
      </c>
      <c r="T45" s="21" t="s">
        <v>187</v>
      </c>
      <c r="U45" s="21"/>
      <c r="V45" s="21"/>
      <c r="W45" s="27"/>
      <c r="X45" s="22">
        <v>10</v>
      </c>
      <c r="Y45" s="16" t="s">
        <v>98</v>
      </c>
      <c r="Z45" s="22">
        <v>3</v>
      </c>
      <c r="AA45" s="22">
        <v>0</v>
      </c>
      <c r="AB45" s="22">
        <v>0</v>
      </c>
      <c r="AC45" s="22">
        <f t="shared" si="9"/>
        <v>0</v>
      </c>
      <c r="AD45" s="22">
        <v>2</v>
      </c>
      <c r="AE45" s="45"/>
      <c r="AF45" s="27">
        <v>8</v>
      </c>
      <c r="AG45" s="21" t="s">
        <v>131</v>
      </c>
      <c r="AH45" s="21"/>
      <c r="AI45" s="21"/>
      <c r="AJ45" s="27"/>
      <c r="AK45" s="22">
        <v>7</v>
      </c>
      <c r="AL45" s="21" t="s">
        <v>97</v>
      </c>
      <c r="AM45" s="22">
        <v>3</v>
      </c>
      <c r="AN45" s="22">
        <v>1</v>
      </c>
      <c r="AO45" s="22">
        <v>1</v>
      </c>
      <c r="AP45" s="22">
        <f t="shared" si="10"/>
        <v>2</v>
      </c>
      <c r="AQ45" s="22">
        <v>0</v>
      </c>
      <c r="AR45" s="36"/>
    </row>
    <row r="46" spans="1:44" ht="15.95" customHeight="1" x14ac:dyDescent="0.25">
      <c r="A46" s="41"/>
      <c r="B46" s="11"/>
      <c r="C46" s="11"/>
      <c r="D46" s="11"/>
      <c r="E46" s="21" t="s">
        <v>102</v>
      </c>
      <c r="F46" s="21"/>
      <c r="G46" s="5">
        <f>SUM(G14:G45)</f>
        <v>18</v>
      </c>
      <c r="H46" s="5"/>
      <c r="I46" s="20"/>
      <c r="J46" s="21" t="s">
        <v>56</v>
      </c>
      <c r="K46" s="20"/>
      <c r="L46" s="5">
        <f>COUNTA(C14:C45)-8</f>
        <v>7</v>
      </c>
      <c r="N46" s="21" t="s">
        <v>73</v>
      </c>
      <c r="O46" s="5">
        <f>+L46*2</f>
        <v>14</v>
      </c>
      <c r="P46" s="11"/>
      <c r="Q46" s="41"/>
      <c r="R46" s="41"/>
      <c r="S46" s="27">
        <v>7.5</v>
      </c>
      <c r="T46" s="21" t="s">
        <v>62</v>
      </c>
      <c r="U46" s="21"/>
      <c r="V46" s="21"/>
      <c r="W46" s="27"/>
      <c r="X46" s="22">
        <v>4</v>
      </c>
      <c r="Y46" s="16" t="s">
        <v>98</v>
      </c>
      <c r="Z46" s="22">
        <v>3</v>
      </c>
      <c r="AA46" s="22">
        <v>2</v>
      </c>
      <c r="AB46" s="22">
        <v>0</v>
      </c>
      <c r="AC46" s="22">
        <f t="shared" si="9"/>
        <v>2</v>
      </c>
      <c r="AD46" s="22">
        <v>0</v>
      </c>
      <c r="AE46" s="45"/>
      <c r="AF46" s="27">
        <v>8</v>
      </c>
      <c r="AG46" s="21" t="s">
        <v>193</v>
      </c>
      <c r="AH46" s="21"/>
      <c r="AI46" s="21"/>
      <c r="AJ46" s="27"/>
      <c r="AK46" s="22">
        <v>9</v>
      </c>
      <c r="AL46" s="21" t="s">
        <v>97</v>
      </c>
      <c r="AM46" s="22">
        <v>3</v>
      </c>
      <c r="AN46" s="22">
        <v>0</v>
      </c>
      <c r="AO46" s="22">
        <v>0</v>
      </c>
      <c r="AP46" s="22">
        <f t="shared" si="10"/>
        <v>0</v>
      </c>
      <c r="AQ46" s="22">
        <v>2</v>
      </c>
      <c r="AR46" s="36"/>
    </row>
    <row r="47" spans="1:44" ht="15.95" customHeight="1" x14ac:dyDescent="0.25">
      <c r="A47" s="41"/>
      <c r="E47" s="21" t="s">
        <v>101</v>
      </c>
      <c r="F47" s="21"/>
      <c r="G47" s="5">
        <f>COUNTA(L15:L45)+COUNTIF(L15:L45,"*&amp;*")</f>
        <v>24</v>
      </c>
      <c r="O47" t="s">
        <v>144</v>
      </c>
      <c r="Q47" s="41"/>
      <c r="R47" s="41"/>
      <c r="S47" s="27">
        <v>7.5</v>
      </c>
      <c r="T47" s="21" t="s">
        <v>158</v>
      </c>
      <c r="U47" s="21"/>
      <c r="V47" s="21"/>
      <c r="W47" s="27"/>
      <c r="X47" s="22">
        <v>11</v>
      </c>
      <c r="Y47" s="16" t="s">
        <v>98</v>
      </c>
      <c r="Z47" s="22">
        <v>3</v>
      </c>
      <c r="AA47" s="22">
        <v>1</v>
      </c>
      <c r="AB47" s="22">
        <v>1</v>
      </c>
      <c r="AC47" s="22">
        <f t="shared" si="9"/>
        <v>2</v>
      </c>
      <c r="AD47" s="22">
        <v>0</v>
      </c>
      <c r="AE47" s="45"/>
      <c r="AF47" s="27">
        <v>7.5</v>
      </c>
      <c r="AG47" s="21" t="s">
        <v>194</v>
      </c>
      <c r="AH47" s="21"/>
      <c r="AI47" s="21"/>
      <c r="AJ47" s="27"/>
      <c r="AK47" s="22">
        <v>10</v>
      </c>
      <c r="AL47" s="21" t="s">
        <v>97</v>
      </c>
      <c r="AM47" s="22">
        <v>3</v>
      </c>
      <c r="AN47" s="22">
        <v>2</v>
      </c>
      <c r="AO47" s="22">
        <v>4</v>
      </c>
      <c r="AP47" s="22">
        <f t="shared" si="10"/>
        <v>6</v>
      </c>
      <c r="AQ47" s="22">
        <v>0</v>
      </c>
      <c r="AR47" s="36"/>
    </row>
    <row r="48" spans="1:44" ht="15.95" customHeight="1" x14ac:dyDescent="0.25">
      <c r="A48" s="41"/>
      <c r="Q48" s="41"/>
      <c r="R48" s="41"/>
      <c r="S48" s="27">
        <v>7.5</v>
      </c>
      <c r="T48" s="21" t="s">
        <v>188</v>
      </c>
      <c r="U48" s="21"/>
      <c r="V48" s="21"/>
      <c r="W48" s="27"/>
      <c r="X48" s="22">
        <v>12</v>
      </c>
      <c r="Y48" s="16" t="s">
        <v>98</v>
      </c>
      <c r="Z48" s="22">
        <v>3</v>
      </c>
      <c r="AA48" s="22">
        <v>1</v>
      </c>
      <c r="AB48" s="22">
        <v>1</v>
      </c>
      <c r="AC48" s="22">
        <f t="shared" si="9"/>
        <v>2</v>
      </c>
      <c r="AD48" s="22">
        <v>0</v>
      </c>
      <c r="AE48" s="45"/>
      <c r="AF48" s="27">
        <v>7.5</v>
      </c>
      <c r="AG48" s="21" t="s">
        <v>143</v>
      </c>
      <c r="AH48" s="21"/>
      <c r="AI48" s="21"/>
      <c r="AJ48" s="27"/>
      <c r="AK48" s="22">
        <v>2</v>
      </c>
      <c r="AL48" s="21" t="s">
        <v>97</v>
      </c>
      <c r="AM48" s="22">
        <v>3</v>
      </c>
      <c r="AN48" s="22">
        <v>0</v>
      </c>
      <c r="AO48" s="22">
        <v>1</v>
      </c>
      <c r="AP48" s="22">
        <f t="shared" si="10"/>
        <v>1</v>
      </c>
      <c r="AQ48" s="22">
        <v>0</v>
      </c>
      <c r="AR48" s="36"/>
    </row>
    <row r="49" spans="1:44" ht="15.95" customHeight="1" x14ac:dyDescent="0.25">
      <c r="A49" s="41"/>
      <c r="Q49" s="41"/>
      <c r="R49" s="41"/>
      <c r="S49" s="27">
        <v>7</v>
      </c>
      <c r="T49" s="21" t="s">
        <v>52</v>
      </c>
      <c r="U49" s="21"/>
      <c r="V49" s="21"/>
      <c r="W49" s="27"/>
      <c r="X49" s="22">
        <v>15</v>
      </c>
      <c r="Y49" s="16" t="s">
        <v>98</v>
      </c>
      <c r="Z49" s="22">
        <v>3</v>
      </c>
      <c r="AA49" s="22">
        <v>0</v>
      </c>
      <c r="AB49" s="22">
        <v>0</v>
      </c>
      <c r="AC49" s="22">
        <f t="shared" si="9"/>
        <v>0</v>
      </c>
      <c r="AD49" s="22">
        <v>0</v>
      </c>
      <c r="AE49" s="45"/>
      <c r="AF49" s="27">
        <v>7</v>
      </c>
      <c r="AG49" s="21" t="s">
        <v>141</v>
      </c>
      <c r="AH49" s="21"/>
      <c r="AI49" s="21"/>
      <c r="AJ49" s="27"/>
      <c r="AK49" s="22">
        <v>13</v>
      </c>
      <c r="AL49" s="21" t="s">
        <v>97</v>
      </c>
      <c r="AM49" s="22">
        <v>3</v>
      </c>
      <c r="AN49" s="22">
        <v>0</v>
      </c>
      <c r="AO49" s="22">
        <v>3</v>
      </c>
      <c r="AP49" s="22">
        <f t="shared" si="10"/>
        <v>3</v>
      </c>
      <c r="AQ49" s="22">
        <v>2</v>
      </c>
      <c r="AR49" s="36"/>
    </row>
    <row r="50" spans="1:44" ht="15.95" customHeight="1" x14ac:dyDescent="0.25">
      <c r="A50" s="41"/>
      <c r="B50" s="6" t="s">
        <v>83</v>
      </c>
      <c r="C50" s="6"/>
      <c r="N50" s="6"/>
      <c r="O50" s="6"/>
      <c r="Q50" s="41"/>
      <c r="R50" s="41"/>
      <c r="S50" s="27">
        <v>6.5</v>
      </c>
      <c r="T50" s="21" t="s">
        <v>63</v>
      </c>
      <c r="U50" s="21"/>
      <c r="V50" s="21"/>
      <c r="W50" s="27"/>
      <c r="X50" s="22">
        <v>14</v>
      </c>
      <c r="Y50" s="16" t="s">
        <v>98</v>
      </c>
      <c r="Z50" s="22">
        <v>3</v>
      </c>
      <c r="AA50" s="22">
        <v>0</v>
      </c>
      <c r="AB50" s="22">
        <v>1</v>
      </c>
      <c r="AC50" s="22">
        <f t="shared" si="9"/>
        <v>1</v>
      </c>
      <c r="AD50" s="22">
        <v>0</v>
      </c>
      <c r="AE50" s="45"/>
      <c r="AF50" s="27">
        <v>7</v>
      </c>
      <c r="AG50" s="21" t="s">
        <v>39</v>
      </c>
      <c r="AH50" s="21"/>
      <c r="AI50" s="21"/>
      <c r="AJ50" s="27"/>
      <c r="AK50" s="22">
        <v>27</v>
      </c>
      <c r="AL50" s="21" t="s">
        <v>97</v>
      </c>
      <c r="AM50" s="22">
        <v>3</v>
      </c>
      <c r="AN50" s="22">
        <v>1</v>
      </c>
      <c r="AO50" s="22">
        <v>2</v>
      </c>
      <c r="AP50" s="22">
        <f t="shared" si="10"/>
        <v>3</v>
      </c>
      <c r="AQ50" s="22">
        <v>0</v>
      </c>
      <c r="AR50" s="36"/>
    </row>
    <row r="51" spans="1:44" ht="15.95" customHeight="1" x14ac:dyDescent="0.25">
      <c r="A51" s="41"/>
      <c r="Q51" s="41"/>
      <c r="R51" s="41"/>
      <c r="S51" s="27">
        <v>6</v>
      </c>
      <c r="T51" s="21" t="s">
        <v>47</v>
      </c>
      <c r="X51" s="22">
        <v>3</v>
      </c>
      <c r="Y51" s="16" t="s">
        <v>98</v>
      </c>
      <c r="Z51" s="22">
        <v>3</v>
      </c>
      <c r="AA51" s="22">
        <v>0</v>
      </c>
      <c r="AB51" s="22">
        <v>0</v>
      </c>
      <c r="AC51" s="22">
        <f t="shared" si="9"/>
        <v>0</v>
      </c>
      <c r="AD51" s="22">
        <v>0</v>
      </c>
      <c r="AE51" s="45"/>
      <c r="AF51" s="27">
        <v>6.5</v>
      </c>
      <c r="AG51" s="21" t="s">
        <v>48</v>
      </c>
      <c r="AK51" s="22">
        <v>3</v>
      </c>
      <c r="AL51" s="21" t="s">
        <v>97</v>
      </c>
      <c r="AM51" s="22">
        <v>3</v>
      </c>
      <c r="AN51" s="22">
        <v>0</v>
      </c>
      <c r="AO51" s="22">
        <v>1</v>
      </c>
      <c r="AP51" s="22">
        <f t="shared" si="10"/>
        <v>1</v>
      </c>
      <c r="AQ51" s="22">
        <v>2</v>
      </c>
      <c r="AR51" s="36"/>
    </row>
    <row r="52" spans="1:44" ht="15.95" customHeight="1" x14ac:dyDescent="0.25">
      <c r="A52" s="41"/>
      <c r="C52" s="6" t="s">
        <v>58</v>
      </c>
      <c r="H52" s="6" t="s">
        <v>65</v>
      </c>
      <c r="M52" s="6" t="s">
        <v>66</v>
      </c>
      <c r="Q52" s="41"/>
      <c r="R52" s="41"/>
      <c r="S52" s="27">
        <v>6</v>
      </c>
      <c r="T52" s="21" t="s">
        <v>49</v>
      </c>
      <c r="U52" s="21"/>
      <c r="V52" s="21"/>
      <c r="W52" s="27"/>
      <c r="X52" s="22">
        <v>8</v>
      </c>
      <c r="Y52" s="16" t="s">
        <v>98</v>
      </c>
      <c r="Z52" s="22">
        <v>0</v>
      </c>
      <c r="AA52" s="22">
        <v>0</v>
      </c>
      <c r="AB52" s="22">
        <v>0</v>
      </c>
      <c r="AC52" s="22">
        <f t="shared" si="9"/>
        <v>0</v>
      </c>
      <c r="AD52" s="22">
        <v>0</v>
      </c>
      <c r="AE52" s="45"/>
      <c r="AF52" s="27">
        <v>6</v>
      </c>
      <c r="AG52" s="21" t="s">
        <v>113</v>
      </c>
      <c r="AH52" s="21"/>
      <c r="AI52" s="21"/>
      <c r="AJ52" s="27"/>
      <c r="AK52" s="22">
        <v>6</v>
      </c>
      <c r="AL52" s="21" t="s">
        <v>97</v>
      </c>
      <c r="AM52" s="22">
        <v>2</v>
      </c>
      <c r="AN52" s="22">
        <v>1</v>
      </c>
      <c r="AO52" s="22">
        <v>0</v>
      </c>
      <c r="AP52" s="22">
        <f t="shared" si="10"/>
        <v>1</v>
      </c>
      <c r="AQ52" s="22">
        <v>2</v>
      </c>
      <c r="AR52" s="36"/>
    </row>
    <row r="53" spans="1:44" ht="15.95" customHeight="1" thickBot="1" x14ac:dyDescent="0.3">
      <c r="A53" s="41"/>
      <c r="C53" s="21" t="s">
        <v>275</v>
      </c>
      <c r="H53" s="21" t="s">
        <v>283</v>
      </c>
      <c r="I53" s="21"/>
      <c r="J53" s="21"/>
      <c r="K53" s="21"/>
      <c r="L53" s="21"/>
      <c r="M53" s="21" t="s">
        <v>284</v>
      </c>
      <c r="N53" s="21"/>
      <c r="O53" s="21"/>
      <c r="P53" s="21"/>
      <c r="Q53" s="41"/>
      <c r="R53" s="41"/>
      <c r="S53" s="17" t="s">
        <v>95</v>
      </c>
      <c r="T53" s="17"/>
      <c r="U53" s="17"/>
      <c r="V53" s="17"/>
      <c r="W53" s="17"/>
      <c r="X53" s="17"/>
      <c r="Y53" s="17"/>
      <c r="Z53" s="23">
        <f>SUM(Z41:Z52)</f>
        <v>33</v>
      </c>
      <c r="AA53" s="23">
        <f>SUM(AA41:AA52)</f>
        <v>5</v>
      </c>
      <c r="AB53" s="23">
        <f>SUM(AB41:AB52)</f>
        <v>6</v>
      </c>
      <c r="AC53" s="23">
        <f>+AB53+AA53</f>
        <v>11</v>
      </c>
      <c r="AD53" s="23">
        <f>SUM(AD41:AD52)</f>
        <v>2</v>
      </c>
      <c r="AE53" s="45"/>
      <c r="AF53" s="17" t="s">
        <v>94</v>
      </c>
      <c r="AG53" s="17"/>
      <c r="AH53" s="17"/>
      <c r="AI53" s="17"/>
      <c r="AJ53" s="17"/>
      <c r="AK53" s="17"/>
      <c r="AL53" s="17"/>
      <c r="AM53" s="23">
        <f>SUM(AM41:AM52)</f>
        <v>33</v>
      </c>
      <c r="AN53" s="23">
        <f>SUM(AN41:AN52)</f>
        <v>12</v>
      </c>
      <c r="AO53" s="23">
        <f>SUM(AO41:AO52)</f>
        <v>19</v>
      </c>
      <c r="AP53" s="23">
        <f>+AO53+AN53</f>
        <v>31</v>
      </c>
      <c r="AQ53" s="23">
        <f>SUM(AQ41:AQ52)</f>
        <v>8</v>
      </c>
      <c r="AR53" s="36"/>
    </row>
    <row r="54" spans="1:44" ht="15.95" customHeight="1" x14ac:dyDescent="0.25">
      <c r="A54" s="41"/>
      <c r="C54" s="21"/>
      <c r="H54" s="21"/>
      <c r="I54" s="21"/>
      <c r="J54" s="21"/>
      <c r="K54" s="21"/>
      <c r="L54" s="21"/>
      <c r="M54" s="21"/>
      <c r="N54" s="21"/>
      <c r="Q54" s="41"/>
      <c r="R54" s="41"/>
      <c r="S54" s="12" t="s">
        <v>115</v>
      </c>
      <c r="T54" s="12"/>
      <c r="U54" s="12"/>
      <c r="V54" s="12"/>
      <c r="W54" s="12"/>
      <c r="X54" s="14" t="s">
        <v>36</v>
      </c>
      <c r="Z54" s="22">
        <v>1</v>
      </c>
      <c r="AA54" s="22">
        <v>0</v>
      </c>
      <c r="AB54" s="22">
        <v>0</v>
      </c>
      <c r="AC54" s="22">
        <f t="shared" ref="AC54:AC65" si="11">+AA54+AB54</f>
        <v>0</v>
      </c>
      <c r="AD54" s="22">
        <v>0</v>
      </c>
      <c r="AE54" s="45"/>
      <c r="AF54" s="19" t="s">
        <v>14</v>
      </c>
      <c r="AG54" s="19"/>
      <c r="AH54" s="19"/>
      <c r="AI54" s="19"/>
      <c r="AJ54" s="19"/>
      <c r="AK54" s="16" t="s">
        <v>26</v>
      </c>
      <c r="AM54" s="22">
        <v>6</v>
      </c>
      <c r="AN54" s="22">
        <v>0</v>
      </c>
      <c r="AO54" s="22">
        <v>4</v>
      </c>
      <c r="AP54" s="22">
        <f t="shared" ref="AP54:AP65" si="12">+AN54+AO54</f>
        <v>4</v>
      </c>
      <c r="AQ54" s="22">
        <v>4</v>
      </c>
      <c r="AR54" s="36"/>
    </row>
    <row r="55" spans="1:44" ht="15.95" customHeight="1" x14ac:dyDescent="0.25">
      <c r="A55" s="41"/>
      <c r="C55" s="21"/>
      <c r="F55" s="21"/>
      <c r="H55" s="21"/>
      <c r="I55" s="21"/>
      <c r="J55" s="21"/>
      <c r="K55" s="21"/>
      <c r="L55" s="21"/>
      <c r="M55" s="21"/>
      <c r="N55" s="21"/>
      <c r="Q55" s="41"/>
      <c r="R55" s="41"/>
      <c r="S55" s="27">
        <v>7.5</v>
      </c>
      <c r="T55" s="21" t="s">
        <v>69</v>
      </c>
      <c r="U55" s="21"/>
      <c r="V55" s="21"/>
      <c r="W55" s="21"/>
      <c r="X55" s="22">
        <v>68</v>
      </c>
      <c r="Y55" s="21" t="s">
        <v>106</v>
      </c>
      <c r="Z55" s="22">
        <v>3</v>
      </c>
      <c r="AA55" s="22">
        <v>0</v>
      </c>
      <c r="AB55" s="22">
        <v>0</v>
      </c>
      <c r="AC55" s="22">
        <f t="shared" si="11"/>
        <v>0</v>
      </c>
      <c r="AD55" s="22">
        <v>0</v>
      </c>
      <c r="AE55" s="45"/>
      <c r="AF55" s="27">
        <v>8</v>
      </c>
      <c r="AG55" s="21" t="s">
        <v>142</v>
      </c>
      <c r="AK55" s="22">
        <v>1</v>
      </c>
      <c r="AL55" s="21" t="s">
        <v>107</v>
      </c>
      <c r="AM55" s="22">
        <v>3</v>
      </c>
      <c r="AN55" s="22">
        <v>0</v>
      </c>
      <c r="AO55" s="22">
        <v>0</v>
      </c>
      <c r="AP55" s="22">
        <f t="shared" si="12"/>
        <v>0</v>
      </c>
      <c r="AQ55" s="22">
        <v>0</v>
      </c>
      <c r="AR55" s="36"/>
    </row>
    <row r="56" spans="1:44" ht="15.95" customHeight="1" x14ac:dyDescent="0.25">
      <c r="A56" s="41"/>
      <c r="Q56" s="41"/>
      <c r="R56" s="41"/>
      <c r="S56" s="27">
        <v>9.5</v>
      </c>
      <c r="T56" s="21" t="s">
        <v>85</v>
      </c>
      <c r="U56" s="21"/>
      <c r="V56" s="21"/>
      <c r="W56" s="21"/>
      <c r="X56" s="22">
        <v>9</v>
      </c>
      <c r="Y56" s="21" t="s">
        <v>106</v>
      </c>
      <c r="Z56" s="22">
        <v>3</v>
      </c>
      <c r="AA56" s="22">
        <v>3</v>
      </c>
      <c r="AB56" s="22">
        <v>3</v>
      </c>
      <c r="AC56" s="22">
        <f t="shared" si="11"/>
        <v>6</v>
      </c>
      <c r="AD56" s="22">
        <v>0</v>
      </c>
      <c r="AE56" s="45"/>
      <c r="AF56" s="27">
        <v>9</v>
      </c>
      <c r="AG56" s="21" t="s">
        <v>167</v>
      </c>
      <c r="AH56" s="21"/>
      <c r="AI56" s="21"/>
      <c r="AJ56" s="21"/>
      <c r="AK56" s="22">
        <v>71</v>
      </c>
      <c r="AL56" s="21" t="s">
        <v>107</v>
      </c>
      <c r="AM56" s="22">
        <v>3</v>
      </c>
      <c r="AN56" s="22">
        <v>2</v>
      </c>
      <c r="AO56" s="22">
        <v>1</v>
      </c>
      <c r="AP56" s="22">
        <f t="shared" si="12"/>
        <v>3</v>
      </c>
      <c r="AQ56" s="22">
        <v>0</v>
      </c>
      <c r="AR56" s="36"/>
    </row>
    <row r="57" spans="1:44" ht="15.95" customHeight="1" x14ac:dyDescent="0.25">
      <c r="A57" s="41"/>
      <c r="Q57" s="41"/>
      <c r="R57" s="41"/>
      <c r="S57" s="27">
        <v>8.5</v>
      </c>
      <c r="T57" s="21" t="s">
        <v>282</v>
      </c>
      <c r="U57" s="21"/>
      <c r="V57" s="21"/>
      <c r="W57" s="21"/>
      <c r="X57" s="22">
        <v>14</v>
      </c>
      <c r="Y57" s="21" t="s">
        <v>106</v>
      </c>
      <c r="Z57" s="22">
        <v>3</v>
      </c>
      <c r="AA57" s="22">
        <v>2</v>
      </c>
      <c r="AB57" s="22">
        <v>2</v>
      </c>
      <c r="AC57" s="22">
        <f t="shared" si="11"/>
        <v>4</v>
      </c>
      <c r="AD57" s="22">
        <v>0</v>
      </c>
      <c r="AE57" s="45"/>
      <c r="AF57" s="27">
        <v>8.5</v>
      </c>
      <c r="AG57" s="21" t="s">
        <v>42</v>
      </c>
      <c r="AH57" s="21"/>
      <c r="AI57" s="21"/>
      <c r="AJ57" s="21"/>
      <c r="AK57" s="22">
        <v>2</v>
      </c>
      <c r="AL57" s="21" t="s">
        <v>107</v>
      </c>
      <c r="AM57" s="22">
        <v>2</v>
      </c>
      <c r="AN57" s="22">
        <v>3</v>
      </c>
      <c r="AO57" s="22">
        <v>1</v>
      </c>
      <c r="AP57" s="22">
        <f t="shared" si="12"/>
        <v>4</v>
      </c>
      <c r="AQ57" s="22">
        <v>0</v>
      </c>
      <c r="AR57" s="36"/>
    </row>
    <row r="58" spans="1:44" ht="15.95" customHeight="1" x14ac:dyDescent="0.25">
      <c r="A58" s="41"/>
      <c r="Q58" s="41"/>
      <c r="R58" s="41"/>
      <c r="S58" s="27">
        <v>8</v>
      </c>
      <c r="T58" s="21" t="s">
        <v>190</v>
      </c>
      <c r="U58" s="21"/>
      <c r="V58" s="21"/>
      <c r="W58" s="21"/>
      <c r="X58" s="22">
        <v>11</v>
      </c>
      <c r="Y58" s="21" t="s">
        <v>106</v>
      </c>
      <c r="Z58" s="22">
        <v>3</v>
      </c>
      <c r="AA58" s="22">
        <v>0</v>
      </c>
      <c r="AB58" s="22">
        <v>0</v>
      </c>
      <c r="AC58" s="22">
        <f t="shared" si="11"/>
        <v>0</v>
      </c>
      <c r="AD58" s="22">
        <v>0</v>
      </c>
      <c r="AE58" s="45"/>
      <c r="AF58" s="27">
        <v>8</v>
      </c>
      <c r="AG58" s="21" t="s">
        <v>74</v>
      </c>
      <c r="AH58" s="21"/>
      <c r="AI58" s="21"/>
      <c r="AJ58" s="21"/>
      <c r="AK58" s="22">
        <v>91</v>
      </c>
      <c r="AL58" s="21" t="s">
        <v>107</v>
      </c>
      <c r="AM58" s="22">
        <v>2</v>
      </c>
      <c r="AN58" s="22">
        <v>0</v>
      </c>
      <c r="AO58" s="22">
        <v>1</v>
      </c>
      <c r="AP58" s="22">
        <f t="shared" si="12"/>
        <v>1</v>
      </c>
      <c r="AQ58" s="22">
        <v>0</v>
      </c>
      <c r="AR58" s="36"/>
    </row>
    <row r="59" spans="1:44" ht="15.95" customHeight="1" x14ac:dyDescent="0.25">
      <c r="A59" s="41"/>
      <c r="Q59" s="41"/>
      <c r="R59" s="41"/>
      <c r="S59" s="27">
        <v>7.5</v>
      </c>
      <c r="T59" s="21" t="s">
        <v>139</v>
      </c>
      <c r="U59" s="21"/>
      <c r="V59" s="21"/>
      <c r="W59" s="21"/>
      <c r="X59" s="22">
        <v>6</v>
      </c>
      <c r="Y59" s="21" t="s">
        <v>106</v>
      </c>
      <c r="Z59" s="22">
        <v>3</v>
      </c>
      <c r="AA59" s="22">
        <v>1</v>
      </c>
      <c r="AB59" s="22">
        <v>3</v>
      </c>
      <c r="AC59" s="22">
        <f t="shared" si="11"/>
        <v>4</v>
      </c>
      <c r="AD59" s="22">
        <v>0</v>
      </c>
      <c r="AE59" s="45"/>
      <c r="AF59" s="27">
        <v>8</v>
      </c>
      <c r="AG59" s="21" t="s">
        <v>195</v>
      </c>
      <c r="AH59" s="21"/>
      <c r="AI59" s="21"/>
      <c r="AJ59" s="21"/>
      <c r="AK59" s="22">
        <v>5</v>
      </c>
      <c r="AL59" s="21" t="s">
        <v>107</v>
      </c>
      <c r="AM59" s="22">
        <v>3</v>
      </c>
      <c r="AN59" s="22">
        <v>0</v>
      </c>
      <c r="AO59" s="22">
        <v>1</v>
      </c>
      <c r="AP59" s="22">
        <f t="shared" si="12"/>
        <v>1</v>
      </c>
      <c r="AQ59" s="22">
        <v>0</v>
      </c>
      <c r="AR59" s="36"/>
    </row>
    <row r="60" spans="1:44" ht="15.95" customHeight="1" x14ac:dyDescent="0.25">
      <c r="A60" s="41"/>
      <c r="Q60" s="41"/>
      <c r="R60" s="41"/>
      <c r="S60" s="27">
        <v>7.5</v>
      </c>
      <c r="T60" s="21" t="s">
        <v>118</v>
      </c>
      <c r="V60" s="21"/>
      <c r="W60" s="21"/>
      <c r="X60" s="22">
        <v>7</v>
      </c>
      <c r="Y60" s="21" t="s">
        <v>106</v>
      </c>
      <c r="Z60" s="22">
        <v>3</v>
      </c>
      <c r="AA60" s="22">
        <v>2</v>
      </c>
      <c r="AB60" s="22">
        <v>2</v>
      </c>
      <c r="AC60" s="22">
        <f t="shared" si="11"/>
        <v>4</v>
      </c>
      <c r="AD60" s="22">
        <v>2</v>
      </c>
      <c r="AE60" s="45"/>
      <c r="AF60" s="27">
        <v>7.5</v>
      </c>
      <c r="AG60" s="21" t="s">
        <v>196</v>
      </c>
      <c r="AH60" s="21"/>
      <c r="AI60" s="21"/>
      <c r="AJ60" s="21"/>
      <c r="AK60" s="22">
        <v>97</v>
      </c>
      <c r="AL60" s="21" t="s">
        <v>107</v>
      </c>
      <c r="AM60" s="22">
        <v>2</v>
      </c>
      <c r="AN60" s="22">
        <v>0</v>
      </c>
      <c r="AO60" s="22">
        <v>0</v>
      </c>
      <c r="AP60" s="22">
        <f t="shared" si="12"/>
        <v>0</v>
      </c>
      <c r="AQ60" s="22">
        <v>0</v>
      </c>
      <c r="AR60" s="36"/>
    </row>
    <row r="61" spans="1:44" ht="15.95" customHeight="1" x14ac:dyDescent="0.25">
      <c r="A61" s="41"/>
      <c r="Q61" s="36"/>
      <c r="R61" s="41"/>
      <c r="S61" s="27">
        <v>7.5</v>
      </c>
      <c r="T61" s="21" t="s">
        <v>128</v>
      </c>
      <c r="U61" s="21"/>
      <c r="V61" s="21"/>
      <c r="W61" s="21"/>
      <c r="X61" s="22">
        <v>10</v>
      </c>
      <c r="Y61" s="21" t="s">
        <v>106</v>
      </c>
      <c r="Z61" s="22">
        <v>3</v>
      </c>
      <c r="AA61" s="22">
        <v>2</v>
      </c>
      <c r="AB61" s="22">
        <v>2</v>
      </c>
      <c r="AC61" s="22">
        <f t="shared" si="11"/>
        <v>4</v>
      </c>
      <c r="AD61" s="22">
        <v>0</v>
      </c>
      <c r="AE61" s="45"/>
      <c r="AF61" s="27">
        <v>7.5</v>
      </c>
      <c r="AG61" s="21" t="s">
        <v>60</v>
      </c>
      <c r="AH61" s="21"/>
      <c r="AI61" s="21"/>
      <c r="AJ61" s="21"/>
      <c r="AK61" s="22">
        <v>23</v>
      </c>
      <c r="AL61" s="21" t="s">
        <v>107</v>
      </c>
      <c r="AM61" s="22">
        <v>1</v>
      </c>
      <c r="AN61" s="22">
        <v>0</v>
      </c>
      <c r="AO61" s="22">
        <v>0</v>
      </c>
      <c r="AP61" s="22">
        <f t="shared" si="12"/>
        <v>0</v>
      </c>
      <c r="AQ61" s="22">
        <v>0</v>
      </c>
      <c r="AR61" s="36"/>
    </row>
    <row r="62" spans="1:44" ht="15.95" customHeight="1" x14ac:dyDescent="0.25">
      <c r="A62" s="41"/>
      <c r="Q62" s="41"/>
      <c r="R62" s="41"/>
      <c r="S62" s="27">
        <v>7</v>
      </c>
      <c r="T62" s="21" t="s">
        <v>191</v>
      </c>
      <c r="U62" s="21"/>
      <c r="V62" s="21"/>
      <c r="W62" s="21"/>
      <c r="X62" s="22">
        <v>5</v>
      </c>
      <c r="Y62" s="21" t="s">
        <v>106</v>
      </c>
      <c r="Z62" s="22">
        <v>2</v>
      </c>
      <c r="AA62" s="22">
        <v>0</v>
      </c>
      <c r="AB62" s="22">
        <v>0</v>
      </c>
      <c r="AC62" s="22">
        <f t="shared" si="11"/>
        <v>0</v>
      </c>
      <c r="AD62" s="22">
        <v>2</v>
      </c>
      <c r="AE62" s="45"/>
      <c r="AF62" s="27">
        <v>7</v>
      </c>
      <c r="AG62" s="21" t="s">
        <v>61</v>
      </c>
      <c r="AH62" s="21"/>
      <c r="AI62" s="21"/>
      <c r="AJ62" s="21"/>
      <c r="AK62" s="22">
        <v>7</v>
      </c>
      <c r="AL62" s="21" t="s">
        <v>107</v>
      </c>
      <c r="AM62" s="22">
        <v>3</v>
      </c>
      <c r="AN62" s="22">
        <v>0</v>
      </c>
      <c r="AO62" s="22">
        <v>0</v>
      </c>
      <c r="AP62" s="22">
        <f t="shared" si="12"/>
        <v>0</v>
      </c>
      <c r="AQ62" s="22">
        <v>0</v>
      </c>
      <c r="AR62" s="36"/>
    </row>
    <row r="63" spans="1:44" ht="15.95" customHeight="1" x14ac:dyDescent="0.25">
      <c r="A63" s="36"/>
      <c r="Q63" s="36"/>
      <c r="R63" s="41"/>
      <c r="S63" s="27">
        <v>6.5</v>
      </c>
      <c r="T63" s="21" t="s">
        <v>30</v>
      </c>
      <c r="U63" s="21"/>
      <c r="V63" s="21"/>
      <c r="W63" s="21"/>
      <c r="X63" s="22">
        <v>3</v>
      </c>
      <c r="Y63" s="21" t="s">
        <v>106</v>
      </c>
      <c r="Z63" s="22">
        <v>3</v>
      </c>
      <c r="AA63" s="22">
        <v>0</v>
      </c>
      <c r="AB63" s="22">
        <v>1</v>
      </c>
      <c r="AC63" s="22">
        <f t="shared" si="11"/>
        <v>1</v>
      </c>
      <c r="AD63" s="22">
        <v>0</v>
      </c>
      <c r="AE63" s="45"/>
      <c r="AF63" s="27">
        <v>7</v>
      </c>
      <c r="AG63" s="21" t="s">
        <v>197</v>
      </c>
      <c r="AH63" s="21"/>
      <c r="AI63" s="21"/>
      <c r="AJ63" s="21"/>
      <c r="AK63" s="22">
        <v>10</v>
      </c>
      <c r="AL63" s="21" t="s">
        <v>107</v>
      </c>
      <c r="AM63" s="22">
        <v>3</v>
      </c>
      <c r="AN63" s="22">
        <v>0</v>
      </c>
      <c r="AO63" s="22">
        <v>0</v>
      </c>
      <c r="AP63" s="22">
        <f t="shared" si="12"/>
        <v>0</v>
      </c>
      <c r="AQ63" s="22">
        <v>0</v>
      </c>
      <c r="AR63" s="36"/>
    </row>
    <row r="64" spans="1:44" ht="15.95" customHeight="1" x14ac:dyDescent="0.25">
      <c r="A64" s="41"/>
      <c r="Q64" s="41"/>
      <c r="R64" s="41"/>
      <c r="S64" s="27">
        <v>6</v>
      </c>
      <c r="T64" s="21" t="s">
        <v>105</v>
      </c>
      <c r="U64" s="21"/>
      <c r="V64" s="21"/>
      <c r="W64" s="21"/>
      <c r="X64" s="22">
        <v>4</v>
      </c>
      <c r="Y64" s="21" t="s">
        <v>106</v>
      </c>
      <c r="Z64" s="22">
        <v>3</v>
      </c>
      <c r="AA64" s="22">
        <v>0</v>
      </c>
      <c r="AB64" s="22">
        <v>0</v>
      </c>
      <c r="AC64" s="22">
        <f t="shared" si="11"/>
        <v>0</v>
      </c>
      <c r="AD64" s="22">
        <v>0</v>
      </c>
      <c r="AE64" s="45"/>
      <c r="AF64" s="27">
        <v>6.5</v>
      </c>
      <c r="AG64" s="21" t="s">
        <v>33</v>
      </c>
      <c r="AH64" s="21"/>
      <c r="AI64" s="21"/>
      <c r="AJ64" s="21"/>
      <c r="AK64" s="22">
        <v>66</v>
      </c>
      <c r="AL64" s="21" t="s">
        <v>107</v>
      </c>
      <c r="AM64" s="22">
        <v>3</v>
      </c>
      <c r="AN64" s="22">
        <v>0</v>
      </c>
      <c r="AO64" s="22">
        <v>1</v>
      </c>
      <c r="AP64" s="22">
        <f t="shared" si="12"/>
        <v>1</v>
      </c>
      <c r="AQ64" s="22">
        <v>0</v>
      </c>
      <c r="AR64" s="36"/>
    </row>
    <row r="65" spans="1:44" ht="15.95" customHeight="1" x14ac:dyDescent="0.25">
      <c r="A65" s="36"/>
      <c r="Q65" s="36"/>
      <c r="R65" s="41"/>
      <c r="S65" s="27">
        <v>6.5</v>
      </c>
      <c r="T65" s="21" t="s">
        <v>133</v>
      </c>
      <c r="U65" s="21"/>
      <c r="V65" s="21"/>
      <c r="W65" s="21"/>
      <c r="X65" s="22">
        <v>2</v>
      </c>
      <c r="Y65" s="21" t="s">
        <v>106</v>
      </c>
      <c r="Z65" s="22">
        <v>3</v>
      </c>
      <c r="AA65" s="22">
        <v>0</v>
      </c>
      <c r="AB65" s="22">
        <v>2</v>
      </c>
      <c r="AC65" s="22">
        <f t="shared" si="11"/>
        <v>2</v>
      </c>
      <c r="AD65" s="22">
        <v>0</v>
      </c>
      <c r="AE65" s="45"/>
      <c r="AF65" s="27">
        <v>6</v>
      </c>
      <c r="AG65" s="21" t="s">
        <v>59</v>
      </c>
      <c r="AH65" s="21"/>
      <c r="AI65" s="21"/>
      <c r="AJ65" s="21"/>
      <c r="AK65" s="22">
        <v>75</v>
      </c>
      <c r="AL65" s="21" t="s">
        <v>107</v>
      </c>
      <c r="AM65" s="22">
        <v>2</v>
      </c>
      <c r="AN65" s="22">
        <v>0</v>
      </c>
      <c r="AO65" s="22">
        <v>0</v>
      </c>
      <c r="AP65" s="22">
        <f t="shared" si="12"/>
        <v>0</v>
      </c>
      <c r="AQ65" s="22">
        <v>0</v>
      </c>
      <c r="AR65" s="36"/>
    </row>
    <row r="66" spans="1:44" ht="15.95" customHeight="1" thickBot="1" x14ac:dyDescent="0.3">
      <c r="A66" s="41"/>
      <c r="Q66" s="36"/>
      <c r="R66" s="41"/>
      <c r="S66" s="17" t="s">
        <v>116</v>
      </c>
      <c r="T66" s="17"/>
      <c r="U66" s="17"/>
      <c r="V66" s="17"/>
      <c r="W66" s="17"/>
      <c r="X66" s="17"/>
      <c r="Y66" s="17"/>
      <c r="Z66" s="23">
        <f>SUM(Z54:Z65)</f>
        <v>33</v>
      </c>
      <c r="AA66" s="23">
        <f>SUM(AA54:AA65)</f>
        <v>10</v>
      </c>
      <c r="AB66" s="23">
        <f>SUM(AB54:AB65)</f>
        <v>15</v>
      </c>
      <c r="AC66" s="23">
        <f>+AB66+AA66</f>
        <v>25</v>
      </c>
      <c r="AD66" s="23">
        <f>SUM(AD54:AD65)</f>
        <v>4</v>
      </c>
      <c r="AE66" s="45"/>
      <c r="AF66" s="17" t="s">
        <v>35</v>
      </c>
      <c r="AG66" s="17"/>
      <c r="AH66" s="17"/>
      <c r="AI66" s="17"/>
      <c r="AJ66" s="17"/>
      <c r="AK66" s="17"/>
      <c r="AL66" s="17"/>
      <c r="AM66" s="23">
        <f>SUM(AM54:AM65)</f>
        <v>33</v>
      </c>
      <c r="AN66" s="23">
        <f>SUM(AN54:AN65)</f>
        <v>5</v>
      </c>
      <c r="AO66" s="23">
        <f>SUM(AO54:AO65)</f>
        <v>9</v>
      </c>
      <c r="AP66" s="23">
        <f>+AO66+AN66</f>
        <v>14</v>
      </c>
      <c r="AQ66" s="23">
        <f>SUM(AQ54:AQ65)</f>
        <v>4</v>
      </c>
      <c r="AR66" s="36"/>
    </row>
    <row r="67" spans="1:44" ht="15.95" customHeight="1" x14ac:dyDescent="0.25">
      <c r="A67" s="41"/>
      <c r="Q67" s="36"/>
      <c r="R67" s="36"/>
      <c r="AF67" s="21" t="s">
        <v>124</v>
      </c>
      <c r="AG67" s="11"/>
      <c r="AH67" s="11"/>
      <c r="AI67" s="11"/>
      <c r="AJ67" s="21"/>
      <c r="AK67" s="21"/>
      <c r="AL67" s="11"/>
      <c r="AM67" s="15">
        <f>+Z27+Z40+AM27+AM66+AM53+AM40+Z66+Z53</f>
        <v>264</v>
      </c>
      <c r="AN67" s="15">
        <f>+AA27+AA40+AN27+AN66+AN53+AN40+AA66+AA53</f>
        <v>74</v>
      </c>
      <c r="AO67" s="15">
        <f>+AB27+AB40+AO27+AO66+AO53+AO40+AB66+AB53</f>
        <v>109</v>
      </c>
      <c r="AP67" s="15">
        <f>+AC27+AC40+AP27+AP66+AP53+AP40+AC66+AC53</f>
        <v>183</v>
      </c>
      <c r="AQ67" s="15">
        <f>+AD27+AD40+AQ27+AQ66+AQ53+AQ40+AD66+AD53</f>
        <v>30</v>
      </c>
      <c r="AR67" s="36"/>
    </row>
    <row r="68" spans="1:44" ht="15.95" customHeight="1" x14ac:dyDescent="0.25">
      <c r="A68" s="41"/>
      <c r="Q68" s="36"/>
      <c r="R68" s="36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J68" s="21"/>
      <c r="AK68" s="21"/>
      <c r="AL68" s="11"/>
      <c r="AM68" s="22"/>
      <c r="AN68" s="22"/>
      <c r="AO68" s="22"/>
      <c r="AP68" s="22"/>
      <c r="AQ68" s="22"/>
      <c r="AR68" s="36"/>
    </row>
    <row r="69" spans="1:44" ht="15.95" customHeight="1" x14ac:dyDescent="0.25">
      <c r="A69" s="41"/>
      <c r="Q69" s="36"/>
      <c r="R69" s="36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21"/>
      <c r="AG69" s="11"/>
      <c r="AH69" s="11"/>
      <c r="AI69" s="11"/>
      <c r="AJ69" s="21"/>
      <c r="AK69" s="21"/>
      <c r="AL69" s="11"/>
      <c r="AM69" s="22"/>
      <c r="AN69" s="22"/>
      <c r="AO69" s="22"/>
      <c r="AP69" s="22"/>
      <c r="AQ69" s="22"/>
      <c r="AR69" s="36"/>
    </row>
    <row r="70" spans="1:44" ht="15.95" customHeight="1" x14ac:dyDescent="0.25">
      <c r="A70" s="41"/>
      <c r="Q70" s="36"/>
      <c r="R70" s="36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21"/>
      <c r="AG70" s="11"/>
      <c r="AH70" s="11"/>
      <c r="AI70" s="11"/>
      <c r="AJ70" s="21"/>
      <c r="AK70" s="21"/>
      <c r="AL70" s="11"/>
      <c r="AM70" s="22"/>
      <c r="AN70" s="22"/>
      <c r="AO70" s="22"/>
      <c r="AP70" s="34"/>
      <c r="AQ70" s="22"/>
      <c r="AR70" s="36"/>
    </row>
    <row r="71" spans="1:44" ht="15.95" customHeight="1" x14ac:dyDescent="0.25">
      <c r="A71" s="41"/>
      <c r="Q71" s="36"/>
      <c r="R71" s="36"/>
      <c r="S71" s="11"/>
      <c r="T71" s="11"/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1"/>
      <c r="AF71" s="21"/>
      <c r="AG71" s="11"/>
      <c r="AH71" s="11"/>
      <c r="AI71" s="11"/>
      <c r="AJ71" s="21"/>
      <c r="AK71" s="21"/>
      <c r="AL71" s="11"/>
      <c r="AM71" s="22"/>
      <c r="AN71" s="22"/>
      <c r="AO71" s="22"/>
      <c r="AP71" s="34"/>
      <c r="AQ71" s="22"/>
      <c r="AR71" s="36"/>
    </row>
    <row r="72" spans="1:44" ht="15.95" customHeight="1" x14ac:dyDescent="0.25">
      <c r="A72" s="41"/>
      <c r="Q72" s="36"/>
      <c r="R72" s="39"/>
      <c r="AR72" s="43"/>
    </row>
    <row r="73" spans="1:44" ht="15" customHeight="1" x14ac:dyDescent="0.2">
      <c r="A73" s="39"/>
      <c r="B73" s="39"/>
      <c r="C73" s="39"/>
      <c r="D73" s="39"/>
      <c r="E73" s="39"/>
      <c r="F73" s="39"/>
      <c r="G73" s="39"/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39"/>
      <c r="U73" s="39"/>
      <c r="V73" s="39"/>
      <c r="W73" s="39"/>
      <c r="X73" s="39"/>
      <c r="Y73" s="39"/>
      <c r="Z73" s="39"/>
      <c r="AA73" s="43"/>
      <c r="AB73" s="39"/>
      <c r="AC73" s="39"/>
      <c r="AD73" s="39"/>
      <c r="AE73" s="39"/>
      <c r="AF73" s="39"/>
      <c r="AG73" s="39"/>
      <c r="AH73" s="39"/>
      <c r="AI73" s="39"/>
      <c r="AJ73" s="39"/>
      <c r="AK73" s="39"/>
      <c r="AL73" s="39"/>
      <c r="AM73" s="39"/>
      <c r="AN73" s="39"/>
      <c r="AO73" s="39"/>
      <c r="AP73" s="39"/>
      <c r="AQ73" s="39"/>
      <c r="AR73" s="43"/>
    </row>
    <row r="74" spans="1:44" ht="24" customHeight="1" x14ac:dyDescent="0.3">
      <c r="A74" s="39"/>
      <c r="B74" s="85" t="s">
        <v>127</v>
      </c>
      <c r="C74" s="85"/>
      <c r="D74" s="85"/>
      <c r="E74" s="85"/>
      <c r="F74" s="85"/>
      <c r="G74" s="85"/>
      <c r="H74" s="85"/>
      <c r="I74" s="85"/>
      <c r="J74" s="85"/>
      <c r="K74" s="85"/>
      <c r="L74" s="85"/>
      <c r="M74" s="85"/>
      <c r="N74" s="85"/>
      <c r="O74" s="85"/>
      <c r="P74" s="85"/>
      <c r="Q74" s="39"/>
      <c r="R74" s="39"/>
      <c r="S74" s="85" t="s">
        <v>127</v>
      </c>
      <c r="T74" s="85"/>
      <c r="U74" s="85"/>
      <c r="V74" s="85"/>
      <c r="W74" s="85"/>
      <c r="X74" s="85"/>
      <c r="Y74" s="85"/>
      <c r="Z74" s="85"/>
      <c r="AA74" s="85"/>
      <c r="AB74" s="85"/>
      <c r="AC74" s="85"/>
      <c r="AD74" s="85"/>
      <c r="AE74" s="85"/>
      <c r="AF74" s="85"/>
      <c r="AG74" s="85"/>
      <c r="AH74" s="85"/>
      <c r="AI74" s="85"/>
      <c r="AJ74" s="85"/>
      <c r="AK74" s="85"/>
      <c r="AL74" s="85"/>
      <c r="AM74" s="85"/>
      <c r="AN74" s="85"/>
      <c r="AO74" s="85"/>
      <c r="AP74" s="85"/>
      <c r="AQ74" s="85"/>
      <c r="AR74" s="43"/>
    </row>
    <row r="75" spans="1:44" ht="20.25" x14ac:dyDescent="0.3">
      <c r="A75" s="39"/>
      <c r="B75" s="26" t="s">
        <v>76</v>
      </c>
      <c r="C75" s="26">
        <f>+C2</f>
        <v>3</v>
      </c>
      <c r="D75" s="25"/>
      <c r="E75" s="25"/>
      <c r="F75" s="25"/>
      <c r="G75" s="86" t="str">
        <f>+G2</f>
        <v>2025/2026 REGULAR SEASON</v>
      </c>
      <c r="H75" s="86"/>
      <c r="I75" s="86"/>
      <c r="J75" s="86"/>
      <c r="K75" s="86"/>
      <c r="L75" s="86"/>
      <c r="M75" s="86"/>
      <c r="N75" s="25"/>
      <c r="O75" s="25"/>
      <c r="P75" s="25"/>
      <c r="Q75" s="39"/>
      <c r="R75" s="39"/>
      <c r="S75" s="86" t="s">
        <v>88</v>
      </c>
      <c r="T75" s="86"/>
      <c r="U75" s="86"/>
      <c r="V75" s="86"/>
      <c r="W75" s="86"/>
      <c r="X75" s="86"/>
      <c r="Y75" s="86"/>
      <c r="Z75" s="86"/>
      <c r="AA75" s="86"/>
      <c r="AB75" s="86"/>
      <c r="AC75" s="86"/>
      <c r="AD75" s="86"/>
      <c r="AE75" s="86"/>
      <c r="AF75" s="86"/>
      <c r="AG75" s="86"/>
      <c r="AH75" s="86"/>
      <c r="AI75" s="86"/>
      <c r="AJ75" s="86"/>
      <c r="AK75" s="86"/>
      <c r="AL75" s="86"/>
      <c r="AM75" s="86"/>
      <c r="AN75" s="86"/>
      <c r="AO75" s="86"/>
      <c r="AP75" s="86"/>
      <c r="AQ75" s="86"/>
      <c r="AR75" s="39"/>
    </row>
    <row r="76" spans="1:44" ht="18.600000000000001" customHeight="1" x14ac:dyDescent="0.3">
      <c r="A76" s="36"/>
      <c r="N76" s="25"/>
      <c r="O76" s="25"/>
      <c r="P76" s="25"/>
      <c r="Q76" s="36"/>
      <c r="R76" s="36"/>
      <c r="T76" s="16"/>
      <c r="U76" s="16"/>
      <c r="V76" s="16"/>
      <c r="W76" s="16"/>
      <c r="X76" s="16"/>
      <c r="Y76" s="16"/>
      <c r="Z76" s="16"/>
      <c r="AA76" s="29"/>
      <c r="AB76" s="29"/>
      <c r="AC76" s="29"/>
      <c r="AD76" s="29"/>
      <c r="AE76" s="30"/>
      <c r="AF76" s="29"/>
      <c r="AG76" s="29"/>
      <c r="AH76" s="29"/>
      <c r="AI76" s="29"/>
      <c r="AJ76" s="29"/>
      <c r="AK76" s="29"/>
      <c r="AL76" s="29"/>
      <c r="AM76" s="21"/>
      <c r="AN76" s="11"/>
      <c r="AO76" s="11"/>
      <c r="AP76" s="22"/>
      <c r="AQ76" s="22"/>
      <c r="AR76" s="36"/>
    </row>
    <row r="77" spans="1:44" ht="16.5" thickBot="1" x14ac:dyDescent="0.3">
      <c r="A77" s="36"/>
      <c r="Q77" s="39"/>
      <c r="R77" s="39"/>
      <c r="S77" s="28" t="s">
        <v>109</v>
      </c>
      <c r="T77" s="28" t="s">
        <v>111</v>
      </c>
      <c r="U77" s="28"/>
      <c r="V77" s="38"/>
      <c r="W77" s="38"/>
      <c r="X77" s="38"/>
      <c r="Y77" s="38"/>
      <c r="Z77" s="38" t="s">
        <v>3</v>
      </c>
      <c r="AA77" s="38" t="s">
        <v>22</v>
      </c>
      <c r="AB77" s="38" t="s">
        <v>23</v>
      </c>
      <c r="AC77" s="38" t="s">
        <v>24</v>
      </c>
      <c r="AD77" s="38" t="s">
        <v>2</v>
      </c>
      <c r="AE77" s="22"/>
      <c r="AM77" s="22"/>
      <c r="AN77" s="22"/>
      <c r="AO77" s="22"/>
      <c r="AP77" s="22"/>
      <c r="AQ77" s="22"/>
      <c r="AR77" s="39"/>
    </row>
    <row r="78" spans="1:44" ht="15.75" customHeight="1" x14ac:dyDescent="0.25">
      <c r="A78" s="36"/>
      <c r="Q78" s="39"/>
      <c r="R78" s="39"/>
      <c r="S78" s="27">
        <v>8.5</v>
      </c>
      <c r="T78" s="21" t="s">
        <v>276</v>
      </c>
      <c r="Z78" s="22">
        <v>1</v>
      </c>
      <c r="AA78" s="22">
        <v>1</v>
      </c>
      <c r="AB78" s="22">
        <v>1</v>
      </c>
      <c r="AC78" s="22">
        <f t="shared" ref="AC78:AC87" si="13">+AA78+AB78</f>
        <v>2</v>
      </c>
      <c r="AD78" s="22">
        <v>0</v>
      </c>
      <c r="AM78" s="22"/>
      <c r="AN78" s="22"/>
      <c r="AO78" s="22"/>
      <c r="AP78" s="22"/>
      <c r="AQ78" s="22"/>
      <c r="AR78" s="39"/>
    </row>
    <row r="79" spans="1:44" ht="15.75" customHeight="1" thickBot="1" x14ac:dyDescent="0.3">
      <c r="A79" s="36"/>
      <c r="E79" s="2" t="s">
        <v>67</v>
      </c>
      <c r="F79" s="2"/>
      <c r="G79" s="2"/>
      <c r="H79" s="4" t="s">
        <v>1</v>
      </c>
      <c r="I79" s="4"/>
      <c r="J79" s="4" t="s">
        <v>3</v>
      </c>
      <c r="K79" s="4" t="s">
        <v>22</v>
      </c>
      <c r="L79" s="4" t="s">
        <v>23</v>
      </c>
      <c r="M79" s="50" t="s">
        <v>24</v>
      </c>
      <c r="Q79" s="36"/>
      <c r="R79" s="36"/>
      <c r="S79" s="27">
        <v>7</v>
      </c>
      <c r="T79" s="21" t="s">
        <v>219</v>
      </c>
      <c r="Z79" s="22">
        <v>3</v>
      </c>
      <c r="AA79" s="22">
        <v>1</v>
      </c>
      <c r="AB79" s="22">
        <v>1</v>
      </c>
      <c r="AC79" s="22">
        <f t="shared" si="13"/>
        <v>2</v>
      </c>
      <c r="AD79" s="22">
        <v>0</v>
      </c>
      <c r="AM79" s="22"/>
      <c r="AN79" s="22"/>
      <c r="AO79" s="22"/>
      <c r="AP79" s="22"/>
      <c r="AQ79" s="22"/>
      <c r="AR79" s="36"/>
    </row>
    <row r="80" spans="1:44" ht="15.75" customHeight="1" x14ac:dyDescent="0.25">
      <c r="A80" s="36"/>
      <c r="E80" s="21" t="s">
        <v>129</v>
      </c>
      <c r="F80" s="21"/>
      <c r="G80" s="21"/>
      <c r="H80" s="21" t="s">
        <v>17</v>
      </c>
      <c r="I80" s="22"/>
      <c r="J80" s="22">
        <v>3</v>
      </c>
      <c r="K80" s="22">
        <v>7</v>
      </c>
      <c r="L80" s="22">
        <v>3</v>
      </c>
      <c r="M80" s="22">
        <f t="shared" ref="M80:M97" si="14">+K80+L80</f>
        <v>10</v>
      </c>
      <c r="Q80" s="36"/>
      <c r="R80" s="36"/>
      <c r="S80" s="27">
        <v>8</v>
      </c>
      <c r="T80" s="21" t="s">
        <v>137</v>
      </c>
      <c r="Z80" s="22">
        <v>4</v>
      </c>
      <c r="AA80" s="22">
        <v>4</v>
      </c>
      <c r="AB80" s="22">
        <v>1</v>
      </c>
      <c r="AC80" s="22">
        <f t="shared" si="13"/>
        <v>5</v>
      </c>
      <c r="AD80" s="22">
        <v>0</v>
      </c>
      <c r="AP80" s="22"/>
      <c r="AQ80" s="22"/>
      <c r="AR80" s="36"/>
    </row>
    <row r="81" spans="1:44" ht="15.75" customHeight="1" x14ac:dyDescent="0.25">
      <c r="A81" s="36"/>
      <c r="E81" s="21" t="s">
        <v>150</v>
      </c>
      <c r="F81" s="21"/>
      <c r="G81" s="21"/>
      <c r="H81" s="21" t="s">
        <v>97</v>
      </c>
      <c r="I81" s="22"/>
      <c r="J81" s="22">
        <v>3</v>
      </c>
      <c r="K81" s="22">
        <v>6</v>
      </c>
      <c r="L81" s="22">
        <v>4</v>
      </c>
      <c r="M81" s="22">
        <f t="shared" si="14"/>
        <v>10</v>
      </c>
      <c r="Q81" s="36"/>
      <c r="R81" s="36"/>
      <c r="S81" s="27">
        <v>6.5</v>
      </c>
      <c r="T81" s="21" t="s">
        <v>277</v>
      </c>
      <c r="Z81" s="22">
        <v>1</v>
      </c>
      <c r="AA81" s="22">
        <v>0</v>
      </c>
      <c r="AB81" s="22">
        <v>0</v>
      </c>
      <c r="AC81" s="22">
        <f t="shared" si="13"/>
        <v>0</v>
      </c>
      <c r="AD81" s="22">
        <v>0</v>
      </c>
      <c r="AM81" s="22"/>
      <c r="AN81" s="22"/>
      <c r="AO81" s="22"/>
      <c r="AP81" s="22"/>
      <c r="AQ81" s="22"/>
      <c r="AR81" s="36"/>
    </row>
    <row r="82" spans="1:44" ht="15.75" customHeight="1" x14ac:dyDescent="0.25">
      <c r="A82" s="36"/>
      <c r="E82" s="21" t="s">
        <v>53</v>
      </c>
      <c r="F82" s="21"/>
      <c r="G82" s="21"/>
      <c r="H82" s="21" t="s">
        <v>108</v>
      </c>
      <c r="I82" s="22"/>
      <c r="J82" s="22">
        <v>3</v>
      </c>
      <c r="K82" s="22">
        <v>4</v>
      </c>
      <c r="L82" s="22">
        <v>2</v>
      </c>
      <c r="M82" s="22">
        <f t="shared" si="14"/>
        <v>6</v>
      </c>
      <c r="Q82" s="36"/>
      <c r="R82" s="36"/>
      <c r="S82" s="27">
        <v>7.5</v>
      </c>
      <c r="T82" s="21" t="s">
        <v>160</v>
      </c>
      <c r="Z82" s="22">
        <v>1</v>
      </c>
      <c r="AA82" s="22">
        <v>0</v>
      </c>
      <c r="AB82" s="22">
        <v>0</v>
      </c>
      <c r="AC82" s="22">
        <f t="shared" si="13"/>
        <v>0</v>
      </c>
      <c r="AD82" s="22">
        <v>0</v>
      </c>
      <c r="AQ82" s="22"/>
      <c r="AR82" s="36"/>
    </row>
    <row r="83" spans="1:44" ht="15.75" customHeight="1" x14ac:dyDescent="0.25">
      <c r="A83" s="36"/>
      <c r="E83" s="21" t="s">
        <v>85</v>
      </c>
      <c r="F83" s="21"/>
      <c r="G83" s="21"/>
      <c r="H83" s="21" t="s">
        <v>106</v>
      </c>
      <c r="I83" s="22"/>
      <c r="J83" s="22">
        <v>3</v>
      </c>
      <c r="K83" s="22">
        <v>3</v>
      </c>
      <c r="L83" s="22">
        <v>3</v>
      </c>
      <c r="M83" s="22">
        <f t="shared" si="14"/>
        <v>6</v>
      </c>
      <c r="Q83" s="36"/>
      <c r="R83" s="36"/>
      <c r="S83" s="27">
        <v>7.5</v>
      </c>
      <c r="T83" s="21" t="s">
        <v>278</v>
      </c>
      <c r="Z83" s="22">
        <v>1</v>
      </c>
      <c r="AA83" s="22">
        <v>0</v>
      </c>
      <c r="AB83" s="22">
        <v>0</v>
      </c>
      <c r="AC83" s="22">
        <f t="shared" si="13"/>
        <v>0</v>
      </c>
      <c r="AD83" s="22">
        <v>0</v>
      </c>
      <c r="AQ83" s="22"/>
      <c r="AR83" s="36"/>
    </row>
    <row r="84" spans="1:44" ht="15.75" customHeight="1" x14ac:dyDescent="0.25">
      <c r="A84" s="36"/>
      <c r="E84" s="21" t="s">
        <v>194</v>
      </c>
      <c r="F84" s="21"/>
      <c r="G84" s="21"/>
      <c r="H84" s="21" t="s">
        <v>97</v>
      </c>
      <c r="I84" s="22"/>
      <c r="J84" s="22">
        <v>3</v>
      </c>
      <c r="K84" s="22">
        <v>2</v>
      </c>
      <c r="L84" s="22">
        <v>4</v>
      </c>
      <c r="M84" s="22">
        <f t="shared" si="14"/>
        <v>6</v>
      </c>
      <c r="Q84" s="36"/>
      <c r="R84" s="36"/>
      <c r="S84" s="27">
        <v>8.5</v>
      </c>
      <c r="T84" s="21" t="s">
        <v>254</v>
      </c>
      <c r="Z84" s="22">
        <v>1</v>
      </c>
      <c r="AA84" s="22">
        <v>0</v>
      </c>
      <c r="AB84" s="22">
        <v>0</v>
      </c>
      <c r="AC84" s="22">
        <f t="shared" si="13"/>
        <v>0</v>
      </c>
      <c r="AD84" s="22">
        <v>2</v>
      </c>
      <c r="AM84" s="22"/>
      <c r="AN84" s="22"/>
      <c r="AO84" s="22"/>
      <c r="AP84" s="22"/>
      <c r="AQ84" s="22"/>
      <c r="AR84" s="36"/>
    </row>
    <row r="85" spans="1:44" ht="15.75" customHeight="1" x14ac:dyDescent="0.25">
      <c r="A85" s="36"/>
      <c r="E85" s="21" t="s">
        <v>161</v>
      </c>
      <c r="F85" s="21"/>
      <c r="G85" s="21"/>
      <c r="H85" s="21" t="s">
        <v>17</v>
      </c>
      <c r="I85" s="22"/>
      <c r="J85" s="22">
        <v>3</v>
      </c>
      <c r="K85" s="22">
        <v>1</v>
      </c>
      <c r="L85" s="22">
        <v>5</v>
      </c>
      <c r="M85" s="22">
        <f t="shared" si="14"/>
        <v>6</v>
      </c>
      <c r="Q85" s="36"/>
      <c r="R85" s="36"/>
      <c r="S85" s="27">
        <v>6</v>
      </c>
      <c r="T85" s="21" t="s">
        <v>156</v>
      </c>
      <c r="Z85" s="22">
        <v>2</v>
      </c>
      <c r="AA85" s="22">
        <v>0</v>
      </c>
      <c r="AB85" s="22">
        <v>0</v>
      </c>
      <c r="AC85" s="22">
        <f t="shared" si="13"/>
        <v>0</v>
      </c>
      <c r="AD85" s="22">
        <v>2</v>
      </c>
      <c r="AM85" s="22"/>
      <c r="AN85" s="22"/>
      <c r="AO85" s="22"/>
      <c r="AP85" s="22"/>
      <c r="AQ85" s="22"/>
      <c r="AR85" s="36"/>
    </row>
    <row r="86" spans="1:44" ht="15.75" customHeight="1" x14ac:dyDescent="0.25">
      <c r="A86" s="36"/>
      <c r="E86" s="21" t="s">
        <v>185</v>
      </c>
      <c r="F86" s="21"/>
      <c r="G86" s="21"/>
      <c r="H86" s="21" t="s">
        <v>134</v>
      </c>
      <c r="I86" s="22"/>
      <c r="J86" s="22">
        <v>3</v>
      </c>
      <c r="K86" s="22">
        <v>4</v>
      </c>
      <c r="L86" s="22">
        <v>1</v>
      </c>
      <c r="M86" s="22">
        <f t="shared" si="14"/>
        <v>5</v>
      </c>
      <c r="Q86" s="36"/>
      <c r="R86" s="36"/>
      <c r="S86" s="27">
        <v>7</v>
      </c>
      <c r="T86" s="21" t="s">
        <v>279</v>
      </c>
      <c r="Z86" s="22">
        <v>1</v>
      </c>
      <c r="AA86" s="22">
        <v>0</v>
      </c>
      <c r="AB86" s="22">
        <v>2</v>
      </c>
      <c r="AC86" s="22">
        <f t="shared" si="13"/>
        <v>2</v>
      </c>
      <c r="AD86" s="22">
        <v>0</v>
      </c>
      <c r="AM86" s="22"/>
      <c r="AN86" s="22"/>
      <c r="AO86" s="22"/>
      <c r="AP86" s="22"/>
      <c r="AQ86" s="22"/>
      <c r="AR86" s="40"/>
    </row>
    <row r="87" spans="1:44" ht="15.75" customHeight="1" thickBot="1" x14ac:dyDescent="0.3">
      <c r="A87" s="36"/>
      <c r="E87" s="21" t="s">
        <v>155</v>
      </c>
      <c r="H87" s="21" t="s">
        <v>134</v>
      </c>
      <c r="I87" s="22"/>
      <c r="J87" s="22">
        <v>3</v>
      </c>
      <c r="K87" s="22">
        <v>2</v>
      </c>
      <c r="L87" s="22">
        <v>3</v>
      </c>
      <c r="M87" s="22">
        <f t="shared" si="14"/>
        <v>5</v>
      </c>
      <c r="Q87" s="40"/>
      <c r="R87" s="40"/>
      <c r="S87" s="27">
        <v>6</v>
      </c>
      <c r="T87" s="21" t="s">
        <v>223</v>
      </c>
      <c r="Z87" s="22">
        <v>2</v>
      </c>
      <c r="AA87" s="22">
        <v>1</v>
      </c>
      <c r="AB87" s="22">
        <v>2</v>
      </c>
      <c r="AC87" s="22">
        <f t="shared" si="13"/>
        <v>3</v>
      </c>
      <c r="AD87" s="22">
        <v>0</v>
      </c>
      <c r="AM87" s="22"/>
      <c r="AN87" s="22"/>
      <c r="AO87" s="22"/>
      <c r="AP87" s="22"/>
      <c r="AQ87" s="22"/>
      <c r="AR87" s="40"/>
    </row>
    <row r="88" spans="1:44" ht="15.75" customHeight="1" x14ac:dyDescent="0.25">
      <c r="A88" s="36"/>
      <c r="E88" s="21" t="s">
        <v>192</v>
      </c>
      <c r="F88" s="21"/>
      <c r="G88" s="21"/>
      <c r="H88" s="21" t="s">
        <v>173</v>
      </c>
      <c r="I88" s="22"/>
      <c r="J88" s="22">
        <v>3</v>
      </c>
      <c r="K88" s="22">
        <v>2</v>
      </c>
      <c r="L88" s="22">
        <v>3</v>
      </c>
      <c r="M88" s="22">
        <f t="shared" si="14"/>
        <v>5</v>
      </c>
      <c r="Q88" s="40"/>
      <c r="R88" s="40"/>
      <c r="S88" s="8"/>
      <c r="T88" s="31" t="s">
        <v>86</v>
      </c>
      <c r="U88" s="8"/>
      <c r="V88" s="8"/>
      <c r="W88" s="8"/>
      <c r="X88" s="8"/>
      <c r="Y88" s="8"/>
      <c r="Z88" s="15">
        <f>SUM(Z78:Z87)</f>
        <v>17</v>
      </c>
      <c r="AA88" s="15">
        <f>SUM(AA78:AA87)</f>
        <v>7</v>
      </c>
      <c r="AB88" s="15">
        <f>SUM(AB78:AB87)</f>
        <v>7</v>
      </c>
      <c r="AC88" s="15">
        <f>SUM(AC78:AC87)</f>
        <v>14</v>
      </c>
      <c r="AD88" s="15">
        <f>SUM(AD78:AD87)</f>
        <v>4</v>
      </c>
      <c r="AM88" s="22"/>
      <c r="AN88" s="22"/>
      <c r="AO88" s="22"/>
      <c r="AP88" s="22"/>
      <c r="AQ88" s="22"/>
      <c r="AR88" s="40"/>
    </row>
    <row r="89" spans="1:44" ht="15.75" customHeight="1" x14ac:dyDescent="0.25">
      <c r="A89" s="36"/>
      <c r="E89" s="21" t="s">
        <v>79</v>
      </c>
      <c r="F89" s="21"/>
      <c r="G89" s="21"/>
      <c r="H89" s="21" t="s">
        <v>173</v>
      </c>
      <c r="I89" s="22"/>
      <c r="J89" s="22">
        <v>3</v>
      </c>
      <c r="K89" s="22">
        <v>2</v>
      </c>
      <c r="L89" s="22">
        <v>3</v>
      </c>
      <c r="M89" s="22">
        <f t="shared" si="14"/>
        <v>5</v>
      </c>
      <c r="Q89" s="40"/>
      <c r="R89" s="40"/>
      <c r="AM89" s="22"/>
      <c r="AN89" s="22"/>
      <c r="AO89" s="22"/>
      <c r="AP89" s="22"/>
      <c r="AQ89" s="22"/>
      <c r="AR89" s="41"/>
    </row>
    <row r="90" spans="1:44" ht="15.75" customHeight="1" thickBot="1" x14ac:dyDescent="0.3">
      <c r="A90" s="36"/>
      <c r="E90" s="21" t="s">
        <v>42</v>
      </c>
      <c r="F90" s="21"/>
      <c r="G90" s="21"/>
      <c r="H90" s="21" t="s">
        <v>107</v>
      </c>
      <c r="I90" s="22"/>
      <c r="J90" s="22">
        <v>2</v>
      </c>
      <c r="K90" s="22">
        <v>3</v>
      </c>
      <c r="L90" s="22">
        <v>1</v>
      </c>
      <c r="M90" s="22">
        <f t="shared" si="14"/>
        <v>4</v>
      </c>
      <c r="Q90" s="41"/>
      <c r="R90" s="41"/>
      <c r="S90" s="28" t="s">
        <v>109</v>
      </c>
      <c r="T90" s="28" t="s">
        <v>112</v>
      </c>
      <c r="U90" s="28"/>
      <c r="V90" s="38"/>
      <c r="W90" s="38"/>
      <c r="X90" s="38"/>
      <c r="Y90" s="38"/>
      <c r="Z90" s="38" t="s">
        <v>3</v>
      </c>
      <c r="AA90" s="38" t="s">
        <v>22</v>
      </c>
      <c r="AB90" s="38" t="s">
        <v>23</v>
      </c>
      <c r="AC90" s="38" t="s">
        <v>24</v>
      </c>
      <c r="AD90" s="38" t="s">
        <v>2</v>
      </c>
      <c r="AM90" s="22"/>
      <c r="AN90" s="22"/>
      <c r="AO90" s="22"/>
      <c r="AP90" s="22"/>
      <c r="AQ90" s="22"/>
      <c r="AR90" s="41"/>
    </row>
    <row r="91" spans="1:44" ht="15.75" customHeight="1" x14ac:dyDescent="0.25">
      <c r="A91" s="36"/>
      <c r="E91" s="21" t="s">
        <v>282</v>
      </c>
      <c r="F91" s="21"/>
      <c r="G91" s="21"/>
      <c r="H91" s="21" t="s">
        <v>106</v>
      </c>
      <c r="I91" s="22"/>
      <c r="J91" s="22">
        <v>3</v>
      </c>
      <c r="K91" s="22">
        <v>2</v>
      </c>
      <c r="L91" s="22">
        <v>2</v>
      </c>
      <c r="M91" s="22">
        <f t="shared" si="14"/>
        <v>4</v>
      </c>
      <c r="Q91" s="41"/>
      <c r="R91" s="41"/>
      <c r="S91" s="27">
        <v>7</v>
      </c>
      <c r="T91" s="21" t="s">
        <v>64</v>
      </c>
      <c r="Z91" s="22">
        <v>1</v>
      </c>
      <c r="AA91" s="22">
        <v>0</v>
      </c>
      <c r="AB91" s="22">
        <v>0</v>
      </c>
      <c r="AC91" s="22">
        <f>+AA91+AB91</f>
        <v>0</v>
      </c>
      <c r="AD91" s="22">
        <v>0</v>
      </c>
      <c r="AM91" s="22"/>
      <c r="AN91" s="22"/>
      <c r="AO91" s="22"/>
      <c r="AP91" s="22"/>
      <c r="AQ91" s="22"/>
      <c r="AR91" s="41"/>
    </row>
    <row r="92" spans="1:44" ht="15.75" customHeight="1" x14ac:dyDescent="0.25">
      <c r="A92" s="36"/>
      <c r="E92" s="21" t="s">
        <v>118</v>
      </c>
      <c r="G92" s="21"/>
      <c r="H92" s="21" t="s">
        <v>106</v>
      </c>
      <c r="I92" s="22"/>
      <c r="J92" s="22">
        <v>3</v>
      </c>
      <c r="K92" s="22">
        <v>2</v>
      </c>
      <c r="L92" s="22">
        <v>2</v>
      </c>
      <c r="M92" s="22">
        <f t="shared" si="14"/>
        <v>4</v>
      </c>
      <c r="Q92" s="41"/>
      <c r="R92" s="41"/>
      <c r="S92" s="27">
        <v>7</v>
      </c>
      <c r="T92" s="21" t="s">
        <v>141</v>
      </c>
      <c r="Z92" s="22">
        <v>1</v>
      </c>
      <c r="AA92" s="22">
        <v>1</v>
      </c>
      <c r="AB92" s="22">
        <v>0</v>
      </c>
      <c r="AC92" s="22">
        <f>+AA92+AB92</f>
        <v>1</v>
      </c>
      <c r="AD92" s="22">
        <v>0</v>
      </c>
      <c r="AM92" s="22"/>
      <c r="AN92" s="22"/>
      <c r="AO92" s="22"/>
      <c r="AP92" s="22"/>
      <c r="AQ92" s="22"/>
      <c r="AR92" s="41"/>
    </row>
    <row r="93" spans="1:44" ht="15.75" customHeight="1" x14ac:dyDescent="0.25">
      <c r="A93" s="36"/>
      <c r="E93" s="21" t="s">
        <v>128</v>
      </c>
      <c r="F93" s="21"/>
      <c r="G93" s="21"/>
      <c r="H93" s="21" t="s">
        <v>106</v>
      </c>
      <c r="I93" s="22"/>
      <c r="J93" s="22">
        <v>3</v>
      </c>
      <c r="K93" s="22">
        <v>2</v>
      </c>
      <c r="L93" s="22">
        <v>2</v>
      </c>
      <c r="M93" s="22">
        <f t="shared" si="14"/>
        <v>4</v>
      </c>
      <c r="Q93" s="41"/>
      <c r="R93" s="41"/>
      <c r="S93" s="27">
        <v>7.5</v>
      </c>
      <c r="T93" s="21" t="s">
        <v>139</v>
      </c>
      <c r="Z93" s="22">
        <v>1</v>
      </c>
      <c r="AA93" s="22">
        <v>0</v>
      </c>
      <c r="AB93" s="22">
        <v>0</v>
      </c>
      <c r="AC93" s="22">
        <f>+AA93+AB93</f>
        <v>0</v>
      </c>
      <c r="AD93" s="22">
        <v>0</v>
      </c>
      <c r="AO93" s="22"/>
      <c r="AP93" s="22"/>
      <c r="AQ93" s="22"/>
      <c r="AR93" s="41"/>
    </row>
    <row r="94" spans="1:44" ht="15.75" customHeight="1" x14ac:dyDescent="0.25">
      <c r="A94" s="36"/>
      <c r="E94" s="21" t="s">
        <v>164</v>
      </c>
      <c r="F94" s="21"/>
      <c r="G94" s="21"/>
      <c r="H94" s="21" t="s">
        <v>134</v>
      </c>
      <c r="I94" s="22"/>
      <c r="J94" s="22">
        <v>3</v>
      </c>
      <c r="K94" s="22">
        <v>1</v>
      </c>
      <c r="L94" s="22">
        <v>3</v>
      </c>
      <c r="M94" s="22">
        <f t="shared" si="14"/>
        <v>4</v>
      </c>
      <c r="Q94" s="41"/>
      <c r="R94" s="41"/>
      <c r="S94" s="27">
        <v>6.5</v>
      </c>
      <c r="T94" s="21" t="s">
        <v>123</v>
      </c>
      <c r="Z94" s="22">
        <v>1</v>
      </c>
      <c r="AA94" s="22">
        <v>0</v>
      </c>
      <c r="AB94" s="22">
        <v>0</v>
      </c>
      <c r="AC94" s="22">
        <f>+AA94+AB94</f>
        <v>0</v>
      </c>
      <c r="AD94" s="22">
        <v>0</v>
      </c>
      <c r="AO94" s="22"/>
      <c r="AP94" s="22"/>
      <c r="AQ94" s="22"/>
      <c r="AR94" s="41"/>
    </row>
    <row r="95" spans="1:44" ht="15.75" customHeight="1" thickBot="1" x14ac:dyDescent="0.3">
      <c r="A95" s="36"/>
      <c r="E95" s="21" t="s">
        <v>87</v>
      </c>
      <c r="F95" s="21"/>
      <c r="G95" s="21"/>
      <c r="H95" s="21" t="s">
        <v>108</v>
      </c>
      <c r="I95" s="22"/>
      <c r="J95" s="22">
        <v>3</v>
      </c>
      <c r="K95" s="22">
        <v>1</v>
      </c>
      <c r="L95" s="22">
        <v>3</v>
      </c>
      <c r="M95" s="22">
        <f t="shared" si="14"/>
        <v>4</v>
      </c>
      <c r="Q95" s="41"/>
      <c r="R95" s="41"/>
      <c r="S95" s="27">
        <v>7.5</v>
      </c>
      <c r="T95" s="21" t="s">
        <v>44</v>
      </c>
      <c r="Z95" s="22">
        <v>1</v>
      </c>
      <c r="AA95" s="22">
        <v>0</v>
      </c>
      <c r="AB95" s="22">
        <v>2</v>
      </c>
      <c r="AC95" s="22">
        <f>+AA95+AB95</f>
        <v>2</v>
      </c>
      <c r="AD95" s="22">
        <v>0</v>
      </c>
      <c r="AO95" s="22"/>
      <c r="AP95" s="22"/>
      <c r="AQ95" s="22"/>
      <c r="AR95" s="41"/>
    </row>
    <row r="96" spans="1:44" ht="15.75" customHeight="1" x14ac:dyDescent="0.25">
      <c r="A96" s="36"/>
      <c r="E96" s="21" t="s">
        <v>139</v>
      </c>
      <c r="F96" s="21"/>
      <c r="G96" s="21"/>
      <c r="H96" s="21" t="s">
        <v>106</v>
      </c>
      <c r="I96" s="22"/>
      <c r="J96" s="22">
        <v>3</v>
      </c>
      <c r="K96" s="22">
        <v>1</v>
      </c>
      <c r="L96" s="22">
        <v>3</v>
      </c>
      <c r="M96" s="22">
        <f t="shared" si="14"/>
        <v>4</v>
      </c>
      <c r="Q96" s="41"/>
      <c r="R96" s="41"/>
      <c r="S96" s="8"/>
      <c r="T96" s="31" t="s">
        <v>157</v>
      </c>
      <c r="U96" s="8"/>
      <c r="V96" s="8"/>
      <c r="W96" s="8"/>
      <c r="X96" s="8"/>
      <c r="Y96" s="8"/>
      <c r="Z96" s="53">
        <f>SUM(Z91:Z95)</f>
        <v>5</v>
      </c>
      <c r="AA96" s="53">
        <f>SUM(AA91:AA95)</f>
        <v>1</v>
      </c>
      <c r="AB96" s="53">
        <f>SUM(AB91:AB95)</f>
        <v>2</v>
      </c>
      <c r="AC96" s="53">
        <f>SUM(AC91:AC95)</f>
        <v>3</v>
      </c>
      <c r="AD96" s="53">
        <f>SUM(AD91:AD95)</f>
        <v>0</v>
      </c>
      <c r="AO96" s="22"/>
      <c r="AP96" s="22"/>
      <c r="AQ96" s="22"/>
      <c r="AR96" s="41"/>
    </row>
    <row r="97" spans="1:44" ht="15.75" customHeight="1" x14ac:dyDescent="0.25">
      <c r="A97" s="36"/>
      <c r="E97" s="21" t="s">
        <v>119</v>
      </c>
      <c r="F97" s="21"/>
      <c r="G97" s="21"/>
      <c r="H97" s="21" t="s">
        <v>173</v>
      </c>
      <c r="I97" s="22"/>
      <c r="J97" s="22">
        <v>3</v>
      </c>
      <c r="K97" s="22">
        <v>0</v>
      </c>
      <c r="L97" s="22">
        <v>4</v>
      </c>
      <c r="M97" s="22">
        <f t="shared" si="14"/>
        <v>4</v>
      </c>
      <c r="Q97" s="41"/>
      <c r="R97" s="41"/>
      <c r="AO97" s="22"/>
      <c r="AP97" s="22"/>
      <c r="AQ97" s="22"/>
      <c r="AR97" s="41"/>
    </row>
    <row r="98" spans="1:44" ht="15.75" customHeight="1" x14ac:dyDescent="0.25">
      <c r="A98" s="36"/>
      <c r="E98" s="21"/>
      <c r="F98" s="21"/>
      <c r="G98" s="21"/>
      <c r="H98" s="21"/>
      <c r="I98" s="22"/>
      <c r="J98" s="22"/>
      <c r="K98" s="22"/>
      <c r="L98" s="22"/>
      <c r="Q98" s="41"/>
      <c r="R98" s="41"/>
      <c r="S98" s="27"/>
      <c r="T98" s="21" t="s">
        <v>86</v>
      </c>
      <c r="Z98" s="54">
        <f>Z88+AC108+Z96</f>
        <v>26</v>
      </c>
      <c r="AA98" s="54">
        <f>AA96+AA88</f>
        <v>8</v>
      </c>
      <c r="AB98" s="54">
        <f>AB96+AB88</f>
        <v>9</v>
      </c>
      <c r="AC98" s="54">
        <f>AC96+AC88</f>
        <v>17</v>
      </c>
      <c r="AD98" s="54">
        <f>AD96+AD88</f>
        <v>4</v>
      </c>
      <c r="AO98" s="22"/>
      <c r="AP98" s="22"/>
      <c r="AQ98" s="22"/>
      <c r="AR98" s="41"/>
    </row>
    <row r="99" spans="1:44" ht="15.75" customHeight="1" x14ac:dyDescent="0.25">
      <c r="A99" s="36"/>
      <c r="Q99" s="41"/>
      <c r="R99" s="41"/>
      <c r="S99" s="27"/>
      <c r="T99" s="21" t="s">
        <v>75</v>
      </c>
      <c r="Z99" s="22">
        <f>+AM41+AM28+Z54+Z41+AM54+AM15+Z28+Z15</f>
        <v>26</v>
      </c>
      <c r="AA99" s="22">
        <f>+AN41+AN28+AA54+AA41+AN54+AN15+AA28+AA15</f>
        <v>8</v>
      </c>
      <c r="AB99" s="22">
        <f>+AO41+AO28+AB54+AB41+AO54+AO15+AB28+AB15</f>
        <v>9</v>
      </c>
      <c r="AC99" s="22">
        <f>+AP41+AP28+AC54+AC41+AP54+AP15+AC28+AC15</f>
        <v>17</v>
      </c>
      <c r="AD99" s="22">
        <f>+AQ41+AQ28+AD54+AD41+AQ54+AQ15+AD28+AD15</f>
        <v>4</v>
      </c>
      <c r="AO99" s="22"/>
      <c r="AP99" s="22"/>
      <c r="AQ99" s="22"/>
      <c r="AR99" s="41"/>
    </row>
    <row r="100" spans="1:44" ht="15.75" customHeight="1" thickBot="1" x14ac:dyDescent="0.3">
      <c r="A100" s="36"/>
      <c r="F100" s="2" t="s">
        <v>77</v>
      </c>
      <c r="G100" s="2"/>
      <c r="H100" s="2"/>
      <c r="I100" s="4" t="s">
        <v>1</v>
      </c>
      <c r="J100" s="4"/>
      <c r="K100" s="4" t="s">
        <v>3</v>
      </c>
      <c r="L100" s="50" t="s">
        <v>2</v>
      </c>
      <c r="Q100" s="41"/>
      <c r="R100" s="41"/>
      <c r="AO100" s="22"/>
      <c r="AP100" s="22"/>
      <c r="AQ100" s="22"/>
      <c r="AR100" s="41"/>
    </row>
    <row r="101" spans="1:44" ht="15.75" customHeight="1" x14ac:dyDescent="0.25">
      <c r="A101" s="36"/>
      <c r="F101" s="21" t="s">
        <v>113</v>
      </c>
      <c r="G101" s="21"/>
      <c r="H101" s="21"/>
      <c r="I101" s="21" t="s">
        <v>97</v>
      </c>
      <c r="J101" s="22"/>
      <c r="K101" s="22">
        <v>2</v>
      </c>
      <c r="L101" s="49">
        <v>2</v>
      </c>
      <c r="Q101" s="41"/>
      <c r="R101" s="41"/>
      <c r="U101" s="27"/>
      <c r="V101" s="21"/>
      <c r="W101" s="21"/>
      <c r="X101" s="21"/>
      <c r="Y101" s="21"/>
      <c r="Z101" s="22"/>
      <c r="AC101" s="22"/>
      <c r="AD101" s="22"/>
      <c r="AE101" s="22"/>
      <c r="AF101" s="22"/>
      <c r="AG101" s="55"/>
      <c r="AH101" s="55"/>
      <c r="AI101" s="22"/>
      <c r="AJ101" s="22"/>
      <c r="AK101" s="22"/>
      <c r="AL101" s="24"/>
      <c r="AM101" s="22"/>
      <c r="AN101" s="22"/>
      <c r="AO101" s="22"/>
      <c r="AP101" s="22"/>
      <c r="AR101" s="41"/>
    </row>
    <row r="102" spans="1:44" ht="15.75" customHeight="1" x14ac:dyDescent="0.25">
      <c r="A102" s="36"/>
      <c r="F102" s="21" t="s">
        <v>191</v>
      </c>
      <c r="G102" s="21"/>
      <c r="H102" s="21"/>
      <c r="I102" s="21" t="s">
        <v>106</v>
      </c>
      <c r="J102" s="22"/>
      <c r="K102" s="22">
        <v>2</v>
      </c>
      <c r="L102" s="49">
        <v>2</v>
      </c>
      <c r="M102" s="22"/>
      <c r="N102" s="22"/>
      <c r="O102" s="22"/>
      <c r="Q102" s="41"/>
      <c r="R102" s="41"/>
      <c r="U102" s="27"/>
      <c r="V102" s="21"/>
      <c r="W102" s="21"/>
      <c r="X102" s="21"/>
      <c r="Y102" s="21"/>
      <c r="Z102" s="22"/>
      <c r="AC102" s="22"/>
      <c r="AD102" s="22"/>
      <c r="AE102" s="22"/>
      <c r="AF102" s="22"/>
      <c r="AG102" s="55"/>
      <c r="AH102" s="55"/>
      <c r="AI102" s="22"/>
      <c r="AJ102" s="22"/>
      <c r="AK102" s="22"/>
      <c r="AL102" s="24"/>
      <c r="AM102" s="22"/>
      <c r="AN102" s="22"/>
      <c r="AO102" s="22"/>
      <c r="AP102" s="22"/>
      <c r="AQ102" s="22"/>
      <c r="AR102" s="41"/>
    </row>
    <row r="103" spans="1:44" ht="15.75" customHeight="1" x14ac:dyDescent="0.25">
      <c r="A103" s="36"/>
      <c r="F103" s="21" t="s">
        <v>53</v>
      </c>
      <c r="G103" s="21"/>
      <c r="H103" s="21"/>
      <c r="I103" s="21" t="s">
        <v>108</v>
      </c>
      <c r="J103" s="22"/>
      <c r="K103" s="22">
        <v>3</v>
      </c>
      <c r="L103" s="49">
        <v>2</v>
      </c>
      <c r="M103" s="22"/>
      <c r="N103" s="22"/>
      <c r="O103" s="22"/>
      <c r="Q103" s="41"/>
      <c r="R103" s="41"/>
      <c r="AM103" s="22"/>
      <c r="AN103" s="22"/>
      <c r="AQ103" s="22"/>
      <c r="AR103" s="41"/>
    </row>
    <row r="104" spans="1:44" ht="15.75" customHeight="1" thickBot="1" x14ac:dyDescent="0.3">
      <c r="A104" s="36"/>
      <c r="F104" s="21" t="s">
        <v>155</v>
      </c>
      <c r="I104" s="21" t="s">
        <v>134</v>
      </c>
      <c r="J104" s="22"/>
      <c r="K104" s="22">
        <v>3</v>
      </c>
      <c r="L104" s="49">
        <v>2</v>
      </c>
      <c r="M104" s="22"/>
      <c r="N104" s="22"/>
      <c r="O104" s="22"/>
      <c r="Q104" s="41"/>
      <c r="R104" s="41"/>
      <c r="U104" s="37" t="s">
        <v>109</v>
      </c>
      <c r="V104" s="10" t="s">
        <v>117</v>
      </c>
      <c r="W104" s="10"/>
      <c r="X104" s="10"/>
      <c r="Y104" s="10"/>
      <c r="Z104" s="10"/>
      <c r="AA104" s="10"/>
      <c r="AB104" s="10"/>
      <c r="AC104" s="37" t="s">
        <v>3</v>
      </c>
      <c r="AD104" s="37" t="s">
        <v>7</v>
      </c>
      <c r="AE104" s="37" t="s">
        <v>8</v>
      </c>
      <c r="AF104" s="37" t="s">
        <v>9</v>
      </c>
      <c r="AG104" s="37" t="s">
        <v>71</v>
      </c>
      <c r="AH104" s="37"/>
      <c r="AI104" s="37" t="s">
        <v>4</v>
      </c>
      <c r="AJ104" s="37" t="s">
        <v>6</v>
      </c>
      <c r="AK104" s="37" t="s">
        <v>5</v>
      </c>
      <c r="AL104" s="37" t="s">
        <v>72</v>
      </c>
      <c r="AM104" s="37" t="s">
        <v>23</v>
      </c>
      <c r="AN104" s="37" t="s">
        <v>2</v>
      </c>
      <c r="AO104" s="22"/>
      <c r="AP104" s="22"/>
      <c r="AQ104" s="22"/>
      <c r="AR104" s="41"/>
    </row>
    <row r="105" spans="1:44" ht="15.75" customHeight="1" x14ac:dyDescent="0.25">
      <c r="A105" s="36"/>
      <c r="F105" s="21" t="s">
        <v>192</v>
      </c>
      <c r="G105" s="21"/>
      <c r="H105" s="21"/>
      <c r="I105" s="21" t="s">
        <v>173</v>
      </c>
      <c r="J105" s="22"/>
      <c r="K105" s="22">
        <v>3</v>
      </c>
      <c r="L105" s="49">
        <v>2</v>
      </c>
      <c r="M105" s="22"/>
      <c r="N105" s="22"/>
      <c r="O105" s="22"/>
      <c r="Q105" s="41"/>
      <c r="R105" s="41"/>
      <c r="U105" s="58">
        <v>7</v>
      </c>
      <c r="V105" s="31" t="s">
        <v>274</v>
      </c>
      <c r="W105" s="8"/>
      <c r="X105" s="31"/>
      <c r="Y105" s="31"/>
      <c r="Z105" s="14"/>
      <c r="AA105" s="8"/>
      <c r="AB105" s="8"/>
      <c r="AC105" s="15">
        <f>SUM(AD105:AF105)</f>
        <v>1</v>
      </c>
      <c r="AD105" s="15">
        <v>0</v>
      </c>
      <c r="AE105" s="15">
        <v>0</v>
      </c>
      <c r="AF105" s="15">
        <v>1</v>
      </c>
      <c r="AG105" s="98">
        <f>+(AD105*2+AF105)/(2*AC105)</f>
        <v>0.5</v>
      </c>
      <c r="AH105" s="98"/>
      <c r="AI105" s="15">
        <v>2</v>
      </c>
      <c r="AJ105" s="15">
        <v>0</v>
      </c>
      <c r="AK105" s="15">
        <v>0</v>
      </c>
      <c r="AL105" s="52">
        <f>+AI105/AC105</f>
        <v>2</v>
      </c>
      <c r="AM105" s="15">
        <v>0</v>
      </c>
      <c r="AN105" s="15">
        <v>0</v>
      </c>
      <c r="AO105" s="22"/>
      <c r="AP105" s="22"/>
      <c r="AQ105" s="22"/>
      <c r="AR105" s="41"/>
    </row>
    <row r="106" spans="1:44" ht="15.75" customHeight="1" x14ac:dyDescent="0.25">
      <c r="A106" s="36"/>
      <c r="F106" s="21" t="s">
        <v>118</v>
      </c>
      <c r="H106" s="21"/>
      <c r="I106" s="21" t="s">
        <v>106</v>
      </c>
      <c r="J106" s="22"/>
      <c r="K106" s="22">
        <v>3</v>
      </c>
      <c r="L106" s="49">
        <v>2</v>
      </c>
      <c r="Q106" s="41"/>
      <c r="R106" s="41"/>
      <c r="S106" s="27"/>
      <c r="U106" s="27">
        <v>7.5</v>
      </c>
      <c r="V106" s="21" t="s">
        <v>253</v>
      </c>
      <c r="X106" s="21"/>
      <c r="Y106" s="21"/>
      <c r="Z106" s="16"/>
      <c r="AC106" s="22">
        <f>SUM(AD106:AF106)</f>
        <v>1</v>
      </c>
      <c r="AD106" s="22">
        <v>1</v>
      </c>
      <c r="AE106" s="22">
        <v>0</v>
      </c>
      <c r="AF106" s="22">
        <v>0</v>
      </c>
      <c r="AG106" s="95">
        <f>+(AD106*2+AF106)/(2*AC106)</f>
        <v>1</v>
      </c>
      <c r="AH106" s="95"/>
      <c r="AI106" s="22">
        <v>1</v>
      </c>
      <c r="AJ106" s="22">
        <v>0</v>
      </c>
      <c r="AK106" s="22">
        <v>0</v>
      </c>
      <c r="AL106" s="24">
        <f>+AI106/AC106</f>
        <v>1</v>
      </c>
      <c r="AM106" s="22">
        <v>0</v>
      </c>
      <c r="AN106" s="22">
        <v>0</v>
      </c>
      <c r="AO106" s="22"/>
      <c r="AP106" s="22"/>
      <c r="AQ106" s="22"/>
      <c r="AR106" s="41"/>
    </row>
    <row r="107" spans="1:44" ht="15.75" customHeight="1" thickBot="1" x14ac:dyDescent="0.3">
      <c r="A107" s="36"/>
      <c r="F107" s="21" t="s">
        <v>169</v>
      </c>
      <c r="G107" s="21"/>
      <c r="H107" s="21"/>
      <c r="I107" s="21" t="s">
        <v>134</v>
      </c>
      <c r="J107" s="22"/>
      <c r="K107" s="22">
        <v>3</v>
      </c>
      <c r="L107" s="49">
        <v>2</v>
      </c>
      <c r="Q107" s="41"/>
      <c r="R107" s="41"/>
      <c r="U107" s="56">
        <v>7</v>
      </c>
      <c r="V107" s="28" t="s">
        <v>222</v>
      </c>
      <c r="W107" s="3"/>
      <c r="X107" s="28"/>
      <c r="Y107" s="28"/>
      <c r="Z107" s="10"/>
      <c r="AA107" s="3"/>
      <c r="AB107" s="3"/>
      <c r="AC107" s="38">
        <f>SUM(AD107:AF107)</f>
        <v>2</v>
      </c>
      <c r="AD107" s="38">
        <v>0</v>
      </c>
      <c r="AE107" s="38">
        <v>1</v>
      </c>
      <c r="AF107" s="38">
        <v>1</v>
      </c>
      <c r="AG107" s="99">
        <f>+(AD107*2+AF107)/(2*AC107)</f>
        <v>0.25</v>
      </c>
      <c r="AH107" s="99"/>
      <c r="AI107" s="38">
        <v>8</v>
      </c>
      <c r="AJ107" s="38">
        <v>0</v>
      </c>
      <c r="AK107" s="38">
        <v>0</v>
      </c>
      <c r="AL107" s="57">
        <f>+AI107/AC107</f>
        <v>4</v>
      </c>
      <c r="AM107" s="38">
        <v>0</v>
      </c>
      <c r="AN107" s="38">
        <v>0</v>
      </c>
      <c r="AO107" s="22"/>
      <c r="AP107" s="22"/>
      <c r="AQ107" s="22"/>
      <c r="AR107" s="41"/>
    </row>
    <row r="108" spans="1:44" ht="15.75" customHeight="1" x14ac:dyDescent="0.25">
      <c r="A108" s="36"/>
      <c r="F108" s="21" t="s">
        <v>141</v>
      </c>
      <c r="G108" s="21"/>
      <c r="H108" s="21"/>
      <c r="I108" s="21" t="s">
        <v>97</v>
      </c>
      <c r="J108" s="22"/>
      <c r="K108" s="22">
        <v>3</v>
      </c>
      <c r="L108" s="49">
        <v>2</v>
      </c>
      <c r="Q108" s="41"/>
      <c r="R108" s="41"/>
      <c r="U108" s="8"/>
      <c r="V108" s="32"/>
      <c r="W108" s="31" t="s">
        <v>20</v>
      </c>
      <c r="X108" s="32"/>
      <c r="Y108" s="32"/>
      <c r="Z108" s="15"/>
      <c r="AA108" s="8"/>
      <c r="AB108" s="8"/>
      <c r="AC108" s="15">
        <f>SUM(AC105:AC107)</f>
        <v>4</v>
      </c>
      <c r="AD108" s="15">
        <f>SUM(AD105:AD107)</f>
        <v>1</v>
      </c>
      <c r="AE108" s="15">
        <f>SUM(AE105:AE107)</f>
        <v>1</v>
      </c>
      <c r="AF108" s="15">
        <f>SUM(AF105:AF107)</f>
        <v>2</v>
      </c>
      <c r="AG108" s="98">
        <f>+(AD108*2+AF108)/(2*AC108)</f>
        <v>0.5</v>
      </c>
      <c r="AH108" s="98"/>
      <c r="AI108" s="15">
        <f>SUM(AI105:AI107)</f>
        <v>11</v>
      </c>
      <c r="AJ108" s="15">
        <f>SUM(AJ105:AJ107)</f>
        <v>0</v>
      </c>
      <c r="AK108" s="15">
        <f>SUM(AK105:AK107)</f>
        <v>0</v>
      </c>
      <c r="AL108" s="52">
        <f>+AI108/AC108</f>
        <v>2.75</v>
      </c>
      <c r="AM108" s="15">
        <f>SUM(AM105:AM107)</f>
        <v>0</v>
      </c>
      <c r="AN108" s="15">
        <f>SUM(AN105:AN107)</f>
        <v>0</v>
      </c>
      <c r="AO108" s="22"/>
      <c r="AP108" s="22"/>
      <c r="AR108" s="41"/>
    </row>
    <row r="109" spans="1:44" ht="15.75" customHeight="1" x14ac:dyDescent="0.25">
      <c r="A109" s="36"/>
      <c r="F109" s="21" t="s">
        <v>45</v>
      </c>
      <c r="I109" s="21" t="s">
        <v>108</v>
      </c>
      <c r="J109" s="22"/>
      <c r="K109" s="22">
        <v>3</v>
      </c>
      <c r="L109" s="49">
        <v>2</v>
      </c>
      <c r="Q109" s="41"/>
      <c r="R109" s="41"/>
      <c r="AM109" s="22"/>
      <c r="AN109" s="22"/>
      <c r="AR109" s="41"/>
    </row>
    <row r="110" spans="1:44" ht="15.75" customHeight="1" x14ac:dyDescent="0.25">
      <c r="A110" s="36"/>
      <c r="F110" s="21" t="s">
        <v>48</v>
      </c>
      <c r="I110" s="21" t="s">
        <v>97</v>
      </c>
      <c r="J110" s="22"/>
      <c r="K110" s="22">
        <v>3</v>
      </c>
      <c r="L110" s="49">
        <v>2</v>
      </c>
      <c r="Q110" s="41"/>
      <c r="R110" s="41"/>
      <c r="AR110" s="41"/>
    </row>
    <row r="111" spans="1:44" ht="15.75" customHeight="1" x14ac:dyDescent="0.25">
      <c r="A111" s="36"/>
      <c r="F111" s="21" t="s">
        <v>78</v>
      </c>
      <c r="I111" s="21" t="s">
        <v>108</v>
      </c>
      <c r="J111" s="22"/>
      <c r="K111" s="22">
        <v>3</v>
      </c>
      <c r="L111" s="49">
        <v>2</v>
      </c>
      <c r="Q111" s="41"/>
      <c r="R111" s="41"/>
      <c r="AR111" s="41"/>
    </row>
    <row r="112" spans="1:44" ht="15.75" customHeight="1" x14ac:dyDescent="0.25">
      <c r="A112" s="36"/>
      <c r="F112" s="21" t="s">
        <v>187</v>
      </c>
      <c r="G112" s="21"/>
      <c r="H112" s="21"/>
      <c r="I112" s="16" t="s">
        <v>98</v>
      </c>
      <c r="J112" s="22"/>
      <c r="K112" s="22">
        <v>3</v>
      </c>
      <c r="L112" s="49">
        <v>2</v>
      </c>
      <c r="Q112" s="41"/>
      <c r="R112" s="41"/>
      <c r="AR112" s="41"/>
    </row>
    <row r="113" spans="1:44" ht="15.75" customHeight="1" x14ac:dyDescent="0.25">
      <c r="A113" s="36"/>
      <c r="F113" s="21" t="s">
        <v>193</v>
      </c>
      <c r="G113" s="21"/>
      <c r="H113" s="21"/>
      <c r="I113" s="21" t="s">
        <v>97</v>
      </c>
      <c r="J113" s="22"/>
      <c r="K113" s="22">
        <v>3</v>
      </c>
      <c r="L113" s="49">
        <v>2</v>
      </c>
      <c r="Q113" s="41"/>
      <c r="R113" s="41"/>
      <c r="AR113" s="41"/>
    </row>
    <row r="114" spans="1:44" ht="15.75" customHeight="1" x14ac:dyDescent="0.25">
      <c r="A114" s="36"/>
      <c r="Q114" s="41"/>
      <c r="R114" s="41"/>
      <c r="AR114" s="41"/>
    </row>
    <row r="115" spans="1:44" ht="15.75" customHeight="1" x14ac:dyDescent="0.25">
      <c r="A115" s="36"/>
      <c r="Q115" s="41"/>
      <c r="R115" s="41"/>
      <c r="AR115" s="41"/>
    </row>
    <row r="116" spans="1:44" ht="15.75" customHeight="1" x14ac:dyDescent="0.25">
      <c r="A116" s="36"/>
      <c r="Q116" s="41"/>
      <c r="R116" s="41"/>
      <c r="AR116" s="41"/>
    </row>
    <row r="117" spans="1:44" ht="15.75" customHeight="1" x14ac:dyDescent="0.25">
      <c r="A117" s="36"/>
      <c r="Q117" s="41"/>
      <c r="R117" s="41"/>
      <c r="AR117" s="41"/>
    </row>
    <row r="118" spans="1:44" ht="15.75" customHeight="1" x14ac:dyDescent="0.25">
      <c r="A118" s="36"/>
      <c r="Q118" s="41"/>
      <c r="R118" s="41"/>
      <c r="AR118" s="41"/>
    </row>
    <row r="119" spans="1:44" ht="15.75" customHeight="1" x14ac:dyDescent="0.25">
      <c r="A119" s="36"/>
      <c r="Q119" s="41"/>
      <c r="R119" s="41"/>
      <c r="AR119" s="41"/>
    </row>
    <row r="120" spans="1:44" ht="15.75" customHeight="1" x14ac:dyDescent="0.25">
      <c r="A120" s="36"/>
      <c r="Q120" s="41"/>
      <c r="R120" s="41"/>
      <c r="AR120" s="41"/>
    </row>
    <row r="121" spans="1:44" ht="15.75" customHeight="1" x14ac:dyDescent="0.25">
      <c r="A121" s="36"/>
      <c r="Q121" s="41"/>
      <c r="R121" s="41"/>
      <c r="AR121" s="41"/>
    </row>
    <row r="122" spans="1:44" ht="15.75" customHeight="1" x14ac:dyDescent="0.25">
      <c r="A122" s="36"/>
      <c r="Q122" s="41"/>
      <c r="R122" s="41"/>
      <c r="AR122" s="41"/>
    </row>
    <row r="123" spans="1:44" ht="15.75" customHeight="1" x14ac:dyDescent="0.25">
      <c r="A123" s="36"/>
      <c r="Q123" s="41"/>
      <c r="R123" s="41"/>
      <c r="AR123" s="41"/>
    </row>
    <row r="124" spans="1:44" ht="15.75" customHeight="1" x14ac:dyDescent="0.25">
      <c r="A124" s="36"/>
      <c r="D124" s="21"/>
      <c r="E124" s="21"/>
      <c r="F124" s="21"/>
      <c r="G124" s="16"/>
      <c r="H124" s="22"/>
      <c r="I124" s="22"/>
      <c r="J124" s="22"/>
      <c r="K124" s="22"/>
      <c r="L124" s="22"/>
      <c r="Q124" s="41"/>
      <c r="R124" s="41"/>
      <c r="AR124" s="41"/>
    </row>
    <row r="125" spans="1:44" ht="15.75" customHeight="1" x14ac:dyDescent="0.25">
      <c r="A125" s="36"/>
      <c r="D125" s="21"/>
      <c r="E125" s="21"/>
      <c r="F125" s="21"/>
      <c r="G125" s="16"/>
      <c r="H125" s="22"/>
      <c r="I125" s="22"/>
      <c r="J125" s="22"/>
      <c r="K125" s="22"/>
      <c r="L125" s="22"/>
      <c r="Q125" s="41"/>
      <c r="R125" s="41"/>
      <c r="AR125" s="41"/>
    </row>
    <row r="126" spans="1:44" ht="15.75" customHeight="1" x14ac:dyDescent="0.25">
      <c r="A126" s="36"/>
      <c r="Q126" s="41"/>
      <c r="R126" s="41"/>
      <c r="AR126" s="41"/>
    </row>
    <row r="127" spans="1:44" ht="15.75" customHeight="1" x14ac:dyDescent="0.25">
      <c r="A127" s="36"/>
      <c r="Q127" s="41"/>
      <c r="R127" s="41"/>
      <c r="AR127" s="41"/>
    </row>
    <row r="128" spans="1:44" ht="15.75" customHeight="1" x14ac:dyDescent="0.25">
      <c r="A128" s="36"/>
      <c r="Q128" s="41"/>
      <c r="R128" s="41"/>
      <c r="AR128" s="41"/>
    </row>
    <row r="129" spans="1:44" ht="15.75" customHeight="1" x14ac:dyDescent="0.25">
      <c r="A129" s="36"/>
      <c r="Q129" s="41"/>
      <c r="R129" s="41"/>
      <c r="AR129" s="41"/>
    </row>
    <row r="130" spans="1:44" ht="15.75" customHeight="1" x14ac:dyDescent="0.25">
      <c r="A130" s="36"/>
      <c r="Q130" s="41"/>
      <c r="R130" s="41"/>
      <c r="AR130" s="41"/>
    </row>
    <row r="131" spans="1:44" ht="15.75" customHeight="1" x14ac:dyDescent="0.25">
      <c r="A131" s="36"/>
      <c r="Q131" s="41"/>
      <c r="R131" s="41"/>
      <c r="AR131" s="41"/>
    </row>
    <row r="132" spans="1:44" ht="15.75" customHeight="1" x14ac:dyDescent="0.25">
      <c r="A132" s="36"/>
      <c r="Q132" s="41"/>
      <c r="R132" s="41"/>
      <c r="AR132" s="41"/>
    </row>
    <row r="133" spans="1:44" ht="15.75" customHeight="1" x14ac:dyDescent="0.25">
      <c r="A133" s="36"/>
      <c r="Q133" s="41"/>
      <c r="R133" s="41"/>
      <c r="AR133" s="41"/>
    </row>
    <row r="134" spans="1:44" ht="15.75" customHeight="1" x14ac:dyDescent="0.25">
      <c r="A134" s="36"/>
      <c r="Q134" s="41"/>
      <c r="R134" s="41"/>
      <c r="U134" s="27"/>
      <c r="V134" s="21"/>
      <c r="W134" s="21"/>
      <c r="X134" s="21"/>
      <c r="Y134" s="21"/>
      <c r="Z134" s="22"/>
      <c r="AC134" s="22"/>
      <c r="AD134" s="22"/>
      <c r="AE134" s="22"/>
      <c r="AF134" s="22"/>
      <c r="AG134" s="95"/>
      <c r="AH134" s="95"/>
      <c r="AI134" s="22"/>
      <c r="AJ134" s="22"/>
      <c r="AK134" s="22"/>
      <c r="AL134" s="24"/>
      <c r="AM134" s="22"/>
      <c r="AN134" s="22"/>
      <c r="AR134" s="41"/>
    </row>
    <row r="135" spans="1:44" ht="15.75" customHeight="1" x14ac:dyDescent="0.25">
      <c r="A135" s="36"/>
      <c r="Q135" s="41"/>
      <c r="R135" s="41"/>
      <c r="U135" s="27"/>
      <c r="V135" s="21"/>
      <c r="W135" s="21"/>
      <c r="X135" s="21"/>
      <c r="Y135" s="21"/>
      <c r="Z135" s="22"/>
      <c r="AC135" s="22"/>
      <c r="AD135" s="22"/>
      <c r="AE135" s="22"/>
      <c r="AF135" s="22"/>
      <c r="AG135" s="95"/>
      <c r="AH135" s="95"/>
      <c r="AI135" s="22"/>
      <c r="AJ135" s="22"/>
      <c r="AK135" s="22"/>
      <c r="AL135" s="24"/>
      <c r="AM135" s="22"/>
      <c r="AN135" s="22"/>
      <c r="AR135" s="41"/>
    </row>
    <row r="136" spans="1:44" ht="15.75" customHeight="1" x14ac:dyDescent="0.25">
      <c r="A136" s="36"/>
      <c r="Q136" s="36"/>
      <c r="R136" s="36"/>
      <c r="U136" s="27"/>
      <c r="V136" s="21"/>
      <c r="W136" s="21"/>
      <c r="X136" s="21"/>
      <c r="Y136" s="21"/>
      <c r="Z136" s="22"/>
      <c r="AC136" s="22"/>
      <c r="AD136" s="22"/>
      <c r="AE136" s="22"/>
      <c r="AF136" s="22"/>
      <c r="AG136" s="95"/>
      <c r="AH136" s="95"/>
      <c r="AI136" s="22"/>
      <c r="AJ136" s="22"/>
      <c r="AK136" s="22"/>
      <c r="AL136" s="24"/>
      <c r="AM136" s="22"/>
      <c r="AN136" s="22"/>
      <c r="AR136" s="36"/>
    </row>
    <row r="137" spans="1:44" ht="15.75" customHeight="1" x14ac:dyDescent="0.25">
      <c r="A137" s="36"/>
      <c r="Q137" s="36"/>
      <c r="R137" s="36"/>
      <c r="U137" s="27"/>
      <c r="V137" s="21"/>
      <c r="W137" s="21"/>
      <c r="X137" s="21"/>
      <c r="Y137" s="21"/>
      <c r="Z137" s="22"/>
      <c r="AC137" s="22"/>
      <c r="AD137" s="22"/>
      <c r="AE137" s="22"/>
      <c r="AF137" s="22"/>
      <c r="AG137" s="95"/>
      <c r="AH137" s="95"/>
      <c r="AI137" s="22"/>
      <c r="AJ137" s="22"/>
      <c r="AK137" s="22"/>
      <c r="AL137" s="24"/>
      <c r="AM137" s="22"/>
      <c r="AN137" s="22"/>
      <c r="AR137" s="36"/>
    </row>
    <row r="138" spans="1:44" ht="15.75" customHeight="1" x14ac:dyDescent="0.25">
      <c r="A138" s="36"/>
      <c r="Q138" s="36"/>
      <c r="R138" s="36"/>
      <c r="AR138" s="36"/>
    </row>
    <row r="139" spans="1:44" ht="15.75" customHeight="1" x14ac:dyDescent="0.25">
      <c r="A139" s="36"/>
      <c r="Q139" s="36"/>
      <c r="R139" s="36"/>
      <c r="S139" s="27"/>
      <c r="T139" s="21"/>
      <c r="AR139" s="36"/>
    </row>
    <row r="140" spans="1:44" ht="15.75" customHeight="1" x14ac:dyDescent="0.25">
      <c r="A140" s="36"/>
      <c r="Q140" s="36"/>
      <c r="R140" s="36"/>
      <c r="S140" s="27"/>
      <c r="T140" s="21"/>
      <c r="AR140" s="36"/>
    </row>
    <row r="141" spans="1:44" ht="15.75" customHeight="1" x14ac:dyDescent="0.25">
      <c r="A141" s="36"/>
      <c r="Q141" s="36"/>
      <c r="R141" s="36"/>
      <c r="S141" s="27"/>
      <c r="T141" s="21"/>
      <c r="AR141" s="36"/>
    </row>
    <row r="142" spans="1:44" ht="15.75" customHeight="1" x14ac:dyDescent="0.25">
      <c r="A142" s="36"/>
      <c r="Q142" s="39"/>
      <c r="R142" s="39"/>
      <c r="AR142" s="39"/>
    </row>
    <row r="143" spans="1:44" ht="15.75" customHeight="1" x14ac:dyDescent="0.25">
      <c r="A143" s="36"/>
      <c r="Q143" s="39"/>
      <c r="R143" s="39"/>
      <c r="AR143" s="39"/>
    </row>
    <row r="144" spans="1:44" ht="15.75" customHeight="1" x14ac:dyDescent="0.25">
      <c r="A144" s="36"/>
      <c r="Q144" s="39"/>
      <c r="R144" s="39"/>
      <c r="AR144" s="39"/>
    </row>
    <row r="145" spans="1:44" ht="15.75" customHeight="1" x14ac:dyDescent="0.25">
      <c r="A145" s="36"/>
      <c r="D145" s="21"/>
      <c r="E145" s="21"/>
      <c r="F145" s="21"/>
      <c r="G145" s="21"/>
      <c r="I145" s="22"/>
      <c r="J145" s="22"/>
      <c r="K145" s="22"/>
      <c r="L145" s="22"/>
      <c r="M145" s="22"/>
      <c r="Q145" s="39"/>
      <c r="R145" s="39"/>
      <c r="AR145" s="39"/>
    </row>
    <row r="146" spans="1:44" ht="15.75" x14ac:dyDescent="0.25">
      <c r="A146" s="36"/>
      <c r="Q146" s="39"/>
      <c r="R146" s="39"/>
      <c r="AR146" s="39"/>
    </row>
    <row r="147" spans="1:44" ht="15" x14ac:dyDescent="0.2">
      <c r="A147" s="39"/>
      <c r="B147" s="39"/>
      <c r="C147" s="39"/>
      <c r="D147" s="39"/>
      <c r="E147" s="39"/>
      <c r="F147" s="39"/>
      <c r="G147" s="39"/>
      <c r="H147" s="39"/>
      <c r="I147" s="39"/>
      <c r="J147" s="39"/>
      <c r="K147" s="39"/>
      <c r="L147" s="39"/>
      <c r="M147" s="39"/>
      <c r="N147" s="39"/>
      <c r="O147" s="39"/>
      <c r="P147" s="39"/>
      <c r="Q147" s="39"/>
      <c r="R147" s="39"/>
      <c r="S147" s="39"/>
      <c r="T147" s="39"/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F147" s="39"/>
      <c r="AG147" s="39"/>
      <c r="AH147" s="39"/>
      <c r="AI147" s="39"/>
      <c r="AJ147" s="39"/>
      <c r="AK147" s="39"/>
      <c r="AL147" s="39"/>
      <c r="AM147" s="39"/>
      <c r="AN147" s="39"/>
      <c r="AO147" s="39"/>
      <c r="AP147" s="39"/>
      <c r="AQ147" s="39"/>
      <c r="AR147" s="43"/>
    </row>
  </sheetData>
  <mergeCells count="26">
    <mergeCell ref="AG10:AH10"/>
    <mergeCell ref="B1:P1"/>
    <mergeCell ref="S1:AQ1"/>
    <mergeCell ref="G2:M2"/>
    <mergeCell ref="AG2:AH2"/>
    <mergeCell ref="AG3:AH3"/>
    <mergeCell ref="AG4:AH4"/>
    <mergeCell ref="AG5:AH5"/>
    <mergeCell ref="AG6:AH6"/>
    <mergeCell ref="AG7:AH7"/>
    <mergeCell ref="AG8:AH8"/>
    <mergeCell ref="AG9:AH9"/>
    <mergeCell ref="AG11:AH11"/>
    <mergeCell ref="E14:F14"/>
    <mergeCell ref="B74:P74"/>
    <mergeCell ref="S74:AQ74"/>
    <mergeCell ref="G75:M75"/>
    <mergeCell ref="S75:AQ75"/>
    <mergeCell ref="AG137:AH137"/>
    <mergeCell ref="AG106:AH106"/>
    <mergeCell ref="AG105:AH105"/>
    <mergeCell ref="AG107:AH107"/>
    <mergeCell ref="AG108:AH108"/>
    <mergeCell ref="AG134:AH134"/>
    <mergeCell ref="AG135:AH135"/>
    <mergeCell ref="AG136:AH136"/>
  </mergeCells>
  <conditionalFormatting sqref="Z99">
    <cfRule type="cellIs" dxfId="14" priority="5" operator="notEqual">
      <formula>$Z$98</formula>
    </cfRule>
  </conditionalFormatting>
  <conditionalFormatting sqref="AA99">
    <cfRule type="cellIs" dxfId="13" priority="4" operator="notEqual">
      <formula>$AA$98</formula>
    </cfRule>
  </conditionalFormatting>
  <conditionalFormatting sqref="AB99">
    <cfRule type="cellIs" dxfId="12" priority="3" operator="notEqual">
      <formula>$AB$98</formula>
    </cfRule>
  </conditionalFormatting>
  <conditionalFormatting sqref="AC99">
    <cfRule type="cellIs" dxfId="11" priority="2" operator="notEqual">
      <formula>$AC$98</formula>
    </cfRule>
  </conditionalFormatting>
  <conditionalFormatting sqref="AD99">
    <cfRule type="cellIs" dxfId="10" priority="1" operator="notEqual">
      <formula>$AD$98</formula>
    </cfRule>
  </conditionalFormatting>
  <pageMargins left="0.25" right="0.25" top="0.25" bottom="0.25" header="0.5" footer="0.5"/>
  <pageSetup scale="65" fitToWidth="0" fitToHeight="0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1C9543-4C5B-479A-897F-0AAE261146F7}">
  <dimension ref="A1:AR147"/>
  <sheetViews>
    <sheetView topLeftCell="A12" zoomScale="70" zoomScaleNormal="70" zoomScaleSheetLayoutView="78" workbookViewId="0">
      <selection activeCell="Z63" sqref="Z63"/>
    </sheetView>
  </sheetViews>
  <sheetFormatPr defaultRowHeight="12.75" x14ac:dyDescent="0.2"/>
  <cols>
    <col min="1" max="1" width="2.7109375" customWidth="1"/>
    <col min="2" max="2" width="13.140625" customWidth="1"/>
    <col min="3" max="3" width="8.7109375" customWidth="1"/>
    <col min="4" max="4" width="8.28515625" customWidth="1"/>
    <col min="5" max="5" width="9.7109375" customWidth="1"/>
    <col min="6" max="6" width="5.85546875" customWidth="1"/>
    <col min="7" max="13" width="9.7109375" customWidth="1"/>
    <col min="14" max="15" width="10.7109375" customWidth="1"/>
    <col min="16" max="16" width="18.7109375" customWidth="1"/>
    <col min="17" max="18" width="2.7109375" customWidth="1"/>
    <col min="19" max="19" width="5.85546875" customWidth="1"/>
    <col min="20" max="23" width="6" customWidth="1"/>
    <col min="24" max="24" width="4.7109375" customWidth="1"/>
    <col min="25" max="25" width="10.7109375" customWidth="1"/>
    <col min="26" max="30" width="5.85546875" customWidth="1"/>
    <col min="31" max="31" width="5.28515625" customWidth="1"/>
    <col min="32" max="32" width="5.85546875" customWidth="1"/>
    <col min="33" max="36" width="6" customWidth="1"/>
    <col min="37" max="37" width="4.7109375" customWidth="1"/>
    <col min="38" max="38" width="10.7109375" customWidth="1"/>
    <col min="39" max="43" width="5.85546875" customWidth="1"/>
    <col min="44" max="44" width="2.7109375" customWidth="1"/>
  </cols>
  <sheetData>
    <row r="1" spans="1:44" ht="24" customHeight="1" x14ac:dyDescent="0.3">
      <c r="A1" s="39"/>
      <c r="B1" s="85" t="s">
        <v>127</v>
      </c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39"/>
      <c r="R1" s="39"/>
      <c r="S1" s="85" t="s">
        <v>127</v>
      </c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  <c r="AG1" s="85"/>
      <c r="AH1" s="85"/>
      <c r="AI1" s="85"/>
      <c r="AJ1" s="85"/>
      <c r="AK1" s="85"/>
      <c r="AL1" s="85"/>
      <c r="AM1" s="85"/>
      <c r="AN1" s="85"/>
      <c r="AO1" s="85"/>
      <c r="AP1" s="85"/>
      <c r="AQ1" s="85"/>
      <c r="AR1" s="39"/>
    </row>
    <row r="2" spans="1:44" ht="18.600000000000001" customHeight="1" thickBot="1" x14ac:dyDescent="0.35">
      <c r="A2" s="36"/>
      <c r="B2" s="26" t="s">
        <v>76</v>
      </c>
      <c r="C2" s="26">
        <v>2</v>
      </c>
      <c r="D2" s="25"/>
      <c r="E2" s="25"/>
      <c r="F2" s="25"/>
      <c r="G2" s="86" t="s">
        <v>170</v>
      </c>
      <c r="H2" s="86"/>
      <c r="I2" s="86"/>
      <c r="J2" s="86"/>
      <c r="K2" s="86"/>
      <c r="L2" s="86"/>
      <c r="M2" s="86"/>
      <c r="N2" s="25"/>
      <c r="O2" s="25"/>
      <c r="P2" s="25"/>
      <c r="Q2" s="36"/>
      <c r="R2" s="36"/>
      <c r="U2" s="37" t="s">
        <v>109</v>
      </c>
      <c r="V2" s="10" t="s">
        <v>0</v>
      </c>
      <c r="W2" s="10"/>
      <c r="X2" s="10"/>
      <c r="Y2" s="10"/>
      <c r="Z2" s="10" t="s">
        <v>1</v>
      </c>
      <c r="AA2" s="10"/>
      <c r="AB2" s="10"/>
      <c r="AC2" s="37" t="s">
        <v>3</v>
      </c>
      <c r="AD2" s="37" t="s">
        <v>7</v>
      </c>
      <c r="AE2" s="37" t="s">
        <v>8</v>
      </c>
      <c r="AF2" s="37" t="s">
        <v>9</v>
      </c>
      <c r="AG2" s="97" t="s">
        <v>71</v>
      </c>
      <c r="AH2" s="97"/>
      <c r="AI2" s="37" t="s">
        <v>4</v>
      </c>
      <c r="AJ2" s="37" t="s">
        <v>6</v>
      </c>
      <c r="AK2" s="37" t="s">
        <v>5</v>
      </c>
      <c r="AL2" s="37" t="s">
        <v>72</v>
      </c>
      <c r="AM2" s="21"/>
      <c r="AN2" s="11"/>
      <c r="AO2" s="11"/>
      <c r="AP2" s="22"/>
      <c r="AQ2" s="22"/>
      <c r="AR2" s="39"/>
    </row>
    <row r="3" spans="1:44" ht="18.75" thickBot="1" x14ac:dyDescent="0.3">
      <c r="A3" s="36"/>
      <c r="B3" s="4" t="s">
        <v>110</v>
      </c>
      <c r="C3" s="2" t="s">
        <v>80</v>
      </c>
      <c r="D3" s="2"/>
      <c r="E3" s="3"/>
      <c r="F3" s="2"/>
      <c r="G3" s="4" t="s">
        <v>7</v>
      </c>
      <c r="H3" s="4" t="s">
        <v>8</v>
      </c>
      <c r="I3" s="4" t="s">
        <v>9</v>
      </c>
      <c r="J3" s="4" t="s">
        <v>11</v>
      </c>
      <c r="K3" s="4" t="s">
        <v>12</v>
      </c>
      <c r="L3" s="4" t="s">
        <v>10</v>
      </c>
      <c r="M3" s="4" t="s">
        <v>4</v>
      </c>
      <c r="N3" s="4" t="s">
        <v>13</v>
      </c>
      <c r="O3" s="4" t="s">
        <v>2</v>
      </c>
      <c r="P3" s="4" t="s">
        <v>252</v>
      </c>
      <c r="Q3" s="36"/>
      <c r="R3" s="36"/>
      <c r="U3" s="27">
        <v>7.5</v>
      </c>
      <c r="V3" s="21" t="s">
        <v>168</v>
      </c>
      <c r="Z3" s="21" t="s">
        <v>136</v>
      </c>
      <c r="AB3" s="22"/>
      <c r="AC3" s="15">
        <f t="shared" ref="AC3:AC10" si="0">+AD3+AE3+AF3</f>
        <v>1</v>
      </c>
      <c r="AD3" s="15">
        <v>1</v>
      </c>
      <c r="AE3" s="15">
        <v>0</v>
      </c>
      <c r="AF3" s="15">
        <v>0</v>
      </c>
      <c r="AG3" s="98">
        <f t="shared" ref="AG3:AG9" si="1">+(AD3*2+AF3)/(2*AC3)</f>
        <v>1</v>
      </c>
      <c r="AH3" s="98"/>
      <c r="AI3" s="15">
        <v>0</v>
      </c>
      <c r="AJ3" s="15">
        <v>0</v>
      </c>
      <c r="AK3" s="15">
        <v>1</v>
      </c>
      <c r="AL3" s="52">
        <f t="shared" ref="AL3:AL9" si="2">+AI3/AC3</f>
        <v>0</v>
      </c>
      <c r="AN3" s="22"/>
      <c r="AQ3" s="22"/>
      <c r="AR3" s="39"/>
    </row>
    <row r="4" spans="1:44" ht="18" x14ac:dyDescent="0.25">
      <c r="A4" s="36"/>
      <c r="B4" s="5">
        <v>1</v>
      </c>
      <c r="C4" s="6" t="s">
        <v>130</v>
      </c>
      <c r="D4" s="11"/>
      <c r="E4" s="6"/>
      <c r="F4" s="11"/>
      <c r="G4" s="5">
        <v>2</v>
      </c>
      <c r="H4" s="5">
        <v>0</v>
      </c>
      <c r="I4" s="5">
        <v>0</v>
      </c>
      <c r="J4" s="5">
        <f t="shared" ref="J4:J11" si="3">2*G4+I4</f>
        <v>4</v>
      </c>
      <c r="K4" s="35">
        <f t="shared" ref="K4:K11" si="4">+J4/((G4+H4+I4)*2)</f>
        <v>1</v>
      </c>
      <c r="L4" s="5">
        <f>+$AA$27</f>
        <v>12</v>
      </c>
      <c r="M4" s="5">
        <v>1</v>
      </c>
      <c r="N4" s="5">
        <f>$AB$27</f>
        <v>16</v>
      </c>
      <c r="O4" s="5">
        <f>$AD$27</f>
        <v>4</v>
      </c>
      <c r="P4" s="5">
        <v>1</v>
      </c>
      <c r="Q4" s="40"/>
      <c r="R4" s="36"/>
      <c r="U4" s="27">
        <v>8</v>
      </c>
      <c r="V4" s="21" t="s">
        <v>15</v>
      </c>
      <c r="X4" s="21"/>
      <c r="Y4" s="21"/>
      <c r="Z4" s="21" t="s">
        <v>184</v>
      </c>
      <c r="AB4" s="22"/>
      <c r="AC4" s="22">
        <f t="shared" si="0"/>
        <v>2</v>
      </c>
      <c r="AD4" s="22">
        <v>2</v>
      </c>
      <c r="AE4" s="22">
        <v>0</v>
      </c>
      <c r="AF4" s="22">
        <v>0</v>
      </c>
      <c r="AG4" s="95">
        <f t="shared" si="1"/>
        <v>1</v>
      </c>
      <c r="AH4" s="95"/>
      <c r="AI4" s="22">
        <v>2</v>
      </c>
      <c r="AJ4" s="22">
        <v>0</v>
      </c>
      <c r="AK4" s="22">
        <v>1</v>
      </c>
      <c r="AL4" s="24">
        <f t="shared" si="2"/>
        <v>1</v>
      </c>
      <c r="AN4" s="22"/>
      <c r="AO4" s="5"/>
      <c r="AQ4" s="22"/>
      <c r="AR4" s="39"/>
    </row>
    <row r="5" spans="1:44" ht="18" x14ac:dyDescent="0.25">
      <c r="A5" s="36"/>
      <c r="B5" s="5">
        <v>5</v>
      </c>
      <c r="C5" s="6" t="s">
        <v>171</v>
      </c>
      <c r="D5" s="11"/>
      <c r="E5" s="11"/>
      <c r="F5" s="11"/>
      <c r="G5" s="5">
        <v>2</v>
      </c>
      <c r="H5" s="5">
        <v>0</v>
      </c>
      <c r="I5" s="5">
        <v>0</v>
      </c>
      <c r="J5" s="5">
        <f t="shared" si="3"/>
        <v>4</v>
      </c>
      <c r="K5" s="35">
        <f t="shared" si="4"/>
        <v>1</v>
      </c>
      <c r="L5" s="5">
        <f>+$AN$27</f>
        <v>10</v>
      </c>
      <c r="M5" s="5">
        <v>2</v>
      </c>
      <c r="N5" s="5">
        <f>$AO$27</f>
        <v>17</v>
      </c>
      <c r="O5" s="5">
        <f>$AQ$27</f>
        <v>2</v>
      </c>
      <c r="P5" s="5">
        <v>1</v>
      </c>
      <c r="Q5" s="40"/>
      <c r="R5" s="36"/>
      <c r="U5" s="27">
        <v>7.5</v>
      </c>
      <c r="V5" s="21" t="s">
        <v>69</v>
      </c>
      <c r="X5" s="21"/>
      <c r="Z5" s="21" t="s">
        <v>16</v>
      </c>
      <c r="AB5" s="22"/>
      <c r="AC5" s="22">
        <f t="shared" si="0"/>
        <v>2</v>
      </c>
      <c r="AD5" s="22">
        <v>1</v>
      </c>
      <c r="AE5" s="22">
        <v>0</v>
      </c>
      <c r="AF5" s="22">
        <v>1</v>
      </c>
      <c r="AG5" s="95">
        <f t="shared" si="1"/>
        <v>0.75</v>
      </c>
      <c r="AH5" s="95"/>
      <c r="AI5" s="22">
        <v>5</v>
      </c>
      <c r="AJ5" s="22">
        <v>0</v>
      </c>
      <c r="AK5" s="22">
        <v>0</v>
      </c>
      <c r="AL5" s="24">
        <f t="shared" si="2"/>
        <v>2.5</v>
      </c>
      <c r="AN5" s="22"/>
      <c r="AO5" s="5"/>
      <c r="AQ5" s="22"/>
      <c r="AR5" s="39"/>
    </row>
    <row r="6" spans="1:44" ht="18" x14ac:dyDescent="0.25">
      <c r="A6" s="36"/>
      <c r="B6" s="5">
        <v>4</v>
      </c>
      <c r="C6" s="6" t="s">
        <v>115</v>
      </c>
      <c r="D6" s="11"/>
      <c r="E6" s="11"/>
      <c r="F6" s="11"/>
      <c r="G6" s="5">
        <v>1</v>
      </c>
      <c r="H6" s="5">
        <v>0</v>
      </c>
      <c r="I6" s="5">
        <v>1</v>
      </c>
      <c r="J6" s="5">
        <f t="shared" si="3"/>
        <v>3</v>
      </c>
      <c r="K6" s="35">
        <f t="shared" si="4"/>
        <v>0.75</v>
      </c>
      <c r="L6" s="5">
        <f>+$AA$66</f>
        <v>8</v>
      </c>
      <c r="M6" s="5">
        <v>5</v>
      </c>
      <c r="N6" s="5">
        <f>+$AB$66</f>
        <v>12</v>
      </c>
      <c r="O6" s="5">
        <f>+$AD$66</f>
        <v>0</v>
      </c>
      <c r="P6" s="5">
        <v>4</v>
      </c>
      <c r="Q6" s="40"/>
      <c r="R6" s="36"/>
      <c r="U6" s="27">
        <v>7</v>
      </c>
      <c r="V6" s="21" t="s">
        <v>183</v>
      </c>
      <c r="X6" s="21"/>
      <c r="Z6" s="21" t="s">
        <v>97</v>
      </c>
      <c r="AB6" s="22"/>
      <c r="AC6" s="22">
        <f t="shared" si="0"/>
        <v>2</v>
      </c>
      <c r="AD6" s="22">
        <v>1</v>
      </c>
      <c r="AE6" s="22">
        <v>1</v>
      </c>
      <c r="AF6" s="22">
        <v>0</v>
      </c>
      <c r="AG6" s="95">
        <f t="shared" si="1"/>
        <v>0.5</v>
      </c>
      <c r="AH6" s="95"/>
      <c r="AI6" s="22">
        <v>8</v>
      </c>
      <c r="AJ6" s="22">
        <v>0</v>
      </c>
      <c r="AK6" s="22">
        <v>0</v>
      </c>
      <c r="AL6" s="24">
        <f t="shared" si="2"/>
        <v>4</v>
      </c>
      <c r="AN6" s="22"/>
      <c r="AO6" s="5"/>
      <c r="AQ6" s="22"/>
      <c r="AR6" s="39"/>
    </row>
    <row r="7" spans="1:44" ht="18" x14ac:dyDescent="0.25">
      <c r="A7" s="36"/>
      <c r="B7" s="5">
        <v>7</v>
      </c>
      <c r="C7" s="6" t="s">
        <v>92</v>
      </c>
      <c r="D7" s="11"/>
      <c r="E7" s="6"/>
      <c r="F7" s="11"/>
      <c r="G7" s="5">
        <v>1</v>
      </c>
      <c r="H7" s="5">
        <v>1</v>
      </c>
      <c r="I7" s="5">
        <v>0</v>
      </c>
      <c r="J7" s="5">
        <f t="shared" si="3"/>
        <v>2</v>
      </c>
      <c r="K7" s="35">
        <f t="shared" si="4"/>
        <v>0.5</v>
      </c>
      <c r="L7" s="5">
        <f>+$AN$53</f>
        <v>10</v>
      </c>
      <c r="M7" s="5">
        <v>8</v>
      </c>
      <c r="N7" s="5">
        <f>+$AO$53</f>
        <v>16</v>
      </c>
      <c r="O7" s="5">
        <f>+$AQ$53</f>
        <v>4</v>
      </c>
      <c r="P7" s="5">
        <v>1</v>
      </c>
      <c r="Q7" s="40"/>
      <c r="R7" s="36"/>
      <c r="U7" s="27">
        <v>7</v>
      </c>
      <c r="V7" s="21" t="s">
        <v>162</v>
      </c>
      <c r="X7" s="21"/>
      <c r="Z7" s="21" t="s">
        <v>17</v>
      </c>
      <c r="AB7" s="22"/>
      <c r="AC7" s="22">
        <f t="shared" si="0"/>
        <v>2</v>
      </c>
      <c r="AD7" s="22">
        <v>1</v>
      </c>
      <c r="AE7" s="22">
        <v>1</v>
      </c>
      <c r="AF7" s="22">
        <v>0</v>
      </c>
      <c r="AG7" s="95">
        <f t="shared" si="1"/>
        <v>0.5</v>
      </c>
      <c r="AH7" s="95"/>
      <c r="AI7" s="22">
        <v>8</v>
      </c>
      <c r="AJ7" s="22">
        <v>0</v>
      </c>
      <c r="AK7" s="22">
        <v>0</v>
      </c>
      <c r="AL7" s="24">
        <f t="shared" si="2"/>
        <v>4</v>
      </c>
      <c r="AN7" s="22"/>
      <c r="AO7" s="5"/>
      <c r="AQ7" s="22"/>
      <c r="AR7" s="39"/>
    </row>
    <row r="8" spans="1:44" ht="18" x14ac:dyDescent="0.25">
      <c r="A8" s="36"/>
      <c r="B8" s="5">
        <v>6</v>
      </c>
      <c r="C8" s="6" t="s">
        <v>17</v>
      </c>
      <c r="D8" s="11"/>
      <c r="E8" s="6"/>
      <c r="F8" s="11"/>
      <c r="G8" s="5">
        <v>1</v>
      </c>
      <c r="H8" s="5">
        <v>1</v>
      </c>
      <c r="I8" s="5">
        <v>0</v>
      </c>
      <c r="J8" s="5">
        <f t="shared" si="3"/>
        <v>2</v>
      </c>
      <c r="K8" s="35">
        <f t="shared" si="4"/>
        <v>0.5</v>
      </c>
      <c r="L8" s="5">
        <f>+$AN$40</f>
        <v>7</v>
      </c>
      <c r="M8" s="5">
        <v>8</v>
      </c>
      <c r="N8" s="5">
        <f>+$AO$40</f>
        <v>12</v>
      </c>
      <c r="O8" s="5">
        <f>+$AQ$40</f>
        <v>0</v>
      </c>
      <c r="P8" s="5">
        <v>5</v>
      </c>
      <c r="Q8" s="40"/>
      <c r="R8" s="36"/>
      <c r="U8" s="27">
        <v>7.5</v>
      </c>
      <c r="V8" s="21" t="s">
        <v>78</v>
      </c>
      <c r="X8" s="21"/>
      <c r="Z8" s="21" t="s">
        <v>18</v>
      </c>
      <c r="AB8" s="22"/>
      <c r="AC8" s="22">
        <f t="shared" si="0"/>
        <v>2</v>
      </c>
      <c r="AD8" s="22">
        <v>0</v>
      </c>
      <c r="AE8" s="22">
        <v>2</v>
      </c>
      <c r="AF8" s="22">
        <v>0</v>
      </c>
      <c r="AG8" s="95">
        <f t="shared" si="1"/>
        <v>0</v>
      </c>
      <c r="AH8" s="95"/>
      <c r="AI8" s="22">
        <v>12</v>
      </c>
      <c r="AJ8" s="22">
        <v>0</v>
      </c>
      <c r="AK8" s="22">
        <v>0</v>
      </c>
      <c r="AL8" s="24">
        <f t="shared" si="2"/>
        <v>6</v>
      </c>
      <c r="AN8" s="22"/>
      <c r="AO8" s="5"/>
      <c r="AQ8" s="22"/>
      <c r="AR8" s="39"/>
    </row>
    <row r="9" spans="1:44" ht="18" x14ac:dyDescent="0.25">
      <c r="A9" s="36"/>
      <c r="B9" s="5">
        <v>3</v>
      </c>
      <c r="C9" s="6" t="s">
        <v>93</v>
      </c>
      <c r="D9" s="11"/>
      <c r="E9" s="11"/>
      <c r="F9" s="11"/>
      <c r="G9" s="5">
        <v>0</v>
      </c>
      <c r="H9" s="5">
        <v>1</v>
      </c>
      <c r="I9" s="5">
        <v>1</v>
      </c>
      <c r="J9" s="5">
        <f t="shared" si="3"/>
        <v>1</v>
      </c>
      <c r="K9" s="35">
        <f t="shared" si="4"/>
        <v>0.25</v>
      </c>
      <c r="L9" s="5">
        <f>+$AA$53</f>
        <v>3</v>
      </c>
      <c r="M9" s="5">
        <v>8</v>
      </c>
      <c r="N9" s="5">
        <f>+$AB$53</f>
        <v>2</v>
      </c>
      <c r="O9" s="5">
        <f>+$AD$53</f>
        <v>2</v>
      </c>
      <c r="P9" s="5">
        <v>4</v>
      </c>
      <c r="Q9" s="40"/>
      <c r="R9" s="36"/>
      <c r="U9" s="27">
        <v>8</v>
      </c>
      <c r="V9" s="21" t="s">
        <v>142</v>
      </c>
      <c r="X9" s="21"/>
      <c r="Z9" s="21" t="s">
        <v>14</v>
      </c>
      <c r="AB9" s="22"/>
      <c r="AC9" s="22">
        <f t="shared" si="0"/>
        <v>2</v>
      </c>
      <c r="AD9" s="22">
        <v>0</v>
      </c>
      <c r="AE9" s="22">
        <v>2</v>
      </c>
      <c r="AF9" s="22">
        <v>0</v>
      </c>
      <c r="AG9" s="95">
        <f t="shared" si="1"/>
        <v>0</v>
      </c>
      <c r="AH9" s="95"/>
      <c r="AI9" s="22">
        <v>12</v>
      </c>
      <c r="AJ9" s="22">
        <v>0</v>
      </c>
      <c r="AK9" s="22">
        <v>0</v>
      </c>
      <c r="AL9" s="24">
        <f t="shared" si="2"/>
        <v>6</v>
      </c>
      <c r="AN9" s="22"/>
      <c r="AO9" s="5"/>
      <c r="AQ9" s="22"/>
      <c r="AR9" s="39"/>
    </row>
    <row r="10" spans="1:44" ht="18" x14ac:dyDescent="0.25">
      <c r="A10" s="40"/>
      <c r="B10" s="5">
        <v>2</v>
      </c>
      <c r="C10" s="6" t="s">
        <v>18</v>
      </c>
      <c r="D10" s="11"/>
      <c r="E10" s="6"/>
      <c r="F10" s="11"/>
      <c r="G10" s="5">
        <v>0</v>
      </c>
      <c r="H10" s="5">
        <v>2</v>
      </c>
      <c r="I10" s="5">
        <v>0</v>
      </c>
      <c r="J10" s="5">
        <f t="shared" si="3"/>
        <v>0</v>
      </c>
      <c r="K10" s="35">
        <f t="shared" si="4"/>
        <v>0</v>
      </c>
      <c r="L10" s="5">
        <f>+$AA$40</f>
        <v>3</v>
      </c>
      <c r="M10" s="5">
        <v>12</v>
      </c>
      <c r="N10" s="5">
        <f>$AB$40</f>
        <v>5</v>
      </c>
      <c r="O10" s="5">
        <f>$AD$40</f>
        <v>0</v>
      </c>
      <c r="P10" s="5">
        <v>5</v>
      </c>
      <c r="Q10" s="40"/>
      <c r="R10" s="40"/>
      <c r="U10" s="27">
        <v>7</v>
      </c>
      <c r="V10" s="21" t="s">
        <v>145</v>
      </c>
      <c r="X10" s="21"/>
      <c r="Z10" s="21" t="s">
        <v>93</v>
      </c>
      <c r="AB10" s="22"/>
      <c r="AC10" s="22">
        <f t="shared" si="0"/>
        <v>0</v>
      </c>
      <c r="AD10" s="22">
        <v>0</v>
      </c>
      <c r="AE10" s="22">
        <v>0</v>
      </c>
      <c r="AF10" s="22">
        <v>0</v>
      </c>
      <c r="AG10" s="95"/>
      <c r="AH10" s="95"/>
      <c r="AI10" s="22">
        <v>0</v>
      </c>
      <c r="AJ10" s="22">
        <v>0</v>
      </c>
      <c r="AK10" s="22">
        <v>0</v>
      </c>
      <c r="AL10" s="24"/>
      <c r="AN10" s="22"/>
      <c r="AO10" s="5"/>
      <c r="AQ10" s="22"/>
      <c r="AR10" s="39"/>
    </row>
    <row r="11" spans="1:44" ht="18.75" thickBot="1" x14ac:dyDescent="0.3">
      <c r="A11" s="40"/>
      <c r="B11" s="5">
        <v>8</v>
      </c>
      <c r="C11" s="6" t="s">
        <v>14</v>
      </c>
      <c r="D11" s="11"/>
      <c r="E11" s="6"/>
      <c r="F11" s="11"/>
      <c r="G11" s="5">
        <v>0</v>
      </c>
      <c r="H11" s="5">
        <v>2</v>
      </c>
      <c r="I11" s="5">
        <v>0</v>
      </c>
      <c r="J11" s="5">
        <f t="shared" si="3"/>
        <v>0</v>
      </c>
      <c r="K11" s="35">
        <f t="shared" si="4"/>
        <v>0</v>
      </c>
      <c r="L11" s="5">
        <f>+$AN$66</f>
        <v>3</v>
      </c>
      <c r="M11" s="5">
        <v>12</v>
      </c>
      <c r="N11" s="5">
        <f>$AO$66</f>
        <v>5</v>
      </c>
      <c r="O11" s="5">
        <f>$AQ$66</f>
        <v>4</v>
      </c>
      <c r="P11" s="5">
        <v>5</v>
      </c>
      <c r="Q11" s="40"/>
      <c r="R11" s="40"/>
      <c r="V11" s="21" t="s">
        <v>19</v>
      </c>
      <c r="X11" s="21"/>
      <c r="Y11" s="21"/>
      <c r="Z11" s="11"/>
      <c r="AA11" s="21"/>
      <c r="AB11" s="22"/>
      <c r="AC11" s="22">
        <f>+AC99</f>
        <v>3</v>
      </c>
      <c r="AD11" s="22">
        <f>+AD99</f>
        <v>1</v>
      </c>
      <c r="AE11" s="22">
        <f>+AE99</f>
        <v>1</v>
      </c>
      <c r="AF11" s="22">
        <f>+AF99</f>
        <v>1</v>
      </c>
      <c r="AG11" s="95"/>
      <c r="AH11" s="95"/>
      <c r="AI11" s="22">
        <f>+AI99</f>
        <v>9</v>
      </c>
      <c r="AJ11" s="22">
        <f>+AJ99</f>
        <v>0</v>
      </c>
      <c r="AK11" s="22">
        <f>+AK99</f>
        <v>0</v>
      </c>
      <c r="AL11" s="24"/>
      <c r="AM11" s="21"/>
      <c r="AN11" s="11"/>
      <c r="AO11" s="5"/>
      <c r="AQ11" s="11"/>
      <c r="AR11" s="39"/>
    </row>
    <row r="12" spans="1:44" ht="18" x14ac:dyDescent="0.25">
      <c r="A12" s="40"/>
      <c r="B12" s="7"/>
      <c r="C12" s="7"/>
      <c r="D12" s="7"/>
      <c r="E12" s="8"/>
      <c r="F12" s="7"/>
      <c r="G12" s="9">
        <f>SUM(G4:G11)</f>
        <v>7</v>
      </c>
      <c r="H12" s="9">
        <f>SUM(H4:H11)</f>
        <v>7</v>
      </c>
      <c r="I12" s="9">
        <f>SUM(I4:I11)</f>
        <v>2</v>
      </c>
      <c r="J12" s="9"/>
      <c r="K12" s="9"/>
      <c r="L12" s="9">
        <f>SUM(L4:L11)</f>
        <v>56</v>
      </c>
      <c r="M12" s="9">
        <f>SUM(M4:M11)</f>
        <v>56</v>
      </c>
      <c r="N12" s="9">
        <f>SUM(N4:N11)</f>
        <v>85</v>
      </c>
      <c r="O12" s="9">
        <f>SUM(O4:O11)</f>
        <v>16</v>
      </c>
      <c r="P12" s="9"/>
      <c r="Q12" s="40"/>
      <c r="R12" s="40"/>
      <c r="U12" s="32"/>
      <c r="V12" s="32"/>
      <c r="W12" s="31" t="s">
        <v>20</v>
      </c>
      <c r="X12" s="32"/>
      <c r="Y12" s="32"/>
      <c r="Z12" s="32"/>
      <c r="AA12" s="31"/>
      <c r="AB12" s="15"/>
      <c r="AC12" s="15">
        <f>SUM(AC3:AC11)</f>
        <v>16</v>
      </c>
      <c r="AD12" s="15">
        <f>SUM(AD3:AD11)</f>
        <v>7</v>
      </c>
      <c r="AE12" s="15">
        <f>SUM(AE3:AE11)</f>
        <v>7</v>
      </c>
      <c r="AF12" s="15">
        <f>SUM(AF3:AF11)</f>
        <v>2</v>
      </c>
      <c r="AG12" s="15"/>
      <c r="AH12" s="15"/>
      <c r="AI12" s="15">
        <f>SUM(AI3:AI11)</f>
        <v>56</v>
      </c>
      <c r="AJ12" s="15">
        <f>SUM(AJ3:AJ11)</f>
        <v>0</v>
      </c>
      <c r="AK12" s="15">
        <f>SUM(AK3:AK11)</f>
        <v>2</v>
      </c>
      <c r="AL12" s="33">
        <f>+AI12/AC12</f>
        <v>3.5</v>
      </c>
      <c r="AR12" s="39"/>
    </row>
    <row r="13" spans="1:44" ht="15.75" x14ac:dyDescent="0.25">
      <c r="A13" s="41"/>
      <c r="B13" s="1"/>
      <c r="C13" s="1"/>
      <c r="D13" s="1"/>
      <c r="P13" s="1"/>
      <c r="Q13" s="41"/>
      <c r="R13" s="41"/>
      <c r="AR13" s="39"/>
    </row>
    <row r="14" spans="1:44" ht="15.95" customHeight="1" thickBot="1" x14ac:dyDescent="0.3">
      <c r="A14" s="41"/>
      <c r="B14" s="47" t="str">
        <f>"Week "&amp;TEXT(C2,"##")&amp;" Summary:"</f>
        <v>Week 2 Summary:</v>
      </c>
      <c r="C14" s="48"/>
      <c r="D14" s="48"/>
      <c r="E14" s="96">
        <v>45550</v>
      </c>
      <c r="F14" s="96"/>
      <c r="G14" s="36" t="s">
        <v>70</v>
      </c>
      <c r="H14" s="36" t="s">
        <v>25</v>
      </c>
      <c r="I14" s="36" t="s">
        <v>90</v>
      </c>
      <c r="J14" s="39"/>
      <c r="K14" s="39"/>
      <c r="L14" s="36" t="s">
        <v>89</v>
      </c>
      <c r="M14" s="39"/>
      <c r="N14" s="39"/>
      <c r="O14" s="39"/>
      <c r="P14" s="39"/>
      <c r="Q14" s="41"/>
      <c r="R14" s="41"/>
      <c r="S14" s="23" t="s">
        <v>109</v>
      </c>
      <c r="T14" s="51" t="s">
        <v>80</v>
      </c>
      <c r="U14" s="51"/>
      <c r="V14" s="51"/>
      <c r="W14" s="51"/>
      <c r="X14" s="51" t="s">
        <v>110</v>
      </c>
      <c r="Y14" s="17" t="s">
        <v>21</v>
      </c>
      <c r="Z14" s="23" t="s">
        <v>3</v>
      </c>
      <c r="AA14" s="23" t="s">
        <v>22</v>
      </c>
      <c r="AB14" s="23" t="s">
        <v>23</v>
      </c>
      <c r="AC14" s="23" t="s">
        <v>24</v>
      </c>
      <c r="AD14" s="23" t="s">
        <v>2</v>
      </c>
      <c r="AE14" s="45"/>
      <c r="AF14" s="23" t="s">
        <v>109</v>
      </c>
      <c r="AG14" s="51" t="s">
        <v>80</v>
      </c>
      <c r="AH14" s="51"/>
      <c r="AI14" s="51"/>
      <c r="AJ14" s="51"/>
      <c r="AK14" s="51" t="s">
        <v>110</v>
      </c>
      <c r="AL14" s="17" t="s">
        <v>21</v>
      </c>
      <c r="AM14" s="23" t="s">
        <v>3</v>
      </c>
      <c r="AN14" s="23" t="s">
        <v>22</v>
      </c>
      <c r="AO14" s="23" t="s">
        <v>23</v>
      </c>
      <c r="AP14" s="23" t="s">
        <v>24</v>
      </c>
      <c r="AQ14" s="23" t="s">
        <v>2</v>
      </c>
      <c r="AR14" s="39"/>
    </row>
    <row r="15" spans="1:44" ht="15.95" customHeight="1" x14ac:dyDescent="0.25">
      <c r="A15" s="41"/>
      <c r="B15" s="42" t="s">
        <v>146</v>
      </c>
      <c r="C15" s="6" t="s">
        <v>181</v>
      </c>
      <c r="E15" s="21"/>
      <c r="F15" s="21"/>
      <c r="G15" s="5">
        <v>2</v>
      </c>
      <c r="H15" s="22">
        <v>1</v>
      </c>
      <c r="I15" s="21" t="s">
        <v>150</v>
      </c>
      <c r="J15" s="21"/>
      <c r="K15" s="21"/>
      <c r="L15" s="21" t="s">
        <v>231</v>
      </c>
      <c r="M15" s="21"/>
      <c r="N15" s="21"/>
      <c r="O15" s="21"/>
      <c r="P15" s="21"/>
      <c r="Q15" s="41"/>
      <c r="R15" s="41"/>
      <c r="S15" s="18" t="s">
        <v>130</v>
      </c>
      <c r="T15" s="18"/>
      <c r="U15" s="18"/>
      <c r="V15" s="18"/>
      <c r="W15" s="18"/>
      <c r="X15" s="16" t="s">
        <v>135</v>
      </c>
      <c r="Z15" s="22">
        <v>3</v>
      </c>
      <c r="AA15" s="22">
        <v>1</v>
      </c>
      <c r="AB15" s="22">
        <v>2</v>
      </c>
      <c r="AC15" s="22">
        <f t="shared" ref="AC15:AC26" si="5">+AA15+AB15</f>
        <v>3</v>
      </c>
      <c r="AD15" s="22">
        <v>0</v>
      </c>
      <c r="AE15" s="45"/>
      <c r="AF15" s="18" t="s">
        <v>171</v>
      </c>
      <c r="AG15" s="18"/>
      <c r="AH15" s="18"/>
      <c r="AI15" s="18"/>
      <c r="AJ15" s="18"/>
      <c r="AK15" s="16" t="s">
        <v>174</v>
      </c>
      <c r="AM15" s="22">
        <v>2</v>
      </c>
      <c r="AN15" s="22">
        <v>3</v>
      </c>
      <c r="AO15" s="22">
        <v>1</v>
      </c>
      <c r="AP15" s="22">
        <f t="shared" ref="AP15:AP26" si="6">+AN15+AO15</f>
        <v>4</v>
      </c>
      <c r="AQ15" s="22">
        <v>0</v>
      </c>
      <c r="AR15" s="39"/>
    </row>
    <row r="16" spans="1:44" ht="15.95" customHeight="1" x14ac:dyDescent="0.25">
      <c r="A16" s="41"/>
      <c r="B16" s="22" t="s">
        <v>27</v>
      </c>
      <c r="C16" s="16"/>
      <c r="D16" s="16" t="s">
        <v>100</v>
      </c>
      <c r="E16" s="16"/>
      <c r="F16" s="21"/>
      <c r="G16" s="5"/>
      <c r="H16" s="22">
        <v>1</v>
      </c>
      <c r="I16" s="21" t="s">
        <v>131</v>
      </c>
      <c r="J16" s="21"/>
      <c r="K16" s="21"/>
      <c r="L16" s="21"/>
      <c r="M16" s="21" t="s">
        <v>122</v>
      </c>
      <c r="N16" s="21"/>
      <c r="O16" s="21"/>
      <c r="P16" s="21"/>
      <c r="Q16" s="41"/>
      <c r="R16" s="41"/>
      <c r="S16" s="27">
        <v>7.5</v>
      </c>
      <c r="T16" s="21" t="s">
        <v>168</v>
      </c>
      <c r="U16" s="21"/>
      <c r="V16" s="21"/>
      <c r="W16" s="21"/>
      <c r="X16" s="22">
        <v>30</v>
      </c>
      <c r="Y16" s="21" t="s">
        <v>134</v>
      </c>
      <c r="Z16" s="22">
        <v>1</v>
      </c>
      <c r="AA16" s="22">
        <v>0</v>
      </c>
      <c r="AB16" s="22">
        <v>0</v>
      </c>
      <c r="AC16" s="22">
        <f t="shared" si="5"/>
        <v>0</v>
      </c>
      <c r="AD16" s="22">
        <v>0</v>
      </c>
      <c r="AE16" s="45"/>
      <c r="AF16" s="27">
        <v>8</v>
      </c>
      <c r="AG16" s="21" t="s">
        <v>15</v>
      </c>
      <c r="AK16" s="22"/>
      <c r="AL16" s="21" t="s">
        <v>173</v>
      </c>
      <c r="AM16" s="22">
        <v>2</v>
      </c>
      <c r="AN16" s="22">
        <v>0</v>
      </c>
      <c r="AO16" s="22">
        <v>0</v>
      </c>
      <c r="AP16" s="22">
        <f t="shared" si="6"/>
        <v>0</v>
      </c>
      <c r="AQ16" s="22">
        <v>0</v>
      </c>
      <c r="AR16" s="39"/>
    </row>
    <row r="17" spans="1:44" ht="15.95" customHeight="1" x14ac:dyDescent="0.25">
      <c r="A17" s="41"/>
      <c r="B17" s="22"/>
      <c r="D17" s="16"/>
      <c r="E17" s="16"/>
      <c r="F17" s="21"/>
      <c r="H17" s="22"/>
      <c r="I17" s="21"/>
      <c r="J17" s="21"/>
      <c r="K17" s="21"/>
      <c r="L17" s="21"/>
      <c r="M17" s="21"/>
      <c r="N17" s="21"/>
      <c r="O17" s="21"/>
      <c r="P17" s="21"/>
      <c r="Q17" s="41"/>
      <c r="R17" s="41"/>
      <c r="S17" s="27">
        <v>9.5</v>
      </c>
      <c r="T17" s="21" t="s">
        <v>185</v>
      </c>
      <c r="U17" s="21"/>
      <c r="V17" s="21"/>
      <c r="W17" s="21"/>
      <c r="X17" s="22">
        <v>7</v>
      </c>
      <c r="Y17" s="21" t="s">
        <v>134</v>
      </c>
      <c r="Z17" s="22">
        <v>2</v>
      </c>
      <c r="AA17" s="22">
        <v>4</v>
      </c>
      <c r="AB17" s="22">
        <v>1</v>
      </c>
      <c r="AC17" s="22">
        <f t="shared" si="5"/>
        <v>5</v>
      </c>
      <c r="AD17" s="22">
        <v>0</v>
      </c>
      <c r="AE17" s="45"/>
      <c r="AF17" s="27">
        <v>9.5</v>
      </c>
      <c r="AG17" s="21" t="s">
        <v>192</v>
      </c>
      <c r="AH17" s="21"/>
      <c r="AI17" s="21"/>
      <c r="AJ17" s="21"/>
      <c r="AK17" s="22">
        <v>19</v>
      </c>
      <c r="AL17" s="21" t="s">
        <v>173</v>
      </c>
      <c r="AM17" s="22">
        <v>2</v>
      </c>
      <c r="AN17" s="22">
        <v>2</v>
      </c>
      <c r="AO17" s="22">
        <v>2</v>
      </c>
      <c r="AP17" s="22">
        <f t="shared" si="6"/>
        <v>4</v>
      </c>
      <c r="AQ17" s="22">
        <v>2</v>
      </c>
      <c r="AR17" s="39"/>
    </row>
    <row r="18" spans="1:44" ht="15.95" customHeight="1" x14ac:dyDescent="0.25">
      <c r="A18" s="41"/>
      <c r="B18" s="22" t="s">
        <v>38</v>
      </c>
      <c r="C18" s="6" t="s">
        <v>179</v>
      </c>
      <c r="D18" s="11"/>
      <c r="E18" s="21"/>
      <c r="F18" s="21"/>
      <c r="G18" s="5">
        <v>5</v>
      </c>
      <c r="H18" s="22">
        <v>1</v>
      </c>
      <c r="I18" s="21" t="s">
        <v>129</v>
      </c>
      <c r="J18" s="21"/>
      <c r="K18" s="21"/>
      <c r="L18" s="21" t="s">
        <v>232</v>
      </c>
      <c r="M18" s="21"/>
      <c r="N18" s="21"/>
      <c r="O18" s="21"/>
      <c r="P18" s="21"/>
      <c r="Q18" s="41"/>
      <c r="R18" s="41"/>
      <c r="S18" s="27">
        <v>8.5</v>
      </c>
      <c r="T18" s="21" t="s">
        <v>28</v>
      </c>
      <c r="W18" s="21"/>
      <c r="X18" s="22">
        <v>44</v>
      </c>
      <c r="Y18" s="21" t="s">
        <v>134</v>
      </c>
      <c r="Z18" s="22">
        <v>2</v>
      </c>
      <c r="AA18" s="22">
        <v>0</v>
      </c>
      <c r="AB18" s="22">
        <v>0</v>
      </c>
      <c r="AC18" s="22">
        <f t="shared" si="5"/>
        <v>0</v>
      </c>
      <c r="AD18" s="22">
        <v>0</v>
      </c>
      <c r="AE18" s="45"/>
      <c r="AF18" s="27">
        <v>9</v>
      </c>
      <c r="AG18" s="21" t="s">
        <v>79</v>
      </c>
      <c r="AH18" s="21"/>
      <c r="AI18" s="21"/>
      <c r="AJ18" s="21"/>
      <c r="AK18" s="22">
        <v>22</v>
      </c>
      <c r="AL18" s="21" t="s">
        <v>173</v>
      </c>
      <c r="AM18" s="22">
        <v>2</v>
      </c>
      <c r="AN18" s="22">
        <v>2</v>
      </c>
      <c r="AO18" s="22">
        <v>3</v>
      </c>
      <c r="AP18" s="22">
        <f t="shared" si="6"/>
        <v>5</v>
      </c>
      <c r="AQ18" s="22">
        <v>0</v>
      </c>
      <c r="AR18" s="39"/>
    </row>
    <row r="19" spans="1:44" ht="15.95" customHeight="1" x14ac:dyDescent="0.25">
      <c r="A19" s="41"/>
      <c r="B19" s="22" t="s">
        <v>27</v>
      </c>
      <c r="C19" s="21"/>
      <c r="D19" s="16" t="s">
        <v>100</v>
      </c>
      <c r="E19" s="21"/>
      <c r="F19" s="21"/>
      <c r="G19" s="5"/>
      <c r="H19" s="22">
        <v>1</v>
      </c>
      <c r="I19" s="21" t="s">
        <v>129</v>
      </c>
      <c r="J19" s="21"/>
      <c r="K19" s="21"/>
      <c r="L19" s="21" t="s">
        <v>248</v>
      </c>
      <c r="M19" s="21"/>
      <c r="N19" s="21"/>
      <c r="O19" s="21"/>
      <c r="P19" s="21"/>
      <c r="Q19" s="41"/>
      <c r="R19" s="41"/>
      <c r="S19" s="27">
        <v>8</v>
      </c>
      <c r="T19" s="21" t="s">
        <v>155</v>
      </c>
      <c r="X19" s="22">
        <v>77</v>
      </c>
      <c r="Y19" s="21" t="s">
        <v>134</v>
      </c>
      <c r="Z19" s="22">
        <v>2</v>
      </c>
      <c r="AA19" s="22">
        <v>2</v>
      </c>
      <c r="AB19" s="22">
        <v>3</v>
      </c>
      <c r="AC19" s="22">
        <f t="shared" si="5"/>
        <v>5</v>
      </c>
      <c r="AD19" s="22">
        <v>2</v>
      </c>
      <c r="AE19" s="45"/>
      <c r="AF19" s="27">
        <v>8.5</v>
      </c>
      <c r="AG19" s="21" t="s">
        <v>138</v>
      </c>
      <c r="AH19" s="21"/>
      <c r="AI19" s="21"/>
      <c r="AJ19" s="21"/>
      <c r="AK19" s="22">
        <v>77</v>
      </c>
      <c r="AL19" s="21" t="s">
        <v>173</v>
      </c>
      <c r="AM19" s="22">
        <v>2</v>
      </c>
      <c r="AN19" s="22">
        <v>0</v>
      </c>
      <c r="AO19" s="22">
        <v>2</v>
      </c>
      <c r="AP19" s="22">
        <f t="shared" si="6"/>
        <v>2</v>
      </c>
      <c r="AQ19" s="22">
        <v>0</v>
      </c>
      <c r="AR19" s="39"/>
    </row>
    <row r="20" spans="1:44" ht="15.95" customHeight="1" x14ac:dyDescent="0.25">
      <c r="A20" s="41"/>
      <c r="H20" s="22">
        <v>1</v>
      </c>
      <c r="I20" s="21" t="s">
        <v>103</v>
      </c>
      <c r="L20" s="21" t="s">
        <v>233</v>
      </c>
      <c r="M20" s="21"/>
      <c r="Q20" s="41"/>
      <c r="R20" s="41"/>
      <c r="S20" s="27">
        <v>8</v>
      </c>
      <c r="T20" s="21" t="s">
        <v>37</v>
      </c>
      <c r="W20" s="21"/>
      <c r="X20" s="22">
        <v>12</v>
      </c>
      <c r="Y20" s="21" t="s">
        <v>134</v>
      </c>
      <c r="Z20" s="22">
        <v>2</v>
      </c>
      <c r="AA20" s="22">
        <v>0</v>
      </c>
      <c r="AB20" s="22">
        <v>3</v>
      </c>
      <c r="AC20" s="22">
        <f t="shared" si="5"/>
        <v>3</v>
      </c>
      <c r="AD20" s="22">
        <v>0</v>
      </c>
      <c r="AE20" s="45"/>
      <c r="AF20" s="27">
        <v>8</v>
      </c>
      <c r="AG20" s="21" t="s">
        <v>153</v>
      </c>
      <c r="AH20" s="21"/>
      <c r="AI20" s="21"/>
      <c r="AJ20" s="21"/>
      <c r="AK20" s="22"/>
      <c r="AL20" s="21" t="s">
        <v>173</v>
      </c>
      <c r="AM20" s="22">
        <v>0</v>
      </c>
      <c r="AN20" s="22">
        <v>0</v>
      </c>
      <c r="AO20" s="22">
        <v>0</v>
      </c>
      <c r="AP20" s="22">
        <f t="shared" si="6"/>
        <v>0</v>
      </c>
      <c r="AQ20" s="22">
        <v>0</v>
      </c>
      <c r="AR20" s="39"/>
    </row>
    <row r="21" spans="1:44" ht="15.95" customHeight="1" x14ac:dyDescent="0.25">
      <c r="A21" s="41"/>
      <c r="H21" s="22">
        <v>1</v>
      </c>
      <c r="I21" s="21" t="s">
        <v>161</v>
      </c>
      <c r="L21" s="21" t="s">
        <v>129</v>
      </c>
      <c r="Q21" s="41"/>
      <c r="R21" s="41"/>
      <c r="S21" s="27">
        <v>7.5</v>
      </c>
      <c r="T21" s="21" t="s">
        <v>44</v>
      </c>
      <c r="U21" s="21"/>
      <c r="V21" s="21"/>
      <c r="W21" s="21"/>
      <c r="X21" s="22">
        <v>2</v>
      </c>
      <c r="Y21" s="21" t="s">
        <v>134</v>
      </c>
      <c r="Z21" s="22">
        <v>2</v>
      </c>
      <c r="AA21" s="22">
        <v>0</v>
      </c>
      <c r="AB21" s="22">
        <v>1</v>
      </c>
      <c r="AC21" s="22">
        <f t="shared" si="5"/>
        <v>1</v>
      </c>
      <c r="AD21" s="22">
        <v>0</v>
      </c>
      <c r="AE21" s="45"/>
      <c r="AF21" s="27">
        <v>7.5</v>
      </c>
      <c r="AG21" s="21" t="s">
        <v>125</v>
      </c>
      <c r="AH21" s="21"/>
      <c r="AI21" s="21"/>
      <c r="AJ21" s="21"/>
      <c r="AK21" s="22">
        <v>44</v>
      </c>
      <c r="AL21" s="21" t="s">
        <v>173</v>
      </c>
      <c r="AM21" s="22">
        <v>2</v>
      </c>
      <c r="AN21" s="22">
        <v>1</v>
      </c>
      <c r="AO21" s="22">
        <v>0</v>
      </c>
      <c r="AP21" s="22">
        <f t="shared" si="6"/>
        <v>1</v>
      </c>
      <c r="AQ21" s="22">
        <v>0</v>
      </c>
      <c r="AR21" s="39"/>
    </row>
    <row r="22" spans="1:44" ht="15.95" customHeight="1" x14ac:dyDescent="0.25">
      <c r="A22" s="41"/>
      <c r="H22" s="22">
        <v>2</v>
      </c>
      <c r="I22" s="21" t="s">
        <v>129</v>
      </c>
      <c r="L22" s="21" t="s">
        <v>249</v>
      </c>
      <c r="Q22" s="41"/>
      <c r="R22" s="41"/>
      <c r="S22" s="27">
        <v>7.5</v>
      </c>
      <c r="T22" s="21" t="s">
        <v>164</v>
      </c>
      <c r="U22" s="21"/>
      <c r="V22" s="21"/>
      <c r="X22" s="22">
        <v>17</v>
      </c>
      <c r="Y22" s="21" t="s">
        <v>134</v>
      </c>
      <c r="Z22" s="22">
        <v>2</v>
      </c>
      <c r="AA22" s="22">
        <v>1</v>
      </c>
      <c r="AB22" s="22">
        <v>3</v>
      </c>
      <c r="AC22" s="22">
        <f t="shared" si="5"/>
        <v>4</v>
      </c>
      <c r="AD22" s="22">
        <v>0</v>
      </c>
      <c r="AE22" s="45"/>
      <c r="AF22" s="27">
        <v>7</v>
      </c>
      <c r="AG22" s="21" t="s">
        <v>119</v>
      </c>
      <c r="AH22" s="21"/>
      <c r="AI22" s="21"/>
      <c r="AJ22" s="21"/>
      <c r="AK22" s="22">
        <v>24</v>
      </c>
      <c r="AL22" s="21" t="s">
        <v>173</v>
      </c>
      <c r="AM22" s="22">
        <v>2</v>
      </c>
      <c r="AN22" s="22">
        <v>0</v>
      </c>
      <c r="AO22" s="22">
        <v>3</v>
      </c>
      <c r="AP22" s="22">
        <f t="shared" si="6"/>
        <v>3</v>
      </c>
      <c r="AQ22" s="22">
        <v>0</v>
      </c>
      <c r="AR22" s="39"/>
    </row>
    <row r="23" spans="1:44" ht="15.95" customHeight="1" x14ac:dyDescent="0.25">
      <c r="A23" s="41"/>
      <c r="B23" s="36"/>
      <c r="C23" s="46"/>
      <c r="D23" s="46"/>
      <c r="E23" s="46"/>
      <c r="F23" s="46"/>
      <c r="G23" s="42"/>
      <c r="H23" s="45"/>
      <c r="I23" s="46"/>
      <c r="J23" s="46"/>
      <c r="K23" s="45"/>
      <c r="L23" s="45"/>
      <c r="M23" s="45"/>
      <c r="N23" s="45"/>
      <c r="O23" s="45"/>
      <c r="P23" s="45"/>
      <c r="Q23" s="41"/>
      <c r="R23" s="41"/>
      <c r="S23" s="27">
        <v>7</v>
      </c>
      <c r="T23" s="21" t="s">
        <v>81</v>
      </c>
      <c r="U23" s="21"/>
      <c r="V23" s="21"/>
      <c r="W23" s="21"/>
      <c r="X23" s="22">
        <v>4</v>
      </c>
      <c r="Y23" s="21" t="s">
        <v>134</v>
      </c>
      <c r="Z23" s="22">
        <v>2</v>
      </c>
      <c r="AA23" s="22">
        <v>1</v>
      </c>
      <c r="AB23" s="22">
        <v>2</v>
      </c>
      <c r="AC23" s="22">
        <f t="shared" si="5"/>
        <v>3</v>
      </c>
      <c r="AD23" s="22">
        <v>0</v>
      </c>
      <c r="AE23" s="45"/>
      <c r="AF23" s="27">
        <v>6.5</v>
      </c>
      <c r="AG23" s="21" t="s">
        <v>99</v>
      </c>
      <c r="AH23" s="21"/>
      <c r="AI23" s="21"/>
      <c r="AJ23" s="21"/>
      <c r="AK23" s="22">
        <v>12</v>
      </c>
      <c r="AL23" s="21" t="s">
        <v>173</v>
      </c>
      <c r="AM23" s="22">
        <v>2</v>
      </c>
      <c r="AN23" s="22">
        <v>2</v>
      </c>
      <c r="AO23" s="22">
        <v>1</v>
      </c>
      <c r="AP23" s="22">
        <f t="shared" si="6"/>
        <v>3</v>
      </c>
      <c r="AQ23" s="22">
        <v>0</v>
      </c>
      <c r="AR23" s="44"/>
    </row>
    <row r="24" spans="1:44" ht="15.95" customHeight="1" x14ac:dyDescent="0.25">
      <c r="A24" s="41"/>
      <c r="B24" s="42" t="s">
        <v>147</v>
      </c>
      <c r="C24" s="6" t="s">
        <v>182</v>
      </c>
      <c r="F24" s="21"/>
      <c r="G24" s="5">
        <v>0</v>
      </c>
      <c r="H24" s="22"/>
      <c r="I24" s="21"/>
      <c r="J24" s="21"/>
      <c r="K24" s="21"/>
      <c r="L24" s="21"/>
      <c r="M24" s="21"/>
      <c r="N24" s="21"/>
      <c r="O24" s="21"/>
      <c r="P24" s="21"/>
      <c r="Q24" s="41"/>
      <c r="R24" s="41"/>
      <c r="S24" s="27">
        <v>6.5</v>
      </c>
      <c r="T24" s="21" t="s">
        <v>169</v>
      </c>
      <c r="U24" s="21"/>
      <c r="V24" s="21"/>
      <c r="W24" s="21"/>
      <c r="X24" s="22">
        <v>19</v>
      </c>
      <c r="Y24" s="21" t="s">
        <v>134</v>
      </c>
      <c r="Z24" s="22">
        <v>2</v>
      </c>
      <c r="AA24" s="22">
        <v>2</v>
      </c>
      <c r="AB24" s="22">
        <v>1</v>
      </c>
      <c r="AC24" s="22">
        <f t="shared" si="5"/>
        <v>3</v>
      </c>
      <c r="AD24" s="22">
        <v>2</v>
      </c>
      <c r="AE24" s="45"/>
      <c r="AF24" s="27">
        <v>6.5</v>
      </c>
      <c r="AG24" s="21" t="s">
        <v>123</v>
      </c>
      <c r="AH24" s="21"/>
      <c r="AI24" s="21"/>
      <c r="AJ24" s="21"/>
      <c r="AK24" s="22">
        <v>8</v>
      </c>
      <c r="AL24" s="21" t="s">
        <v>173</v>
      </c>
      <c r="AM24" s="22">
        <v>2</v>
      </c>
      <c r="AN24" s="22">
        <v>0</v>
      </c>
      <c r="AO24" s="22">
        <v>2</v>
      </c>
      <c r="AP24" s="22">
        <f t="shared" si="6"/>
        <v>2</v>
      </c>
      <c r="AQ24" s="22">
        <v>0</v>
      </c>
      <c r="AR24" s="36"/>
    </row>
    <row r="25" spans="1:44" ht="15.95" customHeight="1" x14ac:dyDescent="0.25">
      <c r="A25" s="41"/>
      <c r="B25" s="22" t="s">
        <v>27</v>
      </c>
      <c r="C25" s="16" t="s">
        <v>244</v>
      </c>
      <c r="D25" s="21"/>
      <c r="E25" s="21"/>
      <c r="F25" s="21"/>
      <c r="G25" s="5"/>
      <c r="H25" s="22"/>
      <c r="I25" s="21"/>
      <c r="J25" s="21"/>
      <c r="K25" s="21"/>
      <c r="L25" s="21"/>
      <c r="M25" s="21"/>
      <c r="N25" s="21"/>
      <c r="O25" s="21"/>
      <c r="P25" s="21"/>
      <c r="Q25" s="41"/>
      <c r="R25" s="41"/>
      <c r="S25" s="27">
        <v>6.5</v>
      </c>
      <c r="T25" s="21" t="s">
        <v>29</v>
      </c>
      <c r="U25" s="21"/>
      <c r="V25" s="21"/>
      <c r="W25" s="21"/>
      <c r="X25" s="22">
        <v>22</v>
      </c>
      <c r="Y25" s="21" t="s">
        <v>134</v>
      </c>
      <c r="Z25" s="22">
        <v>2</v>
      </c>
      <c r="AA25" s="22">
        <v>1</v>
      </c>
      <c r="AB25" s="22">
        <v>0</v>
      </c>
      <c r="AC25" s="22">
        <f t="shared" si="5"/>
        <v>1</v>
      </c>
      <c r="AD25" s="22">
        <v>0</v>
      </c>
      <c r="AE25" s="45"/>
      <c r="AF25" s="27">
        <v>6</v>
      </c>
      <c r="AG25" s="21" t="s">
        <v>91</v>
      </c>
      <c r="AH25" s="21"/>
      <c r="AI25" s="21"/>
      <c r="AJ25" s="21"/>
      <c r="AK25" s="22">
        <v>23</v>
      </c>
      <c r="AL25" s="21" t="s">
        <v>173</v>
      </c>
      <c r="AM25" s="22">
        <v>2</v>
      </c>
      <c r="AN25" s="22">
        <v>0</v>
      </c>
      <c r="AO25" s="22">
        <v>1</v>
      </c>
      <c r="AP25" s="22">
        <f t="shared" si="6"/>
        <v>1</v>
      </c>
      <c r="AQ25" s="22">
        <v>0</v>
      </c>
      <c r="AR25" s="36"/>
    </row>
    <row r="26" spans="1:44" ht="15.95" customHeight="1" x14ac:dyDescent="0.25">
      <c r="A26" s="41"/>
      <c r="D26" s="21"/>
      <c r="E26" s="21"/>
      <c r="F26" s="21"/>
      <c r="H26" s="22"/>
      <c r="I26" s="21"/>
      <c r="J26" s="21"/>
      <c r="K26" s="21"/>
      <c r="L26" s="21"/>
      <c r="M26" s="21"/>
      <c r="N26" s="21"/>
      <c r="O26" s="21"/>
      <c r="P26" s="21"/>
      <c r="Q26" s="41"/>
      <c r="R26" s="41"/>
      <c r="S26" s="27">
        <v>6</v>
      </c>
      <c r="T26" s="21" t="s">
        <v>159</v>
      </c>
      <c r="U26" s="21"/>
      <c r="V26" s="21"/>
      <c r="W26" s="21"/>
      <c r="X26" s="22"/>
      <c r="Y26" s="21" t="s">
        <v>134</v>
      </c>
      <c r="Z26" s="22">
        <v>0</v>
      </c>
      <c r="AA26" s="22">
        <v>0</v>
      </c>
      <c r="AB26" s="22">
        <v>0</v>
      </c>
      <c r="AC26" s="22">
        <f t="shared" si="5"/>
        <v>0</v>
      </c>
      <c r="AD26" s="22">
        <v>0</v>
      </c>
      <c r="AE26" s="45"/>
      <c r="AF26" s="27">
        <v>6</v>
      </c>
      <c r="AG26" s="21" t="s">
        <v>68</v>
      </c>
      <c r="AH26" s="21"/>
      <c r="AI26" s="21"/>
      <c r="AJ26" s="21"/>
      <c r="AK26" s="22">
        <v>9</v>
      </c>
      <c r="AL26" s="21" t="s">
        <v>173</v>
      </c>
      <c r="AM26" s="22">
        <v>2</v>
      </c>
      <c r="AN26" s="22">
        <v>0</v>
      </c>
      <c r="AO26" s="22">
        <v>2</v>
      </c>
      <c r="AP26" s="22">
        <f t="shared" si="6"/>
        <v>2</v>
      </c>
      <c r="AQ26" s="22">
        <v>0</v>
      </c>
      <c r="AR26" s="36"/>
    </row>
    <row r="27" spans="1:44" ht="15.95" customHeight="1" thickBot="1" x14ac:dyDescent="0.3">
      <c r="A27" s="41"/>
      <c r="C27" s="6" t="s">
        <v>180</v>
      </c>
      <c r="E27" s="21"/>
      <c r="F27" s="21"/>
      <c r="G27" s="5">
        <v>4</v>
      </c>
      <c r="H27" s="22">
        <v>1</v>
      </c>
      <c r="I27" s="21" t="s">
        <v>79</v>
      </c>
      <c r="J27" s="21"/>
      <c r="K27" s="21"/>
      <c r="L27" s="21" t="s">
        <v>246</v>
      </c>
      <c r="M27" s="21"/>
      <c r="N27" s="21"/>
      <c r="O27" s="21"/>
      <c r="P27" s="21"/>
      <c r="Q27" s="41"/>
      <c r="R27" s="41"/>
      <c r="S27" s="17" t="s">
        <v>132</v>
      </c>
      <c r="T27" s="17"/>
      <c r="U27" s="17"/>
      <c r="V27" s="17"/>
      <c r="W27" s="17"/>
      <c r="X27" s="17"/>
      <c r="Y27" s="17"/>
      <c r="Z27" s="23">
        <f>SUM(Z15:Z26)</f>
        <v>22</v>
      </c>
      <c r="AA27" s="23">
        <f>SUM(AA15:AA26)</f>
        <v>12</v>
      </c>
      <c r="AB27" s="23">
        <f>SUM(AB15:AB26)</f>
        <v>16</v>
      </c>
      <c r="AC27" s="23">
        <f>+AB27+AA27</f>
        <v>28</v>
      </c>
      <c r="AD27" s="23">
        <f>SUM(AD15:AD26)</f>
        <v>4</v>
      </c>
      <c r="AE27" s="45"/>
      <c r="AF27" s="17" t="s">
        <v>172</v>
      </c>
      <c r="AG27" s="17"/>
      <c r="AH27" s="17"/>
      <c r="AI27" s="17"/>
      <c r="AJ27" s="17"/>
      <c r="AK27" s="17"/>
      <c r="AL27" s="17"/>
      <c r="AM27" s="23">
        <f>SUM(AM15:AM26)</f>
        <v>22</v>
      </c>
      <c r="AN27" s="23">
        <f>SUM(AN15:AN26)</f>
        <v>10</v>
      </c>
      <c r="AO27" s="23">
        <f>SUM(AO15:AO26)</f>
        <v>17</v>
      </c>
      <c r="AP27" s="23">
        <f>+AO27+AN27</f>
        <v>27</v>
      </c>
      <c r="AQ27" s="23">
        <f>SUM(AQ15:AQ26)</f>
        <v>2</v>
      </c>
      <c r="AR27" s="36"/>
    </row>
    <row r="28" spans="1:44" ht="15.95" customHeight="1" x14ac:dyDescent="0.25">
      <c r="A28" s="41"/>
      <c r="B28" s="22" t="s">
        <v>27</v>
      </c>
      <c r="C28" s="16" t="s">
        <v>245</v>
      </c>
      <c r="D28" s="16"/>
      <c r="E28" s="21"/>
      <c r="G28" s="5"/>
      <c r="H28" s="22">
        <v>1</v>
      </c>
      <c r="I28" s="21" t="s">
        <v>125</v>
      </c>
      <c r="J28" s="21"/>
      <c r="K28" s="21"/>
      <c r="L28" s="21" t="s">
        <v>208</v>
      </c>
      <c r="M28" s="21"/>
      <c r="N28" s="21"/>
      <c r="O28" s="21"/>
      <c r="P28" s="21"/>
      <c r="Q28" s="41"/>
      <c r="R28" s="41"/>
      <c r="S28" s="19" t="s">
        <v>18</v>
      </c>
      <c r="T28" s="19"/>
      <c r="U28" s="19"/>
      <c r="V28" s="19"/>
      <c r="W28" s="19"/>
      <c r="X28" s="16" t="s">
        <v>41</v>
      </c>
      <c r="Z28" s="22">
        <v>1</v>
      </c>
      <c r="AA28" s="22">
        <v>0</v>
      </c>
      <c r="AB28" s="22">
        <v>0</v>
      </c>
      <c r="AC28" s="22">
        <f t="shared" ref="AC28:AC39" si="7">+AA28+AB28</f>
        <v>0</v>
      </c>
      <c r="AD28" s="22">
        <v>0</v>
      </c>
      <c r="AE28" s="45"/>
      <c r="AF28" s="19" t="s">
        <v>17</v>
      </c>
      <c r="AG28" s="19"/>
      <c r="AH28" s="19"/>
      <c r="AI28" s="19"/>
      <c r="AJ28" s="19"/>
      <c r="AK28" s="16" t="s">
        <v>51</v>
      </c>
      <c r="AM28" s="22">
        <v>0</v>
      </c>
      <c r="AN28" s="22">
        <v>0</v>
      </c>
      <c r="AO28" s="22">
        <v>0</v>
      </c>
      <c r="AP28" s="22">
        <f t="shared" ref="AP28:AP39" si="8">+AN28+AO28</f>
        <v>0</v>
      </c>
      <c r="AQ28" s="22">
        <v>0</v>
      </c>
      <c r="AR28" s="36"/>
    </row>
    <row r="29" spans="1:44" ht="15.95" customHeight="1" x14ac:dyDescent="0.25">
      <c r="A29" s="41"/>
      <c r="H29" s="22">
        <v>2</v>
      </c>
      <c r="I29" s="21" t="s">
        <v>192</v>
      </c>
      <c r="J29" s="21"/>
      <c r="K29" s="21"/>
      <c r="L29" s="21" t="s">
        <v>123</v>
      </c>
      <c r="M29" s="21"/>
      <c r="N29" s="21"/>
      <c r="O29" s="21"/>
      <c r="P29" s="21"/>
      <c r="Q29" s="41"/>
      <c r="R29" s="41"/>
      <c r="S29" s="27">
        <v>7.5</v>
      </c>
      <c r="T29" s="21" t="s">
        <v>78</v>
      </c>
      <c r="X29" s="22">
        <v>35</v>
      </c>
      <c r="Y29" s="21" t="s">
        <v>108</v>
      </c>
      <c r="Z29" s="22">
        <v>2</v>
      </c>
      <c r="AA29" s="22">
        <v>0</v>
      </c>
      <c r="AB29" s="22">
        <v>0</v>
      </c>
      <c r="AC29" s="22">
        <f t="shared" si="7"/>
        <v>0</v>
      </c>
      <c r="AD29" s="22">
        <v>0</v>
      </c>
      <c r="AE29" s="45"/>
      <c r="AF29" s="27">
        <v>7</v>
      </c>
      <c r="AG29" s="21" t="s">
        <v>162</v>
      </c>
      <c r="AH29" s="21"/>
      <c r="AI29" s="21"/>
      <c r="AJ29" s="21"/>
      <c r="AK29" s="22">
        <v>30</v>
      </c>
      <c r="AL29" s="21" t="s">
        <v>17</v>
      </c>
      <c r="AM29" s="22">
        <v>2</v>
      </c>
      <c r="AN29" s="22">
        <v>0</v>
      </c>
      <c r="AO29" s="22">
        <v>0</v>
      </c>
      <c r="AP29" s="22">
        <f t="shared" si="8"/>
        <v>0</v>
      </c>
      <c r="AQ29" s="22">
        <v>0</v>
      </c>
      <c r="AR29" s="36"/>
    </row>
    <row r="30" spans="1:44" ht="15.95" customHeight="1" x14ac:dyDescent="0.25">
      <c r="A30" s="41"/>
      <c r="H30" s="22">
        <v>2</v>
      </c>
      <c r="I30" s="21" t="s">
        <v>151</v>
      </c>
      <c r="J30" s="21"/>
      <c r="K30" s="21"/>
      <c r="L30" s="21" t="s">
        <v>192</v>
      </c>
      <c r="M30" s="21"/>
      <c r="N30" s="21"/>
      <c r="O30" s="21"/>
      <c r="P30" s="21"/>
      <c r="Q30" s="41"/>
      <c r="R30" s="41"/>
      <c r="S30" s="27">
        <v>9.5</v>
      </c>
      <c r="T30" s="21" t="s">
        <v>53</v>
      </c>
      <c r="U30" s="21"/>
      <c r="V30" s="21"/>
      <c r="W30" s="27"/>
      <c r="X30" s="22">
        <v>14</v>
      </c>
      <c r="Y30" s="21" t="s">
        <v>108</v>
      </c>
      <c r="Z30" s="22">
        <v>2</v>
      </c>
      <c r="AA30" s="22">
        <v>0</v>
      </c>
      <c r="AB30" s="22">
        <v>1</v>
      </c>
      <c r="AC30" s="22">
        <f t="shared" si="7"/>
        <v>1</v>
      </c>
      <c r="AD30" s="22">
        <v>0</v>
      </c>
      <c r="AE30" s="45"/>
      <c r="AF30" s="27">
        <v>9.5</v>
      </c>
      <c r="AG30" s="21" t="s">
        <v>129</v>
      </c>
      <c r="AH30" s="21"/>
      <c r="AI30" s="21"/>
      <c r="AJ30" s="21"/>
      <c r="AK30" s="22">
        <v>24</v>
      </c>
      <c r="AL30" s="21" t="s">
        <v>17</v>
      </c>
      <c r="AM30" s="22">
        <v>2</v>
      </c>
      <c r="AN30" s="22">
        <v>5</v>
      </c>
      <c r="AO30" s="22">
        <v>2</v>
      </c>
      <c r="AP30" s="22">
        <f t="shared" si="8"/>
        <v>7</v>
      </c>
      <c r="AQ30" s="22">
        <v>0</v>
      </c>
      <c r="AR30" s="36"/>
    </row>
    <row r="31" spans="1:44" ht="15.95" customHeight="1" x14ac:dyDescent="0.25">
      <c r="A31" s="41"/>
      <c r="B31" s="36"/>
      <c r="C31" s="46"/>
      <c r="D31" s="46"/>
      <c r="E31" s="46"/>
      <c r="F31" s="46"/>
      <c r="G31" s="42"/>
      <c r="H31" s="45"/>
      <c r="I31" s="46"/>
      <c r="J31" s="46"/>
      <c r="K31" s="45"/>
      <c r="L31" s="45"/>
      <c r="M31" s="45"/>
      <c r="N31" s="45"/>
      <c r="O31" s="45"/>
      <c r="P31" s="45"/>
      <c r="Q31" s="41"/>
      <c r="R31" s="41"/>
      <c r="S31" s="27">
        <v>8.5</v>
      </c>
      <c r="T31" s="21" t="s">
        <v>87</v>
      </c>
      <c r="U31" s="21"/>
      <c r="V31" s="21"/>
      <c r="W31" s="27"/>
      <c r="X31" s="22">
        <v>16</v>
      </c>
      <c r="Y31" s="21" t="s">
        <v>108</v>
      </c>
      <c r="Z31" s="22">
        <v>2</v>
      </c>
      <c r="AA31" s="22">
        <v>1</v>
      </c>
      <c r="AB31" s="22">
        <v>0</v>
      </c>
      <c r="AC31" s="22">
        <f t="shared" si="7"/>
        <v>1</v>
      </c>
      <c r="AD31" s="22">
        <v>0</v>
      </c>
      <c r="AE31" s="45"/>
      <c r="AF31" s="27">
        <v>8.5</v>
      </c>
      <c r="AG31" s="21" t="s">
        <v>161</v>
      </c>
      <c r="AH31" s="21"/>
      <c r="AI31" s="21"/>
      <c r="AJ31" s="21"/>
      <c r="AK31" s="22">
        <v>7</v>
      </c>
      <c r="AL31" s="21" t="s">
        <v>17</v>
      </c>
      <c r="AM31" s="22">
        <v>2</v>
      </c>
      <c r="AN31" s="22">
        <v>1</v>
      </c>
      <c r="AO31" s="22">
        <v>4</v>
      </c>
      <c r="AP31" s="22">
        <f t="shared" si="8"/>
        <v>5</v>
      </c>
      <c r="AQ31" s="22">
        <v>0</v>
      </c>
      <c r="AR31" s="36"/>
    </row>
    <row r="32" spans="1:44" ht="15.95" customHeight="1" x14ac:dyDescent="0.25">
      <c r="A32" s="41"/>
      <c r="B32" s="42" t="s">
        <v>148</v>
      </c>
      <c r="C32" s="6" t="s">
        <v>178</v>
      </c>
      <c r="F32" s="20"/>
      <c r="G32" s="5">
        <v>6</v>
      </c>
      <c r="H32" s="22">
        <v>1</v>
      </c>
      <c r="I32" s="21" t="s">
        <v>128</v>
      </c>
      <c r="J32" s="21"/>
      <c r="K32" s="21"/>
      <c r="L32" s="21" t="s">
        <v>234</v>
      </c>
      <c r="M32" s="21"/>
      <c r="N32" s="21"/>
      <c r="O32" s="21"/>
      <c r="P32" s="21"/>
      <c r="Q32" s="41"/>
      <c r="R32" s="41"/>
      <c r="S32" s="27">
        <v>8.5</v>
      </c>
      <c r="T32" s="21" t="s">
        <v>140</v>
      </c>
      <c r="U32" s="21"/>
      <c r="V32" s="21"/>
      <c r="W32" s="27"/>
      <c r="X32" s="22">
        <v>19</v>
      </c>
      <c r="Y32" s="21" t="s">
        <v>108</v>
      </c>
      <c r="Z32" s="22">
        <v>2</v>
      </c>
      <c r="AA32" s="22">
        <v>1</v>
      </c>
      <c r="AB32" s="22">
        <v>1</v>
      </c>
      <c r="AC32" s="22">
        <f t="shared" si="7"/>
        <v>2</v>
      </c>
      <c r="AD32" s="22">
        <v>0</v>
      </c>
      <c r="AE32" s="45"/>
      <c r="AF32" s="27">
        <v>8.5</v>
      </c>
      <c r="AG32" s="21" t="s">
        <v>120</v>
      </c>
      <c r="AH32" s="21"/>
      <c r="AI32" s="21"/>
      <c r="AJ32" s="21"/>
      <c r="AK32" s="22">
        <v>22</v>
      </c>
      <c r="AL32" s="16" t="s">
        <v>17</v>
      </c>
      <c r="AM32" s="22">
        <v>2</v>
      </c>
      <c r="AN32" s="22">
        <v>0</v>
      </c>
      <c r="AO32" s="22">
        <v>1</v>
      </c>
      <c r="AP32" s="22">
        <f t="shared" si="8"/>
        <v>1</v>
      </c>
      <c r="AQ32" s="22">
        <v>0</v>
      </c>
      <c r="AR32" s="36"/>
    </row>
    <row r="33" spans="1:44" ht="15.95" customHeight="1" x14ac:dyDescent="0.25">
      <c r="A33" s="41"/>
      <c r="B33" s="22" t="s">
        <v>27</v>
      </c>
      <c r="C33" s="16"/>
      <c r="D33" s="21" t="s">
        <v>100</v>
      </c>
      <c r="E33" s="21"/>
      <c r="H33" s="22">
        <v>1</v>
      </c>
      <c r="I33" s="21" t="s">
        <v>85</v>
      </c>
      <c r="J33" s="21"/>
      <c r="K33" s="21"/>
      <c r="L33" s="21"/>
      <c r="M33" s="21" t="s">
        <v>122</v>
      </c>
      <c r="N33" s="21"/>
      <c r="O33" s="21"/>
      <c r="P33" s="21"/>
      <c r="Q33" s="41"/>
      <c r="R33" s="41"/>
      <c r="S33" s="27">
        <v>7.5</v>
      </c>
      <c r="T33" s="21" t="s">
        <v>45</v>
      </c>
      <c r="X33" s="22">
        <v>72</v>
      </c>
      <c r="Y33" s="21" t="s">
        <v>108</v>
      </c>
      <c r="Z33" s="22">
        <v>2</v>
      </c>
      <c r="AA33" s="22">
        <v>0</v>
      </c>
      <c r="AB33" s="22">
        <v>1</v>
      </c>
      <c r="AC33" s="22">
        <f t="shared" si="7"/>
        <v>1</v>
      </c>
      <c r="AD33" s="22">
        <v>0</v>
      </c>
      <c r="AE33" s="45"/>
      <c r="AF33" s="27">
        <v>7.5</v>
      </c>
      <c r="AG33" s="21" t="s">
        <v>31</v>
      </c>
      <c r="AK33" s="22">
        <v>2</v>
      </c>
      <c r="AL33" s="21" t="s">
        <v>17</v>
      </c>
      <c r="AM33" s="22">
        <v>2</v>
      </c>
      <c r="AN33" s="22">
        <v>0</v>
      </c>
      <c r="AO33" s="22">
        <v>0</v>
      </c>
      <c r="AP33" s="22">
        <f t="shared" si="8"/>
        <v>0</v>
      </c>
      <c r="AQ33" s="22">
        <v>0</v>
      </c>
      <c r="AR33" s="36"/>
    </row>
    <row r="34" spans="1:44" ht="15.95" customHeight="1" x14ac:dyDescent="0.25">
      <c r="A34" s="41"/>
      <c r="H34" s="22">
        <v>2</v>
      </c>
      <c r="I34" s="21" t="s">
        <v>220</v>
      </c>
      <c r="J34" s="21"/>
      <c r="K34" s="21"/>
      <c r="L34" s="21" t="s">
        <v>85</v>
      </c>
      <c r="M34" s="21"/>
      <c r="N34" s="21"/>
      <c r="O34" s="21"/>
      <c r="P34" s="21"/>
      <c r="Q34" s="41"/>
      <c r="R34" s="41"/>
      <c r="S34" s="27">
        <v>7.5</v>
      </c>
      <c r="T34" s="21" t="s">
        <v>104</v>
      </c>
      <c r="U34" s="21"/>
      <c r="V34" s="21"/>
      <c r="W34" s="27"/>
      <c r="X34" s="22">
        <v>4</v>
      </c>
      <c r="Y34" s="21" t="s">
        <v>108</v>
      </c>
      <c r="Z34" s="22">
        <v>1</v>
      </c>
      <c r="AA34" s="22">
        <v>1</v>
      </c>
      <c r="AB34" s="22">
        <v>0</v>
      </c>
      <c r="AC34" s="22">
        <f t="shared" si="7"/>
        <v>1</v>
      </c>
      <c r="AD34" s="22">
        <v>0</v>
      </c>
      <c r="AE34" s="45"/>
      <c r="AF34" s="27">
        <v>7.5</v>
      </c>
      <c r="AG34" s="21" t="s">
        <v>54</v>
      </c>
      <c r="AJ34" s="21"/>
      <c r="AK34" s="22">
        <v>19</v>
      </c>
      <c r="AL34" s="21" t="s">
        <v>17</v>
      </c>
      <c r="AM34" s="22">
        <v>2</v>
      </c>
      <c r="AN34" s="22">
        <v>0</v>
      </c>
      <c r="AO34" s="22">
        <v>0</v>
      </c>
      <c r="AP34" s="22">
        <f t="shared" si="8"/>
        <v>0</v>
      </c>
      <c r="AQ34" s="22">
        <v>0</v>
      </c>
      <c r="AR34" s="36"/>
    </row>
    <row r="35" spans="1:44" ht="15.95" customHeight="1" x14ac:dyDescent="0.25">
      <c r="A35" s="41" t="s">
        <v>43</v>
      </c>
      <c r="H35" s="22">
        <v>2</v>
      </c>
      <c r="I35" s="21" t="s">
        <v>85</v>
      </c>
      <c r="J35" s="21"/>
      <c r="K35" s="21"/>
      <c r="L35" s="21" t="s">
        <v>189</v>
      </c>
      <c r="M35" s="21"/>
      <c r="N35" s="21"/>
      <c r="O35" s="21"/>
      <c r="P35" s="21"/>
      <c r="Q35" s="41"/>
      <c r="R35" s="41"/>
      <c r="S35" s="27">
        <v>6.5</v>
      </c>
      <c r="T35" s="21" t="s">
        <v>46</v>
      </c>
      <c r="U35" s="21"/>
      <c r="V35" s="21"/>
      <c r="W35" s="27"/>
      <c r="X35" s="22">
        <v>24</v>
      </c>
      <c r="Y35" s="21" t="s">
        <v>108</v>
      </c>
      <c r="Z35" s="22">
        <v>2</v>
      </c>
      <c r="AA35" s="22">
        <v>0</v>
      </c>
      <c r="AB35" s="22">
        <v>1</v>
      </c>
      <c r="AC35" s="22">
        <f t="shared" si="7"/>
        <v>1</v>
      </c>
      <c r="AD35" s="22">
        <v>0</v>
      </c>
      <c r="AE35" s="45"/>
      <c r="AF35" s="27">
        <v>7.5</v>
      </c>
      <c r="AG35" s="21" t="s">
        <v>84</v>
      </c>
      <c r="AK35" s="22">
        <v>33</v>
      </c>
      <c r="AL35" s="21" t="s">
        <v>17</v>
      </c>
      <c r="AM35" s="22">
        <v>2</v>
      </c>
      <c r="AN35" s="22">
        <v>0</v>
      </c>
      <c r="AO35" s="22">
        <v>0</v>
      </c>
      <c r="AP35" s="22">
        <f t="shared" si="8"/>
        <v>0</v>
      </c>
      <c r="AQ35" s="22">
        <v>0</v>
      </c>
      <c r="AR35" s="36"/>
    </row>
    <row r="36" spans="1:44" ht="15.95" customHeight="1" x14ac:dyDescent="0.25">
      <c r="A36" s="41"/>
      <c r="H36" s="22">
        <v>2</v>
      </c>
      <c r="I36" s="21" t="s">
        <v>85</v>
      </c>
      <c r="J36" s="21"/>
      <c r="K36" s="21"/>
      <c r="L36" s="21" t="s">
        <v>235</v>
      </c>
      <c r="M36" s="21"/>
      <c r="N36" s="21"/>
      <c r="O36" s="21"/>
      <c r="P36" s="21"/>
      <c r="Q36" s="41"/>
      <c r="R36" s="41"/>
      <c r="S36" s="27">
        <v>7</v>
      </c>
      <c r="T36" s="21" t="s">
        <v>34</v>
      </c>
      <c r="U36" s="21"/>
      <c r="V36" s="21"/>
      <c r="W36" s="27"/>
      <c r="X36" s="22">
        <v>44</v>
      </c>
      <c r="Y36" s="21" t="s">
        <v>108</v>
      </c>
      <c r="Z36" s="22">
        <v>2</v>
      </c>
      <c r="AA36" s="22">
        <v>0</v>
      </c>
      <c r="AB36" s="22">
        <v>0</v>
      </c>
      <c r="AC36" s="22">
        <f t="shared" si="7"/>
        <v>0</v>
      </c>
      <c r="AD36" s="22">
        <v>0</v>
      </c>
      <c r="AE36" s="45"/>
      <c r="AF36" s="27">
        <v>7</v>
      </c>
      <c r="AG36" s="21" t="s">
        <v>64</v>
      </c>
      <c r="AH36" s="21"/>
      <c r="AI36" s="21"/>
      <c r="AJ36" s="21"/>
      <c r="AK36" s="22">
        <v>11</v>
      </c>
      <c r="AL36" s="21" t="s">
        <v>17</v>
      </c>
      <c r="AM36" s="22">
        <v>2</v>
      </c>
      <c r="AN36" s="22">
        <v>0</v>
      </c>
      <c r="AO36" s="22">
        <v>0</v>
      </c>
      <c r="AP36" s="22">
        <f t="shared" si="8"/>
        <v>0</v>
      </c>
      <c r="AQ36" s="22">
        <v>0</v>
      </c>
      <c r="AR36" s="36"/>
    </row>
    <row r="37" spans="1:44" ht="15.95" customHeight="1" x14ac:dyDescent="0.25">
      <c r="A37" s="41"/>
      <c r="H37" s="22">
        <v>2</v>
      </c>
      <c r="I37" s="21" t="s">
        <v>118</v>
      </c>
      <c r="J37" s="21"/>
      <c r="K37" s="21"/>
      <c r="L37" s="21" t="s">
        <v>247</v>
      </c>
      <c r="M37" s="21"/>
      <c r="N37" s="21"/>
      <c r="O37" s="21"/>
      <c r="P37" s="21"/>
      <c r="Q37" s="41"/>
      <c r="R37" s="41"/>
      <c r="S37" s="27">
        <v>6.5</v>
      </c>
      <c r="T37" s="21" t="s">
        <v>186</v>
      </c>
      <c r="X37" s="22">
        <v>23</v>
      </c>
      <c r="Y37" s="21" t="s">
        <v>108</v>
      </c>
      <c r="Z37" s="22">
        <v>2</v>
      </c>
      <c r="AA37" s="22">
        <v>0</v>
      </c>
      <c r="AB37" s="22">
        <v>1</v>
      </c>
      <c r="AC37" s="22">
        <f t="shared" si="7"/>
        <v>1</v>
      </c>
      <c r="AD37" s="22">
        <v>0</v>
      </c>
      <c r="AE37" s="45"/>
      <c r="AF37" s="27">
        <v>7</v>
      </c>
      <c r="AG37" s="21" t="s">
        <v>55</v>
      </c>
      <c r="AH37" s="21"/>
      <c r="AI37" s="21"/>
      <c r="AJ37" s="21"/>
      <c r="AK37" s="22">
        <v>3</v>
      </c>
      <c r="AL37" s="21" t="s">
        <v>17</v>
      </c>
      <c r="AM37" s="22">
        <v>2</v>
      </c>
      <c r="AN37" s="22">
        <v>0</v>
      </c>
      <c r="AO37" s="22">
        <v>2</v>
      </c>
      <c r="AP37" s="22">
        <f t="shared" si="8"/>
        <v>2</v>
      </c>
      <c r="AQ37" s="22">
        <v>0</v>
      </c>
      <c r="AR37" s="36"/>
    </row>
    <row r="38" spans="1:44" ht="15.95" customHeight="1" x14ac:dyDescent="0.25">
      <c r="A38" s="41"/>
      <c r="J38" s="21"/>
      <c r="K38" s="21"/>
      <c r="L38" s="21"/>
      <c r="M38" s="21"/>
      <c r="N38" s="21"/>
      <c r="O38" s="21"/>
      <c r="P38" s="21"/>
      <c r="Q38" s="41"/>
      <c r="R38" s="41"/>
      <c r="S38" s="27">
        <v>6.5</v>
      </c>
      <c r="T38" s="21" t="s">
        <v>121</v>
      </c>
      <c r="X38" s="22">
        <v>30</v>
      </c>
      <c r="Y38" s="21" t="s">
        <v>108</v>
      </c>
      <c r="Z38" s="22">
        <v>2</v>
      </c>
      <c r="AA38" s="22">
        <v>0</v>
      </c>
      <c r="AB38" s="22">
        <v>0</v>
      </c>
      <c r="AC38" s="22">
        <f t="shared" si="7"/>
        <v>0</v>
      </c>
      <c r="AD38" s="22">
        <v>0</v>
      </c>
      <c r="AE38" s="45"/>
      <c r="AF38" s="27">
        <v>6.5</v>
      </c>
      <c r="AG38" s="21" t="s">
        <v>40</v>
      </c>
      <c r="AH38" s="21"/>
      <c r="AI38" s="21"/>
      <c r="AJ38" s="21"/>
      <c r="AK38" s="22">
        <v>4</v>
      </c>
      <c r="AL38" s="21" t="s">
        <v>17</v>
      </c>
      <c r="AM38" s="22">
        <v>2</v>
      </c>
      <c r="AN38" s="22">
        <v>0</v>
      </c>
      <c r="AO38" s="22">
        <v>1</v>
      </c>
      <c r="AP38" s="22">
        <f t="shared" si="8"/>
        <v>1</v>
      </c>
      <c r="AQ38" s="22">
        <v>0</v>
      </c>
      <c r="AR38" s="36"/>
    </row>
    <row r="39" spans="1:44" ht="15.95" customHeight="1" x14ac:dyDescent="0.25">
      <c r="A39" s="41"/>
      <c r="C39" s="6" t="s">
        <v>176</v>
      </c>
      <c r="D39" s="1"/>
      <c r="E39" s="21"/>
      <c r="F39" s="21"/>
      <c r="G39" s="5">
        <v>3</v>
      </c>
      <c r="H39" s="22">
        <v>1</v>
      </c>
      <c r="I39" s="21" t="s">
        <v>87</v>
      </c>
      <c r="J39" s="21"/>
      <c r="K39" s="21"/>
      <c r="L39" s="21" t="s">
        <v>236</v>
      </c>
      <c r="M39" s="21"/>
      <c r="N39" s="21"/>
      <c r="O39" s="21"/>
      <c r="P39" s="21"/>
      <c r="Q39" s="41"/>
      <c r="R39" s="41"/>
      <c r="S39" s="27">
        <v>6.5</v>
      </c>
      <c r="T39" s="21" t="s">
        <v>165</v>
      </c>
      <c r="U39" s="21"/>
      <c r="V39" s="21"/>
      <c r="W39" s="27"/>
      <c r="X39" s="22">
        <v>10</v>
      </c>
      <c r="Y39" s="21" t="s">
        <v>108</v>
      </c>
      <c r="Z39" s="22">
        <v>2</v>
      </c>
      <c r="AA39" s="22">
        <v>0</v>
      </c>
      <c r="AB39" s="22">
        <v>0</v>
      </c>
      <c r="AC39" s="22">
        <f t="shared" si="7"/>
        <v>0</v>
      </c>
      <c r="AD39" s="22">
        <v>0</v>
      </c>
      <c r="AE39" s="45"/>
      <c r="AF39" s="27">
        <v>6</v>
      </c>
      <c r="AG39" s="21" t="s">
        <v>103</v>
      </c>
      <c r="AK39" s="22">
        <v>44</v>
      </c>
      <c r="AL39" s="21" t="s">
        <v>17</v>
      </c>
      <c r="AM39" s="22">
        <v>2</v>
      </c>
      <c r="AN39" s="22">
        <v>1</v>
      </c>
      <c r="AO39" s="22">
        <v>2</v>
      </c>
      <c r="AP39" s="22">
        <f t="shared" si="8"/>
        <v>3</v>
      </c>
      <c r="AQ39" s="22">
        <v>0</v>
      </c>
      <c r="AR39" s="36"/>
    </row>
    <row r="40" spans="1:44" ht="15.95" customHeight="1" thickBot="1" x14ac:dyDescent="0.3">
      <c r="A40" s="41"/>
      <c r="B40" s="22" t="s">
        <v>27</v>
      </c>
      <c r="C40" s="21"/>
      <c r="D40" s="16" t="s">
        <v>100</v>
      </c>
      <c r="H40" s="22">
        <v>2</v>
      </c>
      <c r="I40" s="21" t="s">
        <v>104</v>
      </c>
      <c r="J40" s="21"/>
      <c r="K40" s="21"/>
      <c r="L40" s="21" t="s">
        <v>251</v>
      </c>
      <c r="M40" s="21"/>
      <c r="N40" s="21"/>
      <c r="O40" s="21"/>
      <c r="P40" s="21"/>
      <c r="Q40" s="41"/>
      <c r="R40" s="41"/>
      <c r="S40" s="17" t="s">
        <v>50</v>
      </c>
      <c r="T40" s="17"/>
      <c r="U40" s="17"/>
      <c r="V40" s="17"/>
      <c r="W40" s="17"/>
      <c r="X40" s="17"/>
      <c r="Y40" s="17"/>
      <c r="Z40" s="23">
        <f>SUM(Z28:Z39)</f>
        <v>22</v>
      </c>
      <c r="AA40" s="23">
        <f>SUM(AA28:AA39)</f>
        <v>3</v>
      </c>
      <c r="AB40" s="23">
        <f>SUM(AB28:AB39)</f>
        <v>5</v>
      </c>
      <c r="AC40" s="23">
        <f>+AB40+AA40</f>
        <v>8</v>
      </c>
      <c r="AD40" s="23">
        <f>SUM(AD28:AD39)</f>
        <v>0</v>
      </c>
      <c r="AE40" s="45"/>
      <c r="AF40" s="17" t="s">
        <v>57</v>
      </c>
      <c r="AG40" s="17"/>
      <c r="AH40" s="17"/>
      <c r="AI40" s="17"/>
      <c r="AJ40" s="17"/>
      <c r="AK40" s="17"/>
      <c r="AL40" s="17"/>
      <c r="AM40" s="23">
        <f>SUM(AM28:AM39)</f>
        <v>22</v>
      </c>
      <c r="AN40" s="23">
        <f>SUM(AN28:AN39)</f>
        <v>7</v>
      </c>
      <c r="AO40" s="23">
        <f>SUM(AO28:AO39)</f>
        <v>12</v>
      </c>
      <c r="AP40" s="23">
        <f>+AO40+AN40</f>
        <v>19</v>
      </c>
      <c r="AQ40" s="23">
        <f>SUM(AQ28:AQ39)</f>
        <v>0</v>
      </c>
      <c r="AR40" s="36"/>
    </row>
    <row r="41" spans="1:44" ht="15.95" customHeight="1" x14ac:dyDescent="0.25">
      <c r="A41" s="41"/>
      <c r="H41" s="22">
        <v>2</v>
      </c>
      <c r="I41" s="21" t="s">
        <v>140</v>
      </c>
      <c r="J41" s="21"/>
      <c r="K41" s="21"/>
      <c r="L41" s="21" t="s">
        <v>237</v>
      </c>
      <c r="M41" s="21"/>
      <c r="N41" s="21"/>
      <c r="O41" s="21"/>
      <c r="P41" s="21"/>
      <c r="Q41" s="41"/>
      <c r="R41" s="41"/>
      <c r="S41" s="12" t="s">
        <v>93</v>
      </c>
      <c r="T41" s="12"/>
      <c r="U41" s="12"/>
      <c r="V41" s="12"/>
      <c r="W41" s="13"/>
      <c r="X41" s="14" t="s">
        <v>152</v>
      </c>
      <c r="Z41" s="22">
        <v>4</v>
      </c>
      <c r="AA41" s="22">
        <v>1</v>
      </c>
      <c r="AB41" s="22">
        <v>1</v>
      </c>
      <c r="AC41" s="22">
        <f t="shared" ref="AC41:AC52" si="9">+AA41+AB41</f>
        <v>2</v>
      </c>
      <c r="AD41" s="22">
        <v>0</v>
      </c>
      <c r="AE41" s="45"/>
      <c r="AF41" s="12" t="s">
        <v>92</v>
      </c>
      <c r="AG41" s="12"/>
      <c r="AH41" s="12"/>
      <c r="AI41" s="12"/>
      <c r="AJ41" s="13"/>
      <c r="AK41" s="14" t="s">
        <v>96</v>
      </c>
      <c r="AM41" s="22">
        <v>0</v>
      </c>
      <c r="AN41" s="22">
        <v>0</v>
      </c>
      <c r="AO41" s="22">
        <v>0</v>
      </c>
      <c r="AP41" s="22">
        <f t="shared" ref="AP41:AP52" si="10">+AN41+AO41</f>
        <v>0</v>
      </c>
      <c r="AQ41" s="22">
        <v>0</v>
      </c>
      <c r="AR41" s="36"/>
    </row>
    <row r="42" spans="1:44" ht="15.95" customHeight="1" x14ac:dyDescent="0.25">
      <c r="A42" s="41"/>
      <c r="B42" s="36"/>
      <c r="C42" s="46"/>
      <c r="D42" s="46"/>
      <c r="E42" s="46"/>
      <c r="F42" s="46"/>
      <c r="G42" s="42"/>
      <c r="H42" s="45"/>
      <c r="I42" s="46"/>
      <c r="J42" s="46"/>
      <c r="K42" s="45"/>
      <c r="L42" s="45"/>
      <c r="M42" s="45"/>
      <c r="N42" s="45"/>
      <c r="O42" s="45"/>
      <c r="P42" s="45"/>
      <c r="Q42" s="41"/>
      <c r="R42" s="41"/>
      <c r="S42" s="27">
        <v>7</v>
      </c>
      <c r="T42" s="21" t="s">
        <v>145</v>
      </c>
      <c r="U42" s="21"/>
      <c r="V42" s="21"/>
      <c r="W42" s="27"/>
      <c r="X42" s="22">
        <v>1</v>
      </c>
      <c r="Y42" s="16" t="s">
        <v>98</v>
      </c>
      <c r="Z42" s="22">
        <v>0</v>
      </c>
      <c r="AA42" s="22">
        <v>0</v>
      </c>
      <c r="AB42" s="22">
        <v>0</v>
      </c>
      <c r="AC42" s="22">
        <f t="shared" si="9"/>
        <v>0</v>
      </c>
      <c r="AD42" s="22">
        <v>0</v>
      </c>
      <c r="AE42" s="45"/>
      <c r="AF42" s="27">
        <v>7</v>
      </c>
      <c r="AG42" s="21" t="s">
        <v>183</v>
      </c>
      <c r="AH42" s="21"/>
      <c r="AI42" s="21"/>
      <c r="AJ42" s="27"/>
      <c r="AK42" s="22">
        <v>1</v>
      </c>
      <c r="AL42" s="21" t="s">
        <v>97</v>
      </c>
      <c r="AM42" s="22">
        <v>2</v>
      </c>
      <c r="AN42" s="22">
        <v>0</v>
      </c>
      <c r="AO42" s="22">
        <v>0</v>
      </c>
      <c r="AP42" s="22">
        <f t="shared" si="10"/>
        <v>0</v>
      </c>
      <c r="AQ42" s="22">
        <v>0</v>
      </c>
      <c r="AR42" s="36"/>
    </row>
    <row r="43" spans="1:44" ht="15.95" customHeight="1" x14ac:dyDescent="0.25">
      <c r="A43" s="41"/>
      <c r="B43" s="42" t="s">
        <v>149</v>
      </c>
      <c r="C43" s="6" t="s">
        <v>177</v>
      </c>
      <c r="E43" s="11"/>
      <c r="F43" s="11"/>
      <c r="G43" s="5">
        <v>1</v>
      </c>
      <c r="H43" s="22">
        <v>2</v>
      </c>
      <c r="I43" s="21" t="s">
        <v>239</v>
      </c>
      <c r="J43" s="21"/>
      <c r="K43" s="21"/>
      <c r="L43" s="21" t="s">
        <v>250</v>
      </c>
      <c r="M43" s="21"/>
      <c r="N43" s="21"/>
      <c r="O43" s="21"/>
      <c r="P43" s="21"/>
      <c r="Q43" s="41"/>
      <c r="R43" s="41"/>
      <c r="S43" s="27">
        <v>9.5</v>
      </c>
      <c r="T43" s="21" t="s">
        <v>126</v>
      </c>
      <c r="U43" s="21"/>
      <c r="V43" s="21"/>
      <c r="W43" s="27"/>
      <c r="X43" s="22">
        <v>6</v>
      </c>
      <c r="Y43" s="16" t="s">
        <v>98</v>
      </c>
      <c r="Z43" s="22">
        <v>2</v>
      </c>
      <c r="AA43" s="22">
        <v>0</v>
      </c>
      <c r="AB43" s="22">
        <v>1</v>
      </c>
      <c r="AC43" s="22">
        <f t="shared" si="9"/>
        <v>1</v>
      </c>
      <c r="AD43" s="22">
        <v>0</v>
      </c>
      <c r="AE43" s="45"/>
      <c r="AF43" s="27">
        <v>9.5</v>
      </c>
      <c r="AG43" s="21" t="s">
        <v>150</v>
      </c>
      <c r="AH43" s="21"/>
      <c r="AI43" s="21"/>
      <c r="AJ43" s="27"/>
      <c r="AK43" s="22">
        <v>5</v>
      </c>
      <c r="AL43" s="21" t="s">
        <v>97</v>
      </c>
      <c r="AM43" s="22">
        <v>2</v>
      </c>
      <c r="AN43" s="22">
        <v>6</v>
      </c>
      <c r="AO43" s="22">
        <v>2</v>
      </c>
      <c r="AP43" s="22">
        <f t="shared" si="10"/>
        <v>8</v>
      </c>
      <c r="AQ43" s="22">
        <v>0</v>
      </c>
      <c r="AR43" s="36"/>
    </row>
    <row r="44" spans="1:44" ht="15.95" customHeight="1" x14ac:dyDescent="0.25">
      <c r="A44" s="41"/>
      <c r="B44" s="22" t="s">
        <v>27</v>
      </c>
      <c r="C44" s="16"/>
      <c r="D44" s="16" t="s">
        <v>100</v>
      </c>
      <c r="E44" s="16"/>
      <c r="H44" s="22"/>
      <c r="I44" s="21"/>
      <c r="J44" s="21"/>
      <c r="K44" s="21"/>
      <c r="L44" s="21"/>
      <c r="M44" s="21"/>
      <c r="N44" s="21"/>
      <c r="O44" s="21"/>
      <c r="P44" s="21"/>
      <c r="Q44" s="41"/>
      <c r="R44" s="41"/>
      <c r="S44" s="27">
        <v>8.5</v>
      </c>
      <c r="T44" s="21" t="s">
        <v>82</v>
      </c>
      <c r="U44" s="21"/>
      <c r="V44" s="21"/>
      <c r="W44" s="27"/>
      <c r="X44" s="22">
        <v>9</v>
      </c>
      <c r="Y44" s="16" t="s">
        <v>98</v>
      </c>
      <c r="Z44" s="22">
        <v>2</v>
      </c>
      <c r="AA44" s="22">
        <v>0</v>
      </c>
      <c r="AB44" s="22">
        <v>0</v>
      </c>
      <c r="AC44" s="22">
        <f t="shared" si="9"/>
        <v>0</v>
      </c>
      <c r="AD44" s="22">
        <v>0</v>
      </c>
      <c r="AE44" s="45"/>
      <c r="AF44" s="27">
        <v>8.5</v>
      </c>
      <c r="AG44" s="21" t="s">
        <v>154</v>
      </c>
      <c r="AH44" s="21"/>
      <c r="AI44" s="21"/>
      <c r="AJ44" s="27"/>
      <c r="AK44" s="22">
        <v>19</v>
      </c>
      <c r="AL44" s="21" t="s">
        <v>97</v>
      </c>
      <c r="AM44" s="22">
        <v>2</v>
      </c>
      <c r="AN44" s="22">
        <v>0</v>
      </c>
      <c r="AO44" s="22">
        <v>2</v>
      </c>
      <c r="AP44" s="22">
        <f t="shared" si="10"/>
        <v>2</v>
      </c>
      <c r="AQ44" s="22">
        <v>0</v>
      </c>
      <c r="AR44" s="36"/>
    </row>
    <row r="45" spans="1:44" ht="15.95" customHeight="1" x14ac:dyDescent="0.25">
      <c r="A45" s="41"/>
      <c r="H45" s="22"/>
      <c r="I45" s="21"/>
      <c r="L45" s="21"/>
      <c r="Q45" s="41"/>
      <c r="R45" s="41"/>
      <c r="S45" s="27">
        <v>8</v>
      </c>
      <c r="T45" s="21" t="s">
        <v>187</v>
      </c>
      <c r="U45" s="21"/>
      <c r="V45" s="21"/>
      <c r="W45" s="27"/>
      <c r="X45" s="22">
        <v>8</v>
      </c>
      <c r="Y45" s="16" t="s">
        <v>98</v>
      </c>
      <c r="Z45" s="22">
        <v>2</v>
      </c>
      <c r="AA45" s="22">
        <v>0</v>
      </c>
      <c r="AB45" s="22">
        <v>0</v>
      </c>
      <c r="AC45" s="22">
        <f t="shared" si="9"/>
        <v>0</v>
      </c>
      <c r="AD45" s="22">
        <v>2</v>
      </c>
      <c r="AE45" s="45"/>
      <c r="AF45" s="27">
        <v>8</v>
      </c>
      <c r="AG45" s="21" t="s">
        <v>131</v>
      </c>
      <c r="AH45" s="21"/>
      <c r="AI45" s="21"/>
      <c r="AJ45" s="27"/>
      <c r="AK45" s="22">
        <v>7</v>
      </c>
      <c r="AL45" s="21" t="s">
        <v>97</v>
      </c>
      <c r="AM45" s="22">
        <v>2</v>
      </c>
      <c r="AN45" s="22">
        <v>1</v>
      </c>
      <c r="AO45" s="22">
        <v>1</v>
      </c>
      <c r="AP45" s="22">
        <f t="shared" si="10"/>
        <v>2</v>
      </c>
      <c r="AQ45" s="22">
        <v>0</v>
      </c>
      <c r="AR45" s="36"/>
    </row>
    <row r="46" spans="1:44" ht="15.95" customHeight="1" x14ac:dyDescent="0.25">
      <c r="A46" s="41"/>
      <c r="C46" s="6" t="s">
        <v>175</v>
      </c>
      <c r="G46" s="5">
        <v>6</v>
      </c>
      <c r="H46" s="22">
        <v>1</v>
      </c>
      <c r="I46" s="21" t="s">
        <v>114</v>
      </c>
      <c r="J46" s="21"/>
      <c r="K46" s="21"/>
      <c r="L46" s="21"/>
      <c r="M46" s="21" t="s">
        <v>122</v>
      </c>
      <c r="N46" s="21"/>
      <c r="O46" s="21"/>
      <c r="P46" s="21"/>
      <c r="Q46" s="41"/>
      <c r="R46" s="41"/>
      <c r="S46" s="27">
        <v>7.5</v>
      </c>
      <c r="T46" s="21" t="s">
        <v>62</v>
      </c>
      <c r="U46" s="21"/>
      <c r="V46" s="21"/>
      <c r="W46" s="27"/>
      <c r="X46" s="22">
        <v>4</v>
      </c>
      <c r="Y46" s="16" t="s">
        <v>98</v>
      </c>
      <c r="Z46" s="22">
        <v>2</v>
      </c>
      <c r="AA46" s="22">
        <v>0</v>
      </c>
      <c r="AB46" s="22">
        <v>0</v>
      </c>
      <c r="AC46" s="22">
        <f t="shared" si="9"/>
        <v>0</v>
      </c>
      <c r="AD46" s="22">
        <v>0</v>
      </c>
      <c r="AE46" s="45"/>
      <c r="AF46" s="27">
        <v>8</v>
      </c>
      <c r="AG46" s="21" t="s">
        <v>193</v>
      </c>
      <c r="AH46" s="21"/>
      <c r="AI46" s="21"/>
      <c r="AJ46" s="27"/>
      <c r="AK46" s="22">
        <v>9</v>
      </c>
      <c r="AL46" s="21" t="s">
        <v>97</v>
      </c>
      <c r="AM46" s="22">
        <v>2</v>
      </c>
      <c r="AN46" s="22">
        <v>0</v>
      </c>
      <c r="AO46" s="22">
        <v>0</v>
      </c>
      <c r="AP46" s="22">
        <f t="shared" si="10"/>
        <v>0</v>
      </c>
      <c r="AQ46" s="22">
        <v>0</v>
      </c>
      <c r="AR46" s="36"/>
    </row>
    <row r="47" spans="1:44" ht="15.95" customHeight="1" x14ac:dyDescent="0.25">
      <c r="A47" s="41"/>
      <c r="B47" s="22" t="s">
        <v>27</v>
      </c>
      <c r="C47" s="21" t="s">
        <v>238</v>
      </c>
      <c r="D47" s="21"/>
      <c r="E47" s="21"/>
      <c r="F47" s="21"/>
      <c r="G47" s="21"/>
      <c r="H47" s="22">
        <v>1</v>
      </c>
      <c r="I47" s="21" t="s">
        <v>81</v>
      </c>
      <c r="J47" s="21"/>
      <c r="K47" s="21"/>
      <c r="L47" s="21" t="s">
        <v>37</v>
      </c>
      <c r="M47" s="21"/>
      <c r="N47" s="21"/>
      <c r="O47" s="21"/>
      <c r="P47" s="21"/>
      <c r="Q47" s="41"/>
      <c r="R47" s="41"/>
      <c r="S47" s="27">
        <v>7.5</v>
      </c>
      <c r="T47" s="21" t="s">
        <v>158</v>
      </c>
      <c r="U47" s="21"/>
      <c r="V47" s="21"/>
      <c r="W47" s="27"/>
      <c r="X47" s="22">
        <v>11</v>
      </c>
      <c r="Y47" s="16" t="s">
        <v>98</v>
      </c>
      <c r="Z47" s="22">
        <v>2</v>
      </c>
      <c r="AA47" s="22">
        <v>1</v>
      </c>
      <c r="AB47" s="22">
        <v>0</v>
      </c>
      <c r="AC47" s="22">
        <f t="shared" si="9"/>
        <v>1</v>
      </c>
      <c r="AD47" s="22">
        <v>0</v>
      </c>
      <c r="AE47" s="45"/>
      <c r="AF47" s="27">
        <v>7.5</v>
      </c>
      <c r="AG47" s="21" t="s">
        <v>194</v>
      </c>
      <c r="AH47" s="21"/>
      <c r="AI47" s="21"/>
      <c r="AJ47" s="27"/>
      <c r="AK47" s="22">
        <v>10</v>
      </c>
      <c r="AL47" s="21" t="s">
        <v>97</v>
      </c>
      <c r="AM47" s="22">
        <v>2</v>
      </c>
      <c r="AN47" s="22">
        <v>2</v>
      </c>
      <c r="AO47" s="22">
        <v>4</v>
      </c>
      <c r="AP47" s="22">
        <f t="shared" si="10"/>
        <v>6</v>
      </c>
      <c r="AQ47" s="22">
        <v>0</v>
      </c>
      <c r="AR47" s="36"/>
    </row>
    <row r="48" spans="1:44" ht="15.95" customHeight="1" x14ac:dyDescent="0.25">
      <c r="A48" s="41"/>
      <c r="H48" s="22">
        <v>1</v>
      </c>
      <c r="I48" s="21" t="s">
        <v>155</v>
      </c>
      <c r="J48" s="21"/>
      <c r="K48" s="21"/>
      <c r="L48" s="21" t="s">
        <v>241</v>
      </c>
      <c r="M48" s="21"/>
      <c r="N48" s="21"/>
      <c r="O48" s="21"/>
      <c r="P48" s="21"/>
      <c r="Q48" s="41"/>
      <c r="R48" s="41"/>
      <c r="S48" s="27">
        <v>7.5</v>
      </c>
      <c r="T48" s="21" t="s">
        <v>188</v>
      </c>
      <c r="U48" s="21"/>
      <c r="V48" s="21"/>
      <c r="W48" s="27"/>
      <c r="X48" s="22">
        <v>12</v>
      </c>
      <c r="Y48" s="16" t="s">
        <v>98</v>
      </c>
      <c r="Z48" s="22">
        <v>2</v>
      </c>
      <c r="AA48" s="22">
        <v>1</v>
      </c>
      <c r="AB48" s="22">
        <v>0</v>
      </c>
      <c r="AC48" s="22">
        <f t="shared" si="9"/>
        <v>1</v>
      </c>
      <c r="AD48" s="22">
        <v>0</v>
      </c>
      <c r="AE48" s="45"/>
      <c r="AF48" s="27">
        <v>7.5</v>
      </c>
      <c r="AG48" s="21" t="s">
        <v>143</v>
      </c>
      <c r="AH48" s="21"/>
      <c r="AI48" s="21"/>
      <c r="AJ48" s="27"/>
      <c r="AK48" s="22">
        <v>2</v>
      </c>
      <c r="AL48" s="21" t="s">
        <v>97</v>
      </c>
      <c r="AM48" s="22">
        <v>2</v>
      </c>
      <c r="AN48" s="22">
        <v>0</v>
      </c>
      <c r="AO48" s="22">
        <v>1</v>
      </c>
      <c r="AP48" s="22">
        <f t="shared" si="10"/>
        <v>1</v>
      </c>
      <c r="AQ48" s="22">
        <v>0</v>
      </c>
      <c r="AR48" s="36"/>
    </row>
    <row r="49" spans="1:44" ht="15.95" customHeight="1" x14ac:dyDescent="0.25">
      <c r="A49" s="41"/>
      <c r="H49" s="22">
        <v>2</v>
      </c>
      <c r="I49" s="21" t="s">
        <v>164</v>
      </c>
      <c r="L49" s="21" t="s">
        <v>240</v>
      </c>
      <c r="Q49" s="41"/>
      <c r="R49" s="41"/>
      <c r="S49" s="27">
        <v>7</v>
      </c>
      <c r="T49" s="21" t="s">
        <v>52</v>
      </c>
      <c r="U49" s="21"/>
      <c r="V49" s="21"/>
      <c r="W49" s="27"/>
      <c r="X49" s="22">
        <v>15</v>
      </c>
      <c r="Y49" s="16" t="s">
        <v>98</v>
      </c>
      <c r="Z49" s="22">
        <v>2</v>
      </c>
      <c r="AA49" s="22">
        <v>0</v>
      </c>
      <c r="AB49" s="22">
        <v>0</v>
      </c>
      <c r="AC49" s="22">
        <f t="shared" si="9"/>
        <v>0</v>
      </c>
      <c r="AD49" s="22">
        <v>0</v>
      </c>
      <c r="AE49" s="45"/>
      <c r="AF49" s="27">
        <v>7</v>
      </c>
      <c r="AG49" s="21" t="s">
        <v>141</v>
      </c>
      <c r="AH49" s="21"/>
      <c r="AI49" s="21"/>
      <c r="AJ49" s="27"/>
      <c r="AK49" s="22">
        <v>13</v>
      </c>
      <c r="AL49" s="21" t="s">
        <v>97</v>
      </c>
      <c r="AM49" s="22">
        <v>2</v>
      </c>
      <c r="AN49" s="22">
        <v>0</v>
      </c>
      <c r="AO49" s="22">
        <v>3</v>
      </c>
      <c r="AP49" s="22">
        <f t="shared" si="10"/>
        <v>3</v>
      </c>
      <c r="AQ49" s="22">
        <v>2</v>
      </c>
      <c r="AR49" s="36"/>
    </row>
    <row r="50" spans="1:44" ht="15.95" customHeight="1" x14ac:dyDescent="0.25">
      <c r="A50" s="41"/>
      <c r="H50" s="22">
        <v>2</v>
      </c>
      <c r="I50" s="21" t="s">
        <v>240</v>
      </c>
      <c r="L50" s="21" t="s">
        <v>242</v>
      </c>
      <c r="Q50" s="41"/>
      <c r="R50" s="41"/>
      <c r="S50" s="27">
        <v>6.5</v>
      </c>
      <c r="T50" s="21" t="s">
        <v>63</v>
      </c>
      <c r="U50" s="21"/>
      <c r="V50" s="21"/>
      <c r="W50" s="27"/>
      <c r="X50" s="22">
        <v>2</v>
      </c>
      <c r="Y50" s="16" t="s">
        <v>98</v>
      </c>
      <c r="Z50" s="22">
        <v>2</v>
      </c>
      <c r="AA50" s="22">
        <v>0</v>
      </c>
      <c r="AB50" s="22">
        <v>0</v>
      </c>
      <c r="AC50" s="22">
        <f t="shared" si="9"/>
        <v>0</v>
      </c>
      <c r="AD50" s="22">
        <v>0</v>
      </c>
      <c r="AE50" s="45"/>
      <c r="AF50" s="27">
        <v>7</v>
      </c>
      <c r="AG50" s="21" t="s">
        <v>39</v>
      </c>
      <c r="AH50" s="21"/>
      <c r="AI50" s="21"/>
      <c r="AJ50" s="27"/>
      <c r="AK50" s="22">
        <v>27</v>
      </c>
      <c r="AL50" s="21" t="s">
        <v>97</v>
      </c>
      <c r="AM50" s="22">
        <v>2</v>
      </c>
      <c r="AN50" s="22">
        <v>0</v>
      </c>
      <c r="AO50" s="22">
        <v>2</v>
      </c>
      <c r="AP50" s="22">
        <f t="shared" si="10"/>
        <v>2</v>
      </c>
      <c r="AQ50" s="22">
        <v>0</v>
      </c>
      <c r="AR50" s="36"/>
    </row>
    <row r="51" spans="1:44" ht="15.95" customHeight="1" x14ac:dyDescent="0.25">
      <c r="A51" s="41"/>
      <c r="H51" s="22">
        <v>2</v>
      </c>
      <c r="I51" s="21" t="s">
        <v>29</v>
      </c>
      <c r="L51" s="21" t="s">
        <v>243</v>
      </c>
      <c r="Q51" s="41"/>
      <c r="R51" s="41"/>
      <c r="S51" s="27">
        <v>6</v>
      </c>
      <c r="T51" s="21" t="s">
        <v>47</v>
      </c>
      <c r="X51" s="22">
        <v>14</v>
      </c>
      <c r="Y51" s="16" t="s">
        <v>98</v>
      </c>
      <c r="Z51" s="22">
        <v>2</v>
      </c>
      <c r="AA51" s="22">
        <v>0</v>
      </c>
      <c r="AB51" s="22">
        <v>0</v>
      </c>
      <c r="AC51" s="22">
        <f t="shared" si="9"/>
        <v>0</v>
      </c>
      <c r="AD51" s="22">
        <v>0</v>
      </c>
      <c r="AE51" s="45"/>
      <c r="AF51" s="27">
        <v>6.5</v>
      </c>
      <c r="AG51" s="21" t="s">
        <v>48</v>
      </c>
      <c r="AK51" s="22">
        <v>3</v>
      </c>
      <c r="AL51" s="21" t="s">
        <v>97</v>
      </c>
      <c r="AM51" s="22">
        <v>2</v>
      </c>
      <c r="AN51" s="22">
        <v>0</v>
      </c>
      <c r="AO51" s="22">
        <v>1</v>
      </c>
      <c r="AP51" s="22">
        <f t="shared" si="10"/>
        <v>1</v>
      </c>
      <c r="AQ51" s="22">
        <v>0</v>
      </c>
      <c r="AR51" s="36"/>
    </row>
    <row r="52" spans="1:44" ht="15.95" customHeight="1" x14ac:dyDescent="0.25">
      <c r="A52" s="41"/>
      <c r="B52" s="36"/>
      <c r="C52" s="46"/>
      <c r="D52" s="46"/>
      <c r="E52" s="46"/>
      <c r="F52" s="46"/>
      <c r="G52" s="42"/>
      <c r="H52" s="45"/>
      <c r="I52" s="46"/>
      <c r="J52" s="46"/>
      <c r="K52" s="45"/>
      <c r="L52" s="45"/>
      <c r="M52" s="45"/>
      <c r="N52" s="45"/>
      <c r="O52" s="45"/>
      <c r="P52" s="45"/>
      <c r="Q52" s="41"/>
      <c r="R52" s="41"/>
      <c r="S52" s="27">
        <v>6</v>
      </c>
      <c r="T52" s="21" t="s">
        <v>49</v>
      </c>
      <c r="U52" s="21"/>
      <c r="V52" s="21"/>
      <c r="W52" s="27"/>
      <c r="X52" s="22">
        <v>3</v>
      </c>
      <c r="Y52" s="16" t="s">
        <v>98</v>
      </c>
      <c r="Z52" s="22">
        <v>0</v>
      </c>
      <c r="AA52" s="22">
        <v>0</v>
      </c>
      <c r="AB52" s="22">
        <v>0</v>
      </c>
      <c r="AC52" s="22">
        <f t="shared" si="9"/>
        <v>0</v>
      </c>
      <c r="AD52" s="22">
        <v>0</v>
      </c>
      <c r="AE52" s="45"/>
      <c r="AF52" s="27">
        <v>6</v>
      </c>
      <c r="AG52" s="21" t="s">
        <v>113</v>
      </c>
      <c r="AH52" s="21"/>
      <c r="AI52" s="21"/>
      <c r="AJ52" s="27"/>
      <c r="AK52" s="22">
        <v>6</v>
      </c>
      <c r="AL52" s="21" t="s">
        <v>97</v>
      </c>
      <c r="AM52" s="22">
        <v>2</v>
      </c>
      <c r="AN52" s="22">
        <v>1</v>
      </c>
      <c r="AO52" s="22">
        <v>0</v>
      </c>
      <c r="AP52" s="22">
        <f t="shared" si="10"/>
        <v>1</v>
      </c>
      <c r="AQ52" s="22">
        <v>2</v>
      </c>
      <c r="AR52" s="36"/>
    </row>
    <row r="53" spans="1:44" ht="15.95" customHeight="1" thickBot="1" x14ac:dyDescent="0.3">
      <c r="A53" s="41"/>
      <c r="B53" s="11"/>
      <c r="C53" s="11"/>
      <c r="D53" s="11"/>
      <c r="E53" s="21" t="s">
        <v>102</v>
      </c>
      <c r="F53" s="21"/>
      <c r="G53" s="5">
        <f>SUM(G14:G52)</f>
        <v>27</v>
      </c>
      <c r="H53" s="5"/>
      <c r="I53" s="20"/>
      <c r="J53" s="21" t="s">
        <v>56</v>
      </c>
      <c r="K53" s="20"/>
      <c r="L53" s="5">
        <f>COUNTA(C14:C52)-8</f>
        <v>3</v>
      </c>
      <c r="N53" s="21" t="s">
        <v>73</v>
      </c>
      <c r="O53" s="5">
        <f>+L53*2</f>
        <v>6</v>
      </c>
      <c r="P53" s="11"/>
      <c r="Q53" s="41"/>
      <c r="R53" s="41"/>
      <c r="S53" s="17" t="s">
        <v>95</v>
      </c>
      <c r="T53" s="17"/>
      <c r="U53" s="17"/>
      <c r="V53" s="17"/>
      <c r="W53" s="17"/>
      <c r="X53" s="17"/>
      <c r="Y53" s="17"/>
      <c r="Z53" s="23">
        <f>SUM(Z41:Z52)</f>
        <v>22</v>
      </c>
      <c r="AA53" s="23">
        <f>SUM(AA41:AA52)</f>
        <v>3</v>
      </c>
      <c r="AB53" s="23">
        <f>SUM(AB41:AB52)</f>
        <v>2</v>
      </c>
      <c r="AC53" s="23">
        <f>+AB53+AA53</f>
        <v>5</v>
      </c>
      <c r="AD53" s="23">
        <f>SUM(AD41:AD52)</f>
        <v>2</v>
      </c>
      <c r="AE53" s="45"/>
      <c r="AF53" s="17" t="s">
        <v>94</v>
      </c>
      <c r="AG53" s="17"/>
      <c r="AH53" s="17"/>
      <c r="AI53" s="17"/>
      <c r="AJ53" s="17"/>
      <c r="AK53" s="17"/>
      <c r="AL53" s="17"/>
      <c r="AM53" s="23">
        <f>SUM(AM41:AM52)</f>
        <v>22</v>
      </c>
      <c r="AN53" s="23">
        <f>SUM(AN41:AN52)</f>
        <v>10</v>
      </c>
      <c r="AO53" s="23">
        <f>SUM(AO41:AO52)</f>
        <v>16</v>
      </c>
      <c r="AP53" s="23">
        <f>+AO53+AN53</f>
        <v>26</v>
      </c>
      <c r="AQ53" s="23">
        <f>SUM(AQ41:AQ52)</f>
        <v>4</v>
      </c>
      <c r="AR53" s="36"/>
    </row>
    <row r="54" spans="1:44" ht="15.95" customHeight="1" x14ac:dyDescent="0.25">
      <c r="A54" s="41"/>
      <c r="E54" s="21" t="s">
        <v>101</v>
      </c>
      <c r="F54" s="21"/>
      <c r="G54" s="5">
        <f>COUNTA(L15:L52)+COUNTIF(L15:L52,"*&amp;*")</f>
        <v>40</v>
      </c>
      <c r="O54" t="s">
        <v>144</v>
      </c>
      <c r="Q54" s="41"/>
      <c r="R54" s="41"/>
      <c r="S54" s="12" t="s">
        <v>115</v>
      </c>
      <c r="T54" s="12"/>
      <c r="U54" s="12"/>
      <c r="V54" s="12"/>
      <c r="W54" s="12"/>
      <c r="X54" s="14" t="s">
        <v>36</v>
      </c>
      <c r="Z54" s="22">
        <v>1</v>
      </c>
      <c r="AA54" s="22">
        <v>0</v>
      </c>
      <c r="AB54" s="22">
        <v>0</v>
      </c>
      <c r="AC54" s="22">
        <f t="shared" ref="AC54:AC65" si="11">+AA54+AB54</f>
        <v>0</v>
      </c>
      <c r="AD54" s="22">
        <v>0</v>
      </c>
      <c r="AE54" s="45"/>
      <c r="AF54" s="19" t="s">
        <v>14</v>
      </c>
      <c r="AG54" s="19"/>
      <c r="AH54" s="19"/>
      <c r="AI54" s="19"/>
      <c r="AJ54" s="19"/>
      <c r="AK54" s="16" t="s">
        <v>26</v>
      </c>
      <c r="AM54" s="22">
        <v>3</v>
      </c>
      <c r="AN54" s="22">
        <v>0</v>
      </c>
      <c r="AO54" s="22">
        <v>2</v>
      </c>
      <c r="AP54" s="22">
        <f t="shared" ref="AP54:AP65" si="12">+AN54+AO54</f>
        <v>2</v>
      </c>
      <c r="AQ54" s="22">
        <v>4</v>
      </c>
      <c r="AR54" s="36"/>
    </row>
    <row r="55" spans="1:44" ht="15.95" customHeight="1" x14ac:dyDescent="0.25">
      <c r="A55" s="41"/>
      <c r="Q55" s="41"/>
      <c r="R55" s="41"/>
      <c r="S55" s="27">
        <v>7.5</v>
      </c>
      <c r="T55" s="21" t="s">
        <v>69</v>
      </c>
      <c r="U55" s="21"/>
      <c r="V55" s="21"/>
      <c r="W55" s="21"/>
      <c r="X55" s="22">
        <v>68</v>
      </c>
      <c r="Y55" s="21" t="s">
        <v>106</v>
      </c>
      <c r="Z55" s="22">
        <v>2</v>
      </c>
      <c r="AA55" s="22">
        <v>0</v>
      </c>
      <c r="AB55" s="22">
        <v>0</v>
      </c>
      <c r="AC55" s="22">
        <f t="shared" si="11"/>
        <v>0</v>
      </c>
      <c r="AD55" s="22">
        <v>0</v>
      </c>
      <c r="AE55" s="45"/>
      <c r="AF55" s="27">
        <v>8</v>
      </c>
      <c r="AG55" s="21" t="s">
        <v>142</v>
      </c>
      <c r="AK55" s="22">
        <v>1</v>
      </c>
      <c r="AL55" s="21" t="s">
        <v>107</v>
      </c>
      <c r="AM55" s="22">
        <v>2</v>
      </c>
      <c r="AN55" s="22">
        <v>0</v>
      </c>
      <c r="AO55" s="22">
        <v>0</v>
      </c>
      <c r="AP55" s="22">
        <f t="shared" si="12"/>
        <v>0</v>
      </c>
      <c r="AQ55" s="22">
        <v>0</v>
      </c>
      <c r="AR55" s="36"/>
    </row>
    <row r="56" spans="1:44" ht="15.95" customHeight="1" x14ac:dyDescent="0.25">
      <c r="A56" s="41"/>
      <c r="Q56" s="41"/>
      <c r="R56" s="41"/>
      <c r="S56" s="27">
        <v>9.5</v>
      </c>
      <c r="T56" s="21" t="s">
        <v>85</v>
      </c>
      <c r="U56" s="21"/>
      <c r="V56" s="21"/>
      <c r="W56" s="21"/>
      <c r="X56" s="22">
        <v>9</v>
      </c>
      <c r="Y56" s="21" t="s">
        <v>106</v>
      </c>
      <c r="Z56" s="22">
        <v>2</v>
      </c>
      <c r="AA56" s="22">
        <v>3</v>
      </c>
      <c r="AB56" s="22">
        <v>3</v>
      </c>
      <c r="AC56" s="22">
        <f t="shared" si="11"/>
        <v>6</v>
      </c>
      <c r="AD56" s="22">
        <v>0</v>
      </c>
      <c r="AE56" s="45"/>
      <c r="AF56" s="27">
        <v>9</v>
      </c>
      <c r="AG56" s="21" t="s">
        <v>167</v>
      </c>
      <c r="AH56" s="21"/>
      <c r="AI56" s="21"/>
      <c r="AJ56" s="21"/>
      <c r="AK56" s="22">
        <v>75</v>
      </c>
      <c r="AL56" s="21" t="s">
        <v>107</v>
      </c>
      <c r="AM56" s="22">
        <v>2</v>
      </c>
      <c r="AN56" s="22">
        <v>2</v>
      </c>
      <c r="AO56" s="22">
        <v>0</v>
      </c>
      <c r="AP56" s="22">
        <f t="shared" si="12"/>
        <v>2</v>
      </c>
      <c r="AQ56" s="22">
        <v>0</v>
      </c>
      <c r="AR56" s="36"/>
    </row>
    <row r="57" spans="1:44" ht="15.95" customHeight="1" x14ac:dyDescent="0.25">
      <c r="A57" s="41"/>
      <c r="B57" s="6" t="s">
        <v>83</v>
      </c>
      <c r="C57" s="6"/>
      <c r="N57" s="6"/>
      <c r="O57" s="6"/>
      <c r="Q57" s="41"/>
      <c r="R57" s="41"/>
      <c r="S57" s="27">
        <v>8.5</v>
      </c>
      <c r="T57" s="21" t="s">
        <v>189</v>
      </c>
      <c r="U57" s="21"/>
      <c r="V57" s="21"/>
      <c r="W57" s="21"/>
      <c r="X57" s="22">
        <v>14</v>
      </c>
      <c r="Y57" s="21" t="s">
        <v>106</v>
      </c>
      <c r="Z57" s="22">
        <v>2</v>
      </c>
      <c r="AA57" s="22">
        <v>2</v>
      </c>
      <c r="AB57" s="22">
        <v>2</v>
      </c>
      <c r="AC57" s="22">
        <f t="shared" si="11"/>
        <v>4</v>
      </c>
      <c r="AD57" s="22">
        <v>0</v>
      </c>
      <c r="AE57" s="45"/>
      <c r="AF57" s="27">
        <v>8.5</v>
      </c>
      <c r="AG57" s="21" t="s">
        <v>42</v>
      </c>
      <c r="AH57" s="21"/>
      <c r="AI57" s="21"/>
      <c r="AJ57" s="21"/>
      <c r="AK57" s="22">
        <v>10</v>
      </c>
      <c r="AL57" s="21" t="s">
        <v>107</v>
      </c>
      <c r="AM57" s="22">
        <v>1</v>
      </c>
      <c r="AN57" s="22">
        <v>1</v>
      </c>
      <c r="AO57" s="22">
        <v>1</v>
      </c>
      <c r="AP57" s="22">
        <f t="shared" si="12"/>
        <v>2</v>
      </c>
      <c r="AQ57" s="22">
        <v>0</v>
      </c>
      <c r="AR57" s="36"/>
    </row>
    <row r="58" spans="1:44" ht="15.95" customHeight="1" x14ac:dyDescent="0.25">
      <c r="A58" s="41"/>
      <c r="Q58" s="41"/>
      <c r="R58" s="41"/>
      <c r="S58" s="27">
        <v>8</v>
      </c>
      <c r="T58" s="21" t="s">
        <v>190</v>
      </c>
      <c r="U58" s="21"/>
      <c r="V58" s="21"/>
      <c r="W58" s="21"/>
      <c r="X58" s="22">
        <v>11</v>
      </c>
      <c r="Y58" s="21" t="s">
        <v>106</v>
      </c>
      <c r="Z58" s="22">
        <v>2</v>
      </c>
      <c r="AA58" s="22">
        <v>0</v>
      </c>
      <c r="AB58" s="22">
        <v>0</v>
      </c>
      <c r="AC58" s="22">
        <f t="shared" si="11"/>
        <v>0</v>
      </c>
      <c r="AD58" s="22">
        <v>0</v>
      </c>
      <c r="AE58" s="45"/>
      <c r="AF58" s="27">
        <v>8</v>
      </c>
      <c r="AG58" s="21" t="s">
        <v>74</v>
      </c>
      <c r="AH58" s="21"/>
      <c r="AI58" s="21"/>
      <c r="AJ58" s="21"/>
      <c r="AK58" s="22">
        <v>71</v>
      </c>
      <c r="AL58" s="21" t="s">
        <v>107</v>
      </c>
      <c r="AM58" s="22">
        <v>2</v>
      </c>
      <c r="AN58" s="22">
        <v>0</v>
      </c>
      <c r="AO58" s="22">
        <v>1</v>
      </c>
      <c r="AP58" s="22">
        <f t="shared" si="12"/>
        <v>1</v>
      </c>
      <c r="AQ58" s="22">
        <v>0</v>
      </c>
      <c r="AR58" s="36"/>
    </row>
    <row r="59" spans="1:44" ht="15.95" customHeight="1" x14ac:dyDescent="0.25">
      <c r="A59" s="41"/>
      <c r="C59" s="6" t="s">
        <v>58</v>
      </c>
      <c r="H59" s="6" t="s">
        <v>65</v>
      </c>
      <c r="M59" s="6" t="s">
        <v>66</v>
      </c>
      <c r="Q59" s="41"/>
      <c r="R59" s="41"/>
      <c r="S59" s="27">
        <v>7.5</v>
      </c>
      <c r="T59" s="21" t="s">
        <v>139</v>
      </c>
      <c r="U59" s="21"/>
      <c r="V59" s="21"/>
      <c r="W59" s="21"/>
      <c r="X59" s="22">
        <v>6</v>
      </c>
      <c r="Y59" s="21" t="s">
        <v>106</v>
      </c>
      <c r="Z59" s="22">
        <v>2</v>
      </c>
      <c r="AA59" s="22">
        <v>0</v>
      </c>
      <c r="AB59" s="22">
        <v>2</v>
      </c>
      <c r="AC59" s="22">
        <f t="shared" si="11"/>
        <v>2</v>
      </c>
      <c r="AD59" s="22">
        <v>0</v>
      </c>
      <c r="AE59" s="45"/>
      <c r="AF59" s="27">
        <v>8</v>
      </c>
      <c r="AG59" s="21" t="s">
        <v>195</v>
      </c>
      <c r="AH59" s="21"/>
      <c r="AI59" s="21"/>
      <c r="AJ59" s="21"/>
      <c r="AK59" s="22">
        <v>97</v>
      </c>
      <c r="AL59" s="21" t="s">
        <v>107</v>
      </c>
      <c r="AM59" s="22">
        <v>2</v>
      </c>
      <c r="AN59" s="22">
        <v>0</v>
      </c>
      <c r="AO59" s="22">
        <v>1</v>
      </c>
      <c r="AP59" s="22">
        <f t="shared" si="12"/>
        <v>1</v>
      </c>
      <c r="AQ59" s="22">
        <v>0</v>
      </c>
      <c r="AR59" s="36"/>
    </row>
    <row r="60" spans="1:44" ht="15.95" customHeight="1" x14ac:dyDescent="0.25">
      <c r="A60" s="41"/>
      <c r="C60" s="21" t="s">
        <v>256</v>
      </c>
      <c r="H60" s="21" t="s">
        <v>257</v>
      </c>
      <c r="I60" s="21"/>
      <c r="J60" s="21"/>
      <c r="K60" s="21"/>
      <c r="L60" s="21"/>
      <c r="M60" s="21" t="s">
        <v>100</v>
      </c>
      <c r="N60" s="21"/>
      <c r="O60" s="21"/>
      <c r="P60" s="21"/>
      <c r="Q60" s="41"/>
      <c r="R60" s="41"/>
      <c r="S60" s="27">
        <v>7.5</v>
      </c>
      <c r="T60" s="21" t="s">
        <v>118</v>
      </c>
      <c r="V60" s="21"/>
      <c r="W60" s="21"/>
      <c r="X60" s="22">
        <v>7</v>
      </c>
      <c r="Y60" s="21" t="s">
        <v>106</v>
      </c>
      <c r="Z60" s="22">
        <v>2</v>
      </c>
      <c r="AA60" s="22">
        <v>1</v>
      </c>
      <c r="AB60" s="22">
        <v>1</v>
      </c>
      <c r="AC60" s="22">
        <f t="shared" si="11"/>
        <v>2</v>
      </c>
      <c r="AD60" s="22">
        <v>0</v>
      </c>
      <c r="AE60" s="45"/>
      <c r="AF60" s="27">
        <v>7.5</v>
      </c>
      <c r="AG60" s="21" t="s">
        <v>196</v>
      </c>
      <c r="AH60" s="21"/>
      <c r="AI60" s="21"/>
      <c r="AJ60" s="21"/>
      <c r="AK60" s="22">
        <v>59</v>
      </c>
      <c r="AL60" s="21" t="s">
        <v>107</v>
      </c>
      <c r="AM60" s="22">
        <v>2</v>
      </c>
      <c r="AN60" s="22">
        <v>0</v>
      </c>
      <c r="AO60" s="22">
        <v>0</v>
      </c>
      <c r="AP60" s="22">
        <f t="shared" si="12"/>
        <v>0</v>
      </c>
      <c r="AQ60" s="22">
        <v>0</v>
      </c>
      <c r="AR60" s="36"/>
    </row>
    <row r="61" spans="1:44" ht="15.95" customHeight="1" x14ac:dyDescent="0.25">
      <c r="A61" s="41"/>
      <c r="C61" s="21"/>
      <c r="H61" s="21" t="s">
        <v>258</v>
      </c>
      <c r="I61" s="21"/>
      <c r="J61" s="21"/>
      <c r="K61" s="21"/>
      <c r="L61" s="21"/>
      <c r="M61" s="21"/>
      <c r="N61" s="21"/>
      <c r="Q61" s="36"/>
      <c r="R61" s="41"/>
      <c r="S61" s="27">
        <v>7.5</v>
      </c>
      <c r="T61" s="21" t="s">
        <v>128</v>
      </c>
      <c r="U61" s="21"/>
      <c r="V61" s="21"/>
      <c r="W61" s="21"/>
      <c r="X61" s="22">
        <v>10</v>
      </c>
      <c r="Y61" s="21" t="s">
        <v>106</v>
      </c>
      <c r="Z61" s="22">
        <v>2</v>
      </c>
      <c r="AA61" s="22">
        <v>2</v>
      </c>
      <c r="AB61" s="22">
        <v>1</v>
      </c>
      <c r="AC61" s="22">
        <f t="shared" si="11"/>
        <v>3</v>
      </c>
      <c r="AD61" s="22">
        <v>0</v>
      </c>
      <c r="AE61" s="45"/>
      <c r="AF61" s="27">
        <v>7.5</v>
      </c>
      <c r="AG61" s="21" t="s">
        <v>60</v>
      </c>
      <c r="AH61" s="21"/>
      <c r="AI61" s="21"/>
      <c r="AJ61" s="21"/>
      <c r="AK61" s="22">
        <v>24</v>
      </c>
      <c r="AL61" s="21" t="s">
        <v>107</v>
      </c>
      <c r="AM61" s="22">
        <v>1</v>
      </c>
      <c r="AN61" s="22">
        <v>0</v>
      </c>
      <c r="AO61" s="22">
        <v>0</v>
      </c>
      <c r="AP61" s="22">
        <f t="shared" si="12"/>
        <v>0</v>
      </c>
      <c r="AQ61" s="22">
        <v>0</v>
      </c>
      <c r="AR61" s="36"/>
    </row>
    <row r="62" spans="1:44" ht="15.95" customHeight="1" x14ac:dyDescent="0.25">
      <c r="A62" s="41"/>
      <c r="C62" s="21"/>
      <c r="F62" s="21"/>
      <c r="H62" s="21"/>
      <c r="I62" s="21"/>
      <c r="J62" s="21"/>
      <c r="K62" s="21"/>
      <c r="L62" s="21"/>
      <c r="M62" s="21"/>
      <c r="N62" s="21"/>
      <c r="Q62" s="41"/>
      <c r="R62" s="41"/>
      <c r="S62" s="27">
        <v>7</v>
      </c>
      <c r="T62" s="21" t="s">
        <v>191</v>
      </c>
      <c r="U62" s="21"/>
      <c r="V62" s="21"/>
      <c r="W62" s="21"/>
      <c r="X62" s="22">
        <v>5</v>
      </c>
      <c r="Y62" s="21" t="s">
        <v>106</v>
      </c>
      <c r="Z62" s="22">
        <v>1</v>
      </c>
      <c r="AA62" s="22">
        <v>0</v>
      </c>
      <c r="AB62" s="22">
        <v>0</v>
      </c>
      <c r="AC62" s="22">
        <f t="shared" si="11"/>
        <v>0</v>
      </c>
      <c r="AD62" s="22">
        <v>0</v>
      </c>
      <c r="AE62" s="45"/>
      <c r="AF62" s="27">
        <v>7</v>
      </c>
      <c r="AG62" s="21" t="s">
        <v>61</v>
      </c>
      <c r="AH62" s="21"/>
      <c r="AI62" s="21"/>
      <c r="AJ62" s="21"/>
      <c r="AK62" s="22">
        <v>7</v>
      </c>
      <c r="AL62" s="21" t="s">
        <v>107</v>
      </c>
      <c r="AM62" s="22">
        <v>2</v>
      </c>
      <c r="AN62" s="22">
        <v>0</v>
      </c>
      <c r="AO62" s="22">
        <v>0</v>
      </c>
      <c r="AP62" s="22">
        <f t="shared" si="12"/>
        <v>0</v>
      </c>
      <c r="AQ62" s="22">
        <v>0</v>
      </c>
      <c r="AR62" s="36"/>
    </row>
    <row r="63" spans="1:44" ht="15.95" customHeight="1" x14ac:dyDescent="0.25">
      <c r="A63" s="36"/>
      <c r="Q63" s="36"/>
      <c r="R63" s="41"/>
      <c r="S63" s="27">
        <v>6.5</v>
      </c>
      <c r="T63" s="21" t="s">
        <v>30</v>
      </c>
      <c r="U63" s="21"/>
      <c r="V63" s="21"/>
      <c r="W63" s="21"/>
      <c r="X63" s="22">
        <v>3</v>
      </c>
      <c r="Y63" s="21" t="s">
        <v>106</v>
      </c>
      <c r="Z63" s="22">
        <v>2</v>
      </c>
      <c r="AA63" s="22">
        <v>0</v>
      </c>
      <c r="AB63" s="22">
        <v>1</v>
      </c>
      <c r="AC63" s="22">
        <f t="shared" si="11"/>
        <v>1</v>
      </c>
      <c r="AD63" s="22">
        <v>0</v>
      </c>
      <c r="AE63" s="45"/>
      <c r="AF63" s="27">
        <v>7</v>
      </c>
      <c r="AG63" s="21" t="s">
        <v>197</v>
      </c>
      <c r="AH63" s="21"/>
      <c r="AI63" s="21"/>
      <c r="AJ63" s="21"/>
      <c r="AK63" s="22">
        <v>53</v>
      </c>
      <c r="AL63" s="21" t="s">
        <v>107</v>
      </c>
      <c r="AM63" s="22">
        <v>2</v>
      </c>
      <c r="AN63" s="22">
        <v>0</v>
      </c>
      <c r="AO63" s="22">
        <v>0</v>
      </c>
      <c r="AP63" s="22">
        <f t="shared" si="12"/>
        <v>0</v>
      </c>
      <c r="AQ63" s="22">
        <v>0</v>
      </c>
      <c r="AR63" s="36"/>
    </row>
    <row r="64" spans="1:44" ht="15.95" customHeight="1" x14ac:dyDescent="0.25">
      <c r="A64" s="41"/>
      <c r="Q64" s="41"/>
      <c r="R64" s="41"/>
      <c r="S64" s="27">
        <v>6</v>
      </c>
      <c r="T64" s="21" t="s">
        <v>105</v>
      </c>
      <c r="U64" s="21"/>
      <c r="V64" s="21"/>
      <c r="W64" s="21"/>
      <c r="X64" s="22">
        <v>4</v>
      </c>
      <c r="Y64" s="21" t="s">
        <v>106</v>
      </c>
      <c r="Z64" s="22">
        <v>2</v>
      </c>
      <c r="AA64" s="22">
        <v>0</v>
      </c>
      <c r="AB64" s="22">
        <v>0</v>
      </c>
      <c r="AC64" s="22">
        <f t="shared" si="11"/>
        <v>0</v>
      </c>
      <c r="AD64" s="22">
        <v>0</v>
      </c>
      <c r="AE64" s="45"/>
      <c r="AF64" s="27">
        <v>6.5</v>
      </c>
      <c r="AG64" s="21" t="s">
        <v>33</v>
      </c>
      <c r="AH64" s="21"/>
      <c r="AI64" s="21"/>
      <c r="AJ64" s="21"/>
      <c r="AK64" s="22">
        <v>66</v>
      </c>
      <c r="AL64" s="21" t="s">
        <v>107</v>
      </c>
      <c r="AM64" s="22">
        <v>2</v>
      </c>
      <c r="AN64" s="22">
        <v>0</v>
      </c>
      <c r="AO64" s="22">
        <v>0</v>
      </c>
      <c r="AP64" s="22">
        <f t="shared" si="12"/>
        <v>0</v>
      </c>
      <c r="AQ64" s="22">
        <v>0</v>
      </c>
      <c r="AR64" s="36"/>
    </row>
    <row r="65" spans="1:44" ht="15.95" customHeight="1" x14ac:dyDescent="0.25">
      <c r="A65" s="36"/>
      <c r="Q65" s="36"/>
      <c r="R65" s="41"/>
      <c r="S65" s="27">
        <v>6.5</v>
      </c>
      <c r="T65" s="21" t="s">
        <v>133</v>
      </c>
      <c r="U65" s="21"/>
      <c r="V65" s="21"/>
      <c r="W65" s="21"/>
      <c r="X65" s="22">
        <v>2</v>
      </c>
      <c r="Y65" s="21" t="s">
        <v>106</v>
      </c>
      <c r="Z65" s="22">
        <v>2</v>
      </c>
      <c r="AA65" s="22">
        <v>0</v>
      </c>
      <c r="AB65" s="22">
        <v>2</v>
      </c>
      <c r="AC65" s="22">
        <f t="shared" si="11"/>
        <v>2</v>
      </c>
      <c r="AD65" s="22">
        <v>0</v>
      </c>
      <c r="AE65" s="45"/>
      <c r="AF65" s="27">
        <v>6</v>
      </c>
      <c r="AG65" s="21" t="s">
        <v>59</v>
      </c>
      <c r="AH65" s="21"/>
      <c r="AI65" s="21"/>
      <c r="AJ65" s="21"/>
      <c r="AK65" s="22">
        <v>2</v>
      </c>
      <c r="AL65" s="21" t="s">
        <v>107</v>
      </c>
      <c r="AM65" s="22">
        <v>1</v>
      </c>
      <c r="AN65" s="22">
        <v>0</v>
      </c>
      <c r="AO65" s="22">
        <v>0</v>
      </c>
      <c r="AP65" s="22">
        <f t="shared" si="12"/>
        <v>0</v>
      </c>
      <c r="AQ65" s="22">
        <v>0</v>
      </c>
      <c r="AR65" s="36"/>
    </row>
    <row r="66" spans="1:44" ht="15.95" customHeight="1" thickBot="1" x14ac:dyDescent="0.3">
      <c r="A66" s="41"/>
      <c r="Q66" s="36"/>
      <c r="R66" s="41"/>
      <c r="S66" s="17" t="s">
        <v>116</v>
      </c>
      <c r="T66" s="17"/>
      <c r="U66" s="17"/>
      <c r="V66" s="17"/>
      <c r="W66" s="17"/>
      <c r="X66" s="17"/>
      <c r="Y66" s="17"/>
      <c r="Z66" s="23">
        <f>SUM(Z54:Z65)</f>
        <v>22</v>
      </c>
      <c r="AA66" s="23">
        <f>SUM(AA54:AA65)</f>
        <v>8</v>
      </c>
      <c r="AB66" s="23">
        <f>SUM(AB54:AB65)</f>
        <v>12</v>
      </c>
      <c r="AC66" s="23">
        <f>+AB66+AA66</f>
        <v>20</v>
      </c>
      <c r="AD66" s="23">
        <f>SUM(AD54:AD65)</f>
        <v>0</v>
      </c>
      <c r="AE66" s="45"/>
      <c r="AF66" s="17" t="s">
        <v>35</v>
      </c>
      <c r="AG66" s="17"/>
      <c r="AH66" s="17"/>
      <c r="AI66" s="17"/>
      <c r="AJ66" s="17"/>
      <c r="AK66" s="17"/>
      <c r="AL66" s="17"/>
      <c r="AM66" s="23">
        <f>SUM(AM54:AM65)</f>
        <v>22</v>
      </c>
      <c r="AN66" s="23">
        <f>SUM(AN54:AN65)</f>
        <v>3</v>
      </c>
      <c r="AO66" s="23">
        <f>SUM(AO54:AO65)</f>
        <v>5</v>
      </c>
      <c r="AP66" s="23">
        <f>+AO66+AN66</f>
        <v>8</v>
      </c>
      <c r="AQ66" s="23">
        <f>SUM(AQ54:AQ65)</f>
        <v>4</v>
      </c>
      <c r="AR66" s="36"/>
    </row>
    <row r="67" spans="1:44" ht="15.95" customHeight="1" x14ac:dyDescent="0.25">
      <c r="A67" s="41"/>
      <c r="Q67" s="36"/>
      <c r="R67" s="36"/>
      <c r="AF67" s="21" t="s">
        <v>124</v>
      </c>
      <c r="AG67" s="11"/>
      <c r="AH67" s="11"/>
      <c r="AI67" s="11"/>
      <c r="AJ67" s="21"/>
      <c r="AK67" s="21"/>
      <c r="AL67" s="11"/>
      <c r="AM67" s="15">
        <f>+Z27+Z40+AM27+AM66+AM53+AM40+Z66+Z53</f>
        <v>176</v>
      </c>
      <c r="AN67" s="15">
        <f>+AA27+AA40+AN27+AN66+AN53+AN40+AA66+AA53</f>
        <v>56</v>
      </c>
      <c r="AO67" s="15">
        <f>+AB27+AB40+AO27+AO66+AO53+AO40+AB66+AB53</f>
        <v>85</v>
      </c>
      <c r="AP67" s="15">
        <f>+AC27+AC40+AP27+AP66+AP53+AP40+AC66+AC53</f>
        <v>141</v>
      </c>
      <c r="AQ67" s="15">
        <f>+AD27+AD40+AQ27+AQ66+AQ53+AQ40+AD66+AD53</f>
        <v>16</v>
      </c>
      <c r="AR67" s="36"/>
    </row>
    <row r="68" spans="1:44" ht="15.95" customHeight="1" x14ac:dyDescent="0.25">
      <c r="A68" s="41"/>
      <c r="Q68" s="36"/>
      <c r="R68" s="36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J68" s="21"/>
      <c r="AK68" s="21"/>
      <c r="AL68" s="11"/>
      <c r="AM68" s="22"/>
      <c r="AN68" s="22"/>
      <c r="AO68" s="22"/>
      <c r="AP68" s="22"/>
      <c r="AQ68" s="22"/>
      <c r="AR68" s="36"/>
    </row>
    <row r="69" spans="1:44" ht="15.95" customHeight="1" x14ac:dyDescent="0.25">
      <c r="A69" s="41"/>
      <c r="Q69" s="36"/>
      <c r="R69" s="36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21"/>
      <c r="AG69" s="11"/>
      <c r="AH69" s="11"/>
      <c r="AI69" s="11"/>
      <c r="AJ69" s="21"/>
      <c r="AK69" s="21"/>
      <c r="AL69" s="11"/>
      <c r="AM69" s="22"/>
      <c r="AN69" s="22"/>
      <c r="AO69" s="22"/>
      <c r="AP69" s="22"/>
      <c r="AQ69" s="22"/>
      <c r="AR69" s="36"/>
    </row>
    <row r="70" spans="1:44" ht="15.95" customHeight="1" x14ac:dyDescent="0.25">
      <c r="A70" s="41"/>
      <c r="Q70" s="36"/>
      <c r="R70" s="36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21"/>
      <c r="AG70" s="11"/>
      <c r="AH70" s="11"/>
      <c r="AI70" s="11"/>
      <c r="AJ70" s="21"/>
      <c r="AK70" s="21"/>
      <c r="AL70" s="11"/>
      <c r="AM70" s="22"/>
      <c r="AN70" s="22"/>
      <c r="AO70" s="22"/>
      <c r="AP70" s="34"/>
      <c r="AQ70" s="22"/>
      <c r="AR70" s="36"/>
    </row>
    <row r="71" spans="1:44" ht="15.95" customHeight="1" x14ac:dyDescent="0.25">
      <c r="A71" s="41"/>
      <c r="Q71" s="36"/>
      <c r="R71" s="36"/>
      <c r="S71" s="11"/>
      <c r="T71" s="11"/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1"/>
      <c r="AF71" s="21"/>
      <c r="AG71" s="11"/>
      <c r="AH71" s="11"/>
      <c r="AI71" s="11"/>
      <c r="AJ71" s="21"/>
      <c r="AK71" s="21"/>
      <c r="AL71" s="11"/>
      <c r="AM71" s="22"/>
      <c r="AN71" s="22"/>
      <c r="AO71" s="22"/>
      <c r="AP71" s="34"/>
      <c r="AQ71" s="22"/>
      <c r="AR71" s="36"/>
    </row>
    <row r="72" spans="1:44" ht="15.95" customHeight="1" x14ac:dyDescent="0.25">
      <c r="A72" s="41"/>
      <c r="Q72" s="36"/>
      <c r="R72" s="39"/>
      <c r="AR72" s="43"/>
    </row>
    <row r="73" spans="1:44" ht="15" customHeight="1" x14ac:dyDescent="0.2">
      <c r="A73" s="39"/>
      <c r="B73" s="39"/>
      <c r="C73" s="39"/>
      <c r="D73" s="39"/>
      <c r="E73" s="39"/>
      <c r="F73" s="39"/>
      <c r="G73" s="39"/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39"/>
      <c r="U73" s="39"/>
      <c r="V73" s="39"/>
      <c r="W73" s="39"/>
      <c r="X73" s="39"/>
      <c r="Y73" s="39"/>
      <c r="Z73" s="39"/>
      <c r="AA73" s="43"/>
      <c r="AB73" s="39"/>
      <c r="AC73" s="39"/>
      <c r="AD73" s="39"/>
      <c r="AE73" s="39"/>
      <c r="AF73" s="39"/>
      <c r="AG73" s="39"/>
      <c r="AH73" s="39"/>
      <c r="AI73" s="39"/>
      <c r="AJ73" s="39"/>
      <c r="AK73" s="39"/>
      <c r="AL73" s="39"/>
      <c r="AM73" s="39"/>
      <c r="AN73" s="39"/>
      <c r="AO73" s="39"/>
      <c r="AP73" s="39"/>
      <c r="AQ73" s="39"/>
      <c r="AR73" s="43"/>
    </row>
    <row r="74" spans="1:44" ht="24" customHeight="1" x14ac:dyDescent="0.3">
      <c r="A74" s="39"/>
      <c r="B74" s="85" t="s">
        <v>127</v>
      </c>
      <c r="C74" s="85"/>
      <c r="D74" s="85"/>
      <c r="E74" s="85"/>
      <c r="F74" s="85"/>
      <c r="G74" s="85"/>
      <c r="H74" s="85"/>
      <c r="I74" s="85"/>
      <c r="J74" s="85"/>
      <c r="K74" s="85"/>
      <c r="L74" s="85"/>
      <c r="M74" s="85"/>
      <c r="N74" s="85"/>
      <c r="O74" s="85"/>
      <c r="P74" s="85"/>
      <c r="Q74" s="39"/>
      <c r="R74" s="39"/>
      <c r="S74" s="85" t="s">
        <v>127</v>
      </c>
      <c r="T74" s="85"/>
      <c r="U74" s="85"/>
      <c r="V74" s="85"/>
      <c r="W74" s="85"/>
      <c r="X74" s="85"/>
      <c r="Y74" s="85"/>
      <c r="Z74" s="85"/>
      <c r="AA74" s="85"/>
      <c r="AB74" s="85"/>
      <c r="AC74" s="85"/>
      <c r="AD74" s="85"/>
      <c r="AE74" s="85"/>
      <c r="AF74" s="85"/>
      <c r="AG74" s="85"/>
      <c r="AH74" s="85"/>
      <c r="AI74" s="85"/>
      <c r="AJ74" s="85"/>
      <c r="AK74" s="85"/>
      <c r="AL74" s="85"/>
      <c r="AM74" s="85"/>
      <c r="AN74" s="85"/>
      <c r="AO74" s="85"/>
      <c r="AP74" s="85"/>
      <c r="AQ74" s="85"/>
      <c r="AR74" s="43"/>
    </row>
    <row r="75" spans="1:44" ht="20.25" x14ac:dyDescent="0.3">
      <c r="A75" s="39"/>
      <c r="B75" s="26" t="s">
        <v>76</v>
      </c>
      <c r="C75" s="26">
        <f>+C2</f>
        <v>2</v>
      </c>
      <c r="D75" s="25"/>
      <c r="E75" s="25"/>
      <c r="F75" s="25"/>
      <c r="G75" s="86" t="str">
        <f>+G2</f>
        <v>2025/2026 REGULAR SEASON</v>
      </c>
      <c r="H75" s="86"/>
      <c r="I75" s="86"/>
      <c r="J75" s="86"/>
      <c r="K75" s="86"/>
      <c r="L75" s="86"/>
      <c r="M75" s="86"/>
      <c r="N75" s="25"/>
      <c r="O75" s="25"/>
      <c r="P75" s="25"/>
      <c r="Q75" s="39"/>
      <c r="R75" s="39"/>
      <c r="S75" s="86" t="s">
        <v>88</v>
      </c>
      <c r="T75" s="86"/>
      <c r="U75" s="86"/>
      <c r="V75" s="86"/>
      <c r="W75" s="86"/>
      <c r="X75" s="86"/>
      <c r="Y75" s="86"/>
      <c r="Z75" s="86"/>
      <c r="AA75" s="86"/>
      <c r="AB75" s="86"/>
      <c r="AC75" s="86"/>
      <c r="AD75" s="86"/>
      <c r="AE75" s="86"/>
      <c r="AF75" s="86"/>
      <c r="AG75" s="86"/>
      <c r="AH75" s="86"/>
      <c r="AI75" s="86"/>
      <c r="AJ75" s="86"/>
      <c r="AK75" s="86"/>
      <c r="AL75" s="86"/>
      <c r="AM75" s="86"/>
      <c r="AN75" s="86"/>
      <c r="AO75" s="86"/>
      <c r="AP75" s="86"/>
      <c r="AQ75" s="86"/>
      <c r="AR75" s="39"/>
    </row>
    <row r="76" spans="1:44" ht="18.600000000000001" customHeight="1" x14ac:dyDescent="0.3">
      <c r="A76" s="36"/>
      <c r="N76" s="25"/>
      <c r="O76" s="25"/>
      <c r="P76" s="25"/>
      <c r="Q76" s="36"/>
      <c r="R76" s="36"/>
      <c r="T76" s="16"/>
      <c r="U76" s="16"/>
      <c r="V76" s="16"/>
      <c r="W76" s="16"/>
      <c r="X76" s="16"/>
      <c r="Y76" s="16"/>
      <c r="Z76" s="16"/>
      <c r="AA76" s="29"/>
      <c r="AB76" s="29"/>
      <c r="AC76" s="29"/>
      <c r="AD76" s="29"/>
      <c r="AE76" s="30"/>
      <c r="AF76" s="29"/>
      <c r="AG76" s="29"/>
      <c r="AH76" s="29"/>
      <c r="AI76" s="29"/>
      <c r="AJ76" s="29"/>
      <c r="AK76" s="29"/>
      <c r="AL76" s="29"/>
      <c r="AM76" s="21"/>
      <c r="AN76" s="11"/>
      <c r="AO76" s="11"/>
      <c r="AP76" s="22"/>
      <c r="AQ76" s="22"/>
      <c r="AR76" s="36"/>
    </row>
    <row r="77" spans="1:44" ht="16.5" thickBot="1" x14ac:dyDescent="0.3">
      <c r="A77" s="36"/>
      <c r="Q77" s="39"/>
      <c r="R77" s="39"/>
      <c r="S77" s="28" t="s">
        <v>109</v>
      </c>
      <c r="T77" s="28" t="s">
        <v>111</v>
      </c>
      <c r="U77" s="28"/>
      <c r="V77" s="38"/>
      <c r="W77" s="38"/>
      <c r="X77" s="38"/>
      <c r="Y77" s="38"/>
      <c r="Z77" s="38" t="s">
        <v>3</v>
      </c>
      <c r="AA77" s="38" t="s">
        <v>22</v>
      </c>
      <c r="AB77" s="38" t="s">
        <v>23</v>
      </c>
      <c r="AC77" s="38" t="s">
        <v>24</v>
      </c>
      <c r="AD77" s="38" t="s">
        <v>2</v>
      </c>
      <c r="AE77" s="22"/>
      <c r="AM77" s="22"/>
      <c r="AN77" s="22"/>
      <c r="AO77" s="22"/>
      <c r="AP77" s="22"/>
      <c r="AQ77" s="22"/>
      <c r="AR77" s="39"/>
    </row>
    <row r="78" spans="1:44" ht="15.75" customHeight="1" x14ac:dyDescent="0.25">
      <c r="A78" s="36"/>
      <c r="Q78" s="39"/>
      <c r="R78" s="39"/>
      <c r="S78" s="27">
        <v>7</v>
      </c>
      <c r="T78" s="21" t="s">
        <v>219</v>
      </c>
      <c r="Z78" s="22">
        <v>2</v>
      </c>
      <c r="AA78" s="22">
        <v>1</v>
      </c>
      <c r="AB78" s="22">
        <v>1</v>
      </c>
      <c r="AC78" s="22">
        <f t="shared" ref="AC78:AC83" si="13">+AA78+AB78</f>
        <v>2</v>
      </c>
      <c r="AD78" s="22">
        <v>0</v>
      </c>
      <c r="AM78" s="22"/>
      <c r="AN78" s="22"/>
      <c r="AO78" s="22"/>
      <c r="AP78" s="22"/>
      <c r="AQ78" s="22"/>
      <c r="AR78" s="39"/>
    </row>
    <row r="79" spans="1:44" ht="15.75" customHeight="1" thickBot="1" x14ac:dyDescent="0.3">
      <c r="A79" s="36"/>
      <c r="E79" s="2" t="s">
        <v>67</v>
      </c>
      <c r="F79" s="2"/>
      <c r="G79" s="2"/>
      <c r="H79" s="4" t="s">
        <v>1</v>
      </c>
      <c r="I79" s="4"/>
      <c r="J79" s="4" t="s">
        <v>3</v>
      </c>
      <c r="K79" s="4" t="s">
        <v>22</v>
      </c>
      <c r="L79" s="4" t="s">
        <v>23</v>
      </c>
      <c r="M79" s="50" t="s">
        <v>24</v>
      </c>
      <c r="Q79" s="36"/>
      <c r="R79" s="36"/>
      <c r="S79" s="27">
        <v>8</v>
      </c>
      <c r="T79" s="21" t="s">
        <v>137</v>
      </c>
      <c r="Z79" s="22">
        <v>2</v>
      </c>
      <c r="AA79" s="22">
        <v>3</v>
      </c>
      <c r="AB79" s="22">
        <v>1</v>
      </c>
      <c r="AC79" s="22">
        <f t="shared" si="13"/>
        <v>4</v>
      </c>
      <c r="AD79" s="22">
        <v>0</v>
      </c>
      <c r="AM79" s="22"/>
      <c r="AN79" s="22"/>
      <c r="AO79" s="22"/>
      <c r="AP79" s="22"/>
      <c r="AQ79" s="22"/>
      <c r="AR79" s="36"/>
    </row>
    <row r="80" spans="1:44" ht="15.75" customHeight="1" x14ac:dyDescent="0.25">
      <c r="A80" s="36"/>
      <c r="E80" s="21" t="s">
        <v>150</v>
      </c>
      <c r="F80" s="21"/>
      <c r="G80" s="21"/>
      <c r="H80" s="21" t="s">
        <v>97</v>
      </c>
      <c r="I80" s="22"/>
      <c r="J80" s="22">
        <v>2</v>
      </c>
      <c r="K80" s="22">
        <v>6</v>
      </c>
      <c r="L80" s="22">
        <v>2</v>
      </c>
      <c r="M80" s="49">
        <v>8</v>
      </c>
      <c r="Q80" s="36"/>
      <c r="R80" s="36"/>
      <c r="S80" s="27">
        <v>7.5</v>
      </c>
      <c r="T80" s="21" t="s">
        <v>160</v>
      </c>
      <c r="Z80" s="22">
        <v>1</v>
      </c>
      <c r="AA80" s="22">
        <v>0</v>
      </c>
      <c r="AB80" s="22">
        <v>0</v>
      </c>
      <c r="AC80" s="22">
        <f t="shared" si="13"/>
        <v>0</v>
      </c>
      <c r="AD80" s="22">
        <v>0</v>
      </c>
      <c r="AP80" s="22"/>
      <c r="AQ80" s="22"/>
      <c r="AR80" s="36"/>
    </row>
    <row r="81" spans="1:44" ht="15.75" customHeight="1" x14ac:dyDescent="0.25">
      <c r="A81" s="36"/>
      <c r="E81" s="21" t="s">
        <v>129</v>
      </c>
      <c r="F81" s="21"/>
      <c r="G81" s="21"/>
      <c r="H81" s="21" t="s">
        <v>17</v>
      </c>
      <c r="I81" s="22"/>
      <c r="J81" s="22">
        <v>2</v>
      </c>
      <c r="K81" s="22">
        <v>5</v>
      </c>
      <c r="L81" s="22">
        <v>2</v>
      </c>
      <c r="M81" s="49">
        <v>7</v>
      </c>
      <c r="Q81" s="36"/>
      <c r="R81" s="36"/>
      <c r="S81" s="27">
        <v>8.5</v>
      </c>
      <c r="T81" s="21" t="s">
        <v>254</v>
      </c>
      <c r="Z81" s="22">
        <v>1</v>
      </c>
      <c r="AA81" s="22">
        <v>0</v>
      </c>
      <c r="AB81" s="22">
        <v>0</v>
      </c>
      <c r="AC81" s="22">
        <f t="shared" si="13"/>
        <v>0</v>
      </c>
      <c r="AD81" s="22">
        <v>2</v>
      </c>
      <c r="AM81" s="22"/>
      <c r="AN81" s="22"/>
      <c r="AO81" s="22"/>
      <c r="AP81" s="22"/>
      <c r="AQ81" s="22"/>
      <c r="AR81" s="36"/>
    </row>
    <row r="82" spans="1:44" ht="15.75" customHeight="1" x14ac:dyDescent="0.25">
      <c r="A82" s="36"/>
      <c r="E82" s="21" t="s">
        <v>85</v>
      </c>
      <c r="F82" s="21"/>
      <c r="G82" s="21"/>
      <c r="H82" s="21" t="s">
        <v>106</v>
      </c>
      <c r="I82" s="22"/>
      <c r="J82" s="22">
        <v>2</v>
      </c>
      <c r="K82" s="22">
        <v>3</v>
      </c>
      <c r="L82" s="22">
        <v>3</v>
      </c>
      <c r="M82" s="49">
        <v>6</v>
      </c>
      <c r="Q82" s="36"/>
      <c r="R82" s="36"/>
      <c r="S82" s="27">
        <v>6</v>
      </c>
      <c r="T82" s="21" t="s">
        <v>156</v>
      </c>
      <c r="Z82" s="22">
        <v>1</v>
      </c>
      <c r="AA82" s="22">
        <v>0</v>
      </c>
      <c r="AB82" s="22">
        <v>0</v>
      </c>
      <c r="AC82" s="22">
        <f t="shared" si="13"/>
        <v>0</v>
      </c>
      <c r="AD82" s="22">
        <v>2</v>
      </c>
      <c r="AQ82" s="22"/>
      <c r="AR82" s="36"/>
    </row>
    <row r="83" spans="1:44" ht="15.75" customHeight="1" thickBot="1" x14ac:dyDescent="0.3">
      <c r="A83" s="36"/>
      <c r="E83" s="21" t="s">
        <v>194</v>
      </c>
      <c r="H83" s="21" t="s">
        <v>97</v>
      </c>
      <c r="I83" s="22"/>
      <c r="J83" s="22">
        <v>2</v>
      </c>
      <c r="K83" s="22">
        <v>2</v>
      </c>
      <c r="L83" s="22">
        <v>4</v>
      </c>
      <c r="M83" s="49">
        <v>6</v>
      </c>
      <c r="Q83" s="36"/>
      <c r="R83" s="36"/>
      <c r="S83" s="27">
        <v>6</v>
      </c>
      <c r="T83" s="21" t="s">
        <v>223</v>
      </c>
      <c r="Z83" s="22">
        <v>2</v>
      </c>
      <c r="AA83" s="22">
        <v>1</v>
      </c>
      <c r="AB83" s="22">
        <v>2</v>
      </c>
      <c r="AC83" s="22">
        <f t="shared" si="13"/>
        <v>3</v>
      </c>
      <c r="AD83" s="22">
        <v>0</v>
      </c>
      <c r="AQ83" s="22"/>
      <c r="AR83" s="36"/>
    </row>
    <row r="84" spans="1:44" ht="15.75" customHeight="1" x14ac:dyDescent="0.25">
      <c r="A84" s="36"/>
      <c r="E84" s="21" t="s">
        <v>185</v>
      </c>
      <c r="F84" s="21"/>
      <c r="G84" s="21"/>
      <c r="H84" s="21" t="s">
        <v>134</v>
      </c>
      <c r="I84" s="22"/>
      <c r="J84" s="22">
        <v>2</v>
      </c>
      <c r="K84" s="22">
        <v>4</v>
      </c>
      <c r="L84" s="22">
        <v>1</v>
      </c>
      <c r="M84" s="49">
        <v>5</v>
      </c>
      <c r="Q84" s="36"/>
      <c r="R84" s="36"/>
      <c r="S84" s="8"/>
      <c r="T84" s="31" t="s">
        <v>86</v>
      </c>
      <c r="U84" s="8"/>
      <c r="V84" s="8"/>
      <c r="W84" s="8"/>
      <c r="X84" s="8"/>
      <c r="Y84" s="8"/>
      <c r="Z84" s="15">
        <f>SUM(Z78:Z83)</f>
        <v>9</v>
      </c>
      <c r="AA84" s="15">
        <f>SUM(AA78:AA83)</f>
        <v>5</v>
      </c>
      <c r="AB84" s="15">
        <f>SUM(AB78:AB83)</f>
        <v>4</v>
      </c>
      <c r="AC84" s="15">
        <f>SUM(AC78:AC83)</f>
        <v>9</v>
      </c>
      <c r="AD84" s="15">
        <f>SUM(AD78:AD83)</f>
        <v>4</v>
      </c>
      <c r="AM84" s="22"/>
      <c r="AN84" s="22"/>
      <c r="AO84" s="22"/>
      <c r="AP84" s="22"/>
      <c r="AQ84" s="22"/>
      <c r="AR84" s="36"/>
    </row>
    <row r="85" spans="1:44" ht="15.75" customHeight="1" x14ac:dyDescent="0.25">
      <c r="A85" s="36"/>
      <c r="E85" s="21" t="s">
        <v>155</v>
      </c>
      <c r="F85" s="21"/>
      <c r="G85" s="21"/>
      <c r="H85" s="21" t="s">
        <v>134</v>
      </c>
      <c r="I85" s="22"/>
      <c r="J85" s="22">
        <v>2</v>
      </c>
      <c r="K85" s="22">
        <v>2</v>
      </c>
      <c r="L85" s="22">
        <v>3</v>
      </c>
      <c r="M85" s="49">
        <v>5</v>
      </c>
      <c r="Q85" s="36"/>
      <c r="R85" s="36"/>
      <c r="AM85" s="22"/>
      <c r="AN85" s="22"/>
      <c r="AO85" s="22"/>
      <c r="AP85" s="22"/>
      <c r="AQ85" s="22"/>
      <c r="AR85" s="36"/>
    </row>
    <row r="86" spans="1:44" ht="15.75" customHeight="1" thickBot="1" x14ac:dyDescent="0.3">
      <c r="A86" s="36"/>
      <c r="E86" s="21" t="s">
        <v>79</v>
      </c>
      <c r="F86" s="21"/>
      <c r="G86" s="21"/>
      <c r="H86" s="21" t="s">
        <v>173</v>
      </c>
      <c r="I86" s="22"/>
      <c r="J86" s="22">
        <v>2</v>
      </c>
      <c r="K86" s="22">
        <v>2</v>
      </c>
      <c r="L86" s="22">
        <v>3</v>
      </c>
      <c r="M86" s="49">
        <v>5</v>
      </c>
      <c r="Q86" s="36"/>
      <c r="R86" s="36"/>
      <c r="S86" s="28" t="s">
        <v>109</v>
      </c>
      <c r="T86" s="28" t="s">
        <v>112</v>
      </c>
      <c r="U86" s="28"/>
      <c r="V86" s="38"/>
      <c r="W86" s="38"/>
      <c r="X86" s="38"/>
      <c r="Y86" s="38"/>
      <c r="Z86" s="38" t="s">
        <v>3</v>
      </c>
      <c r="AA86" s="38" t="s">
        <v>22</v>
      </c>
      <c r="AB86" s="38" t="s">
        <v>23</v>
      </c>
      <c r="AC86" s="38" t="s">
        <v>24</v>
      </c>
      <c r="AD86" s="38" t="s">
        <v>2</v>
      </c>
      <c r="AM86" s="22"/>
      <c r="AN86" s="22"/>
      <c r="AO86" s="22"/>
      <c r="AP86" s="22"/>
      <c r="AQ86" s="22"/>
      <c r="AR86" s="40"/>
    </row>
    <row r="87" spans="1:44" ht="15.75" customHeight="1" x14ac:dyDescent="0.25">
      <c r="A87" s="36"/>
      <c r="E87" s="21" t="s">
        <v>161</v>
      </c>
      <c r="F87" s="21"/>
      <c r="G87" s="21"/>
      <c r="H87" s="21" t="s">
        <v>17</v>
      </c>
      <c r="I87" s="22"/>
      <c r="J87" s="22">
        <v>2</v>
      </c>
      <c r="K87" s="22">
        <v>1</v>
      </c>
      <c r="L87" s="22">
        <v>4</v>
      </c>
      <c r="M87" s="49">
        <v>5</v>
      </c>
      <c r="Q87" s="40"/>
      <c r="R87" s="40"/>
      <c r="S87" s="27">
        <v>7</v>
      </c>
      <c r="T87" s="21" t="s">
        <v>255</v>
      </c>
      <c r="Z87" s="22">
        <v>1</v>
      </c>
      <c r="AA87" s="22">
        <v>0</v>
      </c>
      <c r="AB87" s="22">
        <v>0</v>
      </c>
      <c r="AC87" s="22">
        <f>+AA87+AB87</f>
        <v>0</v>
      </c>
      <c r="AD87" s="22">
        <v>0</v>
      </c>
      <c r="AM87" s="22"/>
      <c r="AN87" s="22"/>
      <c r="AO87" s="22"/>
      <c r="AP87" s="22"/>
      <c r="AQ87" s="22"/>
      <c r="AR87" s="40"/>
    </row>
    <row r="88" spans="1:44" ht="15.75" customHeight="1" thickBot="1" x14ac:dyDescent="0.3">
      <c r="A88" s="36"/>
      <c r="E88" s="21" t="s">
        <v>189</v>
      </c>
      <c r="F88" s="21"/>
      <c r="G88" s="21"/>
      <c r="H88" s="21" t="s">
        <v>106</v>
      </c>
      <c r="I88" s="22"/>
      <c r="J88" s="22">
        <v>2</v>
      </c>
      <c r="K88" s="22">
        <v>2</v>
      </c>
      <c r="L88" s="22">
        <v>2</v>
      </c>
      <c r="M88" s="49">
        <v>4</v>
      </c>
      <c r="Q88" s="40"/>
      <c r="R88" s="40"/>
      <c r="S88" s="27">
        <v>7.5</v>
      </c>
      <c r="T88" s="21" t="s">
        <v>44</v>
      </c>
      <c r="Z88" s="22">
        <v>1</v>
      </c>
      <c r="AA88" s="22">
        <v>0</v>
      </c>
      <c r="AB88" s="22">
        <v>2</v>
      </c>
      <c r="AC88" s="22">
        <f>+AA88+AB88</f>
        <v>2</v>
      </c>
      <c r="AD88" s="22">
        <v>0</v>
      </c>
      <c r="AM88" s="22"/>
      <c r="AN88" s="22"/>
      <c r="AO88" s="22"/>
      <c r="AP88" s="22"/>
      <c r="AQ88" s="22"/>
      <c r="AR88" s="40"/>
    </row>
    <row r="89" spans="1:44" ht="15.75" customHeight="1" x14ac:dyDescent="0.25">
      <c r="A89" s="36"/>
      <c r="E89" s="21" t="s">
        <v>192</v>
      </c>
      <c r="F89" s="21"/>
      <c r="G89" s="21"/>
      <c r="H89" s="21" t="s">
        <v>173</v>
      </c>
      <c r="I89" s="22"/>
      <c r="J89" s="22">
        <v>2</v>
      </c>
      <c r="K89" s="22">
        <v>2</v>
      </c>
      <c r="L89" s="22">
        <v>2</v>
      </c>
      <c r="M89" s="49">
        <v>4</v>
      </c>
      <c r="Q89" s="40"/>
      <c r="R89" s="40"/>
      <c r="S89" s="8"/>
      <c r="T89" s="31" t="s">
        <v>157</v>
      </c>
      <c r="U89" s="8"/>
      <c r="V89" s="8"/>
      <c r="W89" s="8"/>
      <c r="X89" s="8"/>
      <c r="Y89" s="8"/>
      <c r="Z89" s="53">
        <f>SUM(Z87:Z88)</f>
        <v>2</v>
      </c>
      <c r="AA89" s="53">
        <f>+AA88</f>
        <v>0</v>
      </c>
      <c r="AB89" s="53">
        <f>+AB88</f>
        <v>2</v>
      </c>
      <c r="AC89" s="53">
        <f>+AC88</f>
        <v>2</v>
      </c>
      <c r="AD89" s="53">
        <f>+AD88</f>
        <v>0</v>
      </c>
      <c r="AM89" s="22"/>
      <c r="AN89" s="22"/>
      <c r="AO89" s="22"/>
      <c r="AP89" s="22"/>
      <c r="AQ89" s="22"/>
      <c r="AR89" s="41"/>
    </row>
    <row r="90" spans="1:44" ht="15.75" customHeight="1" x14ac:dyDescent="0.25">
      <c r="A90" s="36"/>
      <c r="E90" s="21" t="s">
        <v>164</v>
      </c>
      <c r="F90" s="21"/>
      <c r="G90" s="21"/>
      <c r="H90" s="21" t="s">
        <v>134</v>
      </c>
      <c r="I90" s="22"/>
      <c r="J90" s="22">
        <v>2</v>
      </c>
      <c r="K90" s="22">
        <v>1</v>
      </c>
      <c r="L90" s="22">
        <v>3</v>
      </c>
      <c r="M90" s="49">
        <v>4</v>
      </c>
      <c r="Q90" s="41"/>
      <c r="R90" s="41"/>
      <c r="AM90" s="22"/>
      <c r="AN90" s="22"/>
      <c r="AO90" s="22"/>
      <c r="AP90" s="22"/>
      <c r="AQ90" s="22"/>
      <c r="AR90" s="41"/>
    </row>
    <row r="91" spans="1:44" ht="15.75" customHeight="1" x14ac:dyDescent="0.25">
      <c r="A91" s="36"/>
      <c r="E91" s="21" t="s">
        <v>169</v>
      </c>
      <c r="F91" s="21"/>
      <c r="G91" s="21"/>
      <c r="H91" s="21" t="s">
        <v>134</v>
      </c>
      <c r="I91" s="22"/>
      <c r="J91" s="22">
        <v>2</v>
      </c>
      <c r="K91" s="22">
        <v>2</v>
      </c>
      <c r="L91" s="22">
        <v>1</v>
      </c>
      <c r="M91" s="49">
        <v>3</v>
      </c>
      <c r="Q91" s="41"/>
      <c r="R91" s="41"/>
      <c r="S91" s="27"/>
      <c r="T91" s="21" t="s">
        <v>86</v>
      </c>
      <c r="Z91" s="54">
        <f>Z84+AC99+Z89</f>
        <v>14</v>
      </c>
      <c r="AA91" s="54">
        <f>AA89+AA84</f>
        <v>5</v>
      </c>
      <c r="AB91" s="54">
        <f>AB89+AB84</f>
        <v>6</v>
      </c>
      <c r="AC91" s="54">
        <f>AC89+AC84</f>
        <v>11</v>
      </c>
      <c r="AD91" s="54">
        <f>AD89+AD84</f>
        <v>4</v>
      </c>
      <c r="AM91" s="22"/>
      <c r="AN91" s="22"/>
      <c r="AO91" s="22"/>
      <c r="AP91" s="22"/>
      <c r="AQ91" s="22"/>
      <c r="AR91" s="41"/>
    </row>
    <row r="92" spans="1:44" ht="15.75" customHeight="1" x14ac:dyDescent="0.25">
      <c r="A92" s="36"/>
      <c r="E92" s="21" t="s">
        <v>128</v>
      </c>
      <c r="F92" s="21"/>
      <c r="G92" s="21"/>
      <c r="H92" s="21" t="s">
        <v>106</v>
      </c>
      <c r="I92" s="22"/>
      <c r="J92" s="22">
        <v>2</v>
      </c>
      <c r="K92" s="22">
        <v>2</v>
      </c>
      <c r="L92" s="22">
        <v>1</v>
      </c>
      <c r="M92" s="49">
        <v>3</v>
      </c>
      <c r="Q92" s="41"/>
      <c r="R92" s="41"/>
      <c r="S92" s="27"/>
      <c r="T92" s="21" t="s">
        <v>75</v>
      </c>
      <c r="Z92" s="22">
        <f>+AM41+AM28+Z54+Z41+AM54+AM15+Z28+Z15</f>
        <v>14</v>
      </c>
      <c r="AA92" s="22">
        <f>+AN41+AN28+AA54+AA41+AN54+AN15+AA28+AA15</f>
        <v>5</v>
      </c>
      <c r="AB92" s="22">
        <f>+AO41+AO28+AB54+AB41+AO54+AO15+AB28+AB15</f>
        <v>6</v>
      </c>
      <c r="AC92" s="22">
        <f>+AP41+AP28+AC54+AC41+AP54+AP15+AC28+AC15</f>
        <v>11</v>
      </c>
      <c r="AD92" s="22">
        <f>+AQ41+AQ28+AD54+AD41+AQ54+AQ15+AD28+AD15</f>
        <v>4</v>
      </c>
      <c r="AM92" s="22"/>
      <c r="AN92" s="22"/>
      <c r="AO92" s="22"/>
      <c r="AP92" s="22"/>
      <c r="AQ92" s="22"/>
      <c r="AR92" s="41"/>
    </row>
    <row r="93" spans="1:44" ht="15.75" customHeight="1" x14ac:dyDescent="0.25">
      <c r="A93" s="36"/>
      <c r="E93" s="21" t="s">
        <v>99</v>
      </c>
      <c r="F93" s="21"/>
      <c r="G93" s="21"/>
      <c r="H93" s="21" t="s">
        <v>173</v>
      </c>
      <c r="I93" s="22"/>
      <c r="J93" s="22">
        <v>2</v>
      </c>
      <c r="K93" s="22">
        <v>2</v>
      </c>
      <c r="L93" s="22">
        <v>1</v>
      </c>
      <c r="M93" s="49">
        <v>3</v>
      </c>
      <c r="Q93" s="41"/>
      <c r="R93" s="41"/>
      <c r="AO93" s="22"/>
      <c r="AP93" s="22"/>
      <c r="AQ93" s="22"/>
      <c r="AR93" s="41"/>
    </row>
    <row r="94" spans="1:44" ht="15.75" customHeight="1" x14ac:dyDescent="0.25">
      <c r="A94" s="36"/>
      <c r="E94" s="21" t="s">
        <v>81</v>
      </c>
      <c r="F94" s="21"/>
      <c r="G94" s="21"/>
      <c r="H94" s="21" t="s">
        <v>134</v>
      </c>
      <c r="I94" s="22"/>
      <c r="J94" s="22">
        <v>2</v>
      </c>
      <c r="K94" s="22">
        <v>1</v>
      </c>
      <c r="L94" s="22">
        <v>2</v>
      </c>
      <c r="M94" s="49">
        <v>3</v>
      </c>
      <c r="Q94" s="41"/>
      <c r="R94" s="41"/>
      <c r="AO94" s="22"/>
      <c r="AP94" s="22"/>
      <c r="AQ94" s="22"/>
      <c r="AR94" s="41"/>
    </row>
    <row r="95" spans="1:44" ht="15.75" customHeight="1" x14ac:dyDescent="0.25">
      <c r="A95" s="36"/>
      <c r="E95" s="21" t="s">
        <v>103</v>
      </c>
      <c r="F95" s="21"/>
      <c r="G95" s="21"/>
      <c r="H95" s="21" t="s">
        <v>17</v>
      </c>
      <c r="I95" s="22"/>
      <c r="J95" s="22">
        <v>2</v>
      </c>
      <c r="K95" s="22">
        <v>1</v>
      </c>
      <c r="L95" s="22">
        <v>2</v>
      </c>
      <c r="M95" s="49">
        <v>3</v>
      </c>
      <c r="Q95" s="41"/>
      <c r="R95" s="41"/>
      <c r="S95" s="27"/>
      <c r="T95" s="21"/>
      <c r="AO95" s="22"/>
      <c r="AP95" s="22"/>
      <c r="AQ95" s="22"/>
      <c r="AR95" s="41"/>
    </row>
    <row r="96" spans="1:44" ht="15.75" customHeight="1" thickBot="1" x14ac:dyDescent="0.3">
      <c r="A96" s="36"/>
      <c r="E96" s="21" t="s">
        <v>37</v>
      </c>
      <c r="F96" s="21"/>
      <c r="G96" s="21"/>
      <c r="H96" s="21" t="s">
        <v>134</v>
      </c>
      <c r="I96" s="22"/>
      <c r="J96" s="22">
        <v>2</v>
      </c>
      <c r="K96" s="22">
        <v>0</v>
      </c>
      <c r="L96" s="22">
        <v>3</v>
      </c>
      <c r="M96" s="49">
        <v>3</v>
      </c>
      <c r="Q96" s="41"/>
      <c r="R96" s="41"/>
      <c r="S96" s="27"/>
      <c r="T96" s="21"/>
      <c r="U96" s="37" t="s">
        <v>109</v>
      </c>
      <c r="V96" s="10" t="s">
        <v>117</v>
      </c>
      <c r="W96" s="10"/>
      <c r="X96" s="10"/>
      <c r="Y96" s="10"/>
      <c r="Z96" s="10"/>
      <c r="AA96" s="10"/>
      <c r="AB96" s="10"/>
      <c r="AC96" s="37" t="s">
        <v>3</v>
      </c>
      <c r="AD96" s="37" t="s">
        <v>7</v>
      </c>
      <c r="AE96" s="37" t="s">
        <v>8</v>
      </c>
      <c r="AF96" s="37" t="s">
        <v>9</v>
      </c>
      <c r="AG96" s="37" t="s">
        <v>71</v>
      </c>
      <c r="AH96" s="37"/>
      <c r="AI96" s="37" t="s">
        <v>4</v>
      </c>
      <c r="AJ96" s="37" t="s">
        <v>6</v>
      </c>
      <c r="AK96" s="37" t="s">
        <v>5</v>
      </c>
      <c r="AL96" s="37" t="s">
        <v>72</v>
      </c>
      <c r="AM96" s="37" t="s">
        <v>23</v>
      </c>
      <c r="AN96" s="37" t="s">
        <v>2</v>
      </c>
      <c r="AO96" s="22"/>
      <c r="AP96" s="22"/>
      <c r="AQ96" s="22"/>
      <c r="AR96" s="41"/>
    </row>
    <row r="97" spans="1:44" ht="15.75" customHeight="1" x14ac:dyDescent="0.25">
      <c r="A97" s="36"/>
      <c r="E97" s="21" t="s">
        <v>119</v>
      </c>
      <c r="F97" s="21"/>
      <c r="G97" s="21"/>
      <c r="H97" s="21" t="s">
        <v>173</v>
      </c>
      <c r="I97" s="22"/>
      <c r="J97" s="22">
        <v>2</v>
      </c>
      <c r="K97" s="22">
        <v>0</v>
      </c>
      <c r="L97" s="22">
        <v>3</v>
      </c>
      <c r="M97" s="49">
        <v>3</v>
      </c>
      <c r="Q97" s="41"/>
      <c r="R97" s="41"/>
      <c r="U97" s="58">
        <v>7.5</v>
      </c>
      <c r="V97" s="31" t="s">
        <v>253</v>
      </c>
      <c r="W97" s="8"/>
      <c r="X97" s="31"/>
      <c r="Y97" s="31"/>
      <c r="Z97" s="14"/>
      <c r="AA97" s="8"/>
      <c r="AB97" s="8"/>
      <c r="AC97" s="15">
        <f>SUM(AD97:AF97)</f>
        <v>1</v>
      </c>
      <c r="AD97" s="15">
        <v>1</v>
      </c>
      <c r="AE97" s="15">
        <v>0</v>
      </c>
      <c r="AF97" s="15">
        <v>0</v>
      </c>
      <c r="AG97" s="98">
        <f>+(AD97*2+AF97)/(2*AC97)</f>
        <v>1</v>
      </c>
      <c r="AH97" s="98"/>
      <c r="AI97" s="15">
        <v>1</v>
      </c>
      <c r="AJ97" s="15">
        <v>0</v>
      </c>
      <c r="AK97" s="15">
        <v>0</v>
      </c>
      <c r="AL97" s="52">
        <f>+AI97/AC97</f>
        <v>1</v>
      </c>
      <c r="AM97" s="15">
        <v>0</v>
      </c>
      <c r="AN97" s="15">
        <v>0</v>
      </c>
      <c r="AO97" s="22"/>
      <c r="AP97" s="22"/>
      <c r="AQ97" s="22"/>
      <c r="AR97" s="41"/>
    </row>
    <row r="98" spans="1:44" ht="15.75" customHeight="1" thickBot="1" x14ac:dyDescent="0.3">
      <c r="A98" s="36"/>
      <c r="E98" s="21" t="s">
        <v>141</v>
      </c>
      <c r="F98" s="21"/>
      <c r="G98" s="21"/>
      <c r="H98" s="21" t="s">
        <v>97</v>
      </c>
      <c r="I98" s="22"/>
      <c r="J98" s="22">
        <v>2</v>
      </c>
      <c r="K98" s="22">
        <v>0</v>
      </c>
      <c r="L98" s="22">
        <v>3</v>
      </c>
      <c r="M98" s="49">
        <v>3</v>
      </c>
      <c r="Q98" s="41"/>
      <c r="R98" s="41"/>
      <c r="U98" s="56">
        <v>7</v>
      </c>
      <c r="V98" s="28" t="s">
        <v>222</v>
      </c>
      <c r="W98" s="3"/>
      <c r="X98" s="28"/>
      <c r="Y98" s="28"/>
      <c r="Z98" s="10"/>
      <c r="AA98" s="3"/>
      <c r="AB98" s="3"/>
      <c r="AC98" s="38">
        <f>SUM(AD98:AF98)</f>
        <v>2</v>
      </c>
      <c r="AD98" s="38">
        <v>0</v>
      </c>
      <c r="AE98" s="38">
        <v>1</v>
      </c>
      <c r="AF98" s="38">
        <v>1</v>
      </c>
      <c r="AG98" s="99">
        <f>+(AD98*2+AF98)/(2*AC98)</f>
        <v>0.25</v>
      </c>
      <c r="AH98" s="99"/>
      <c r="AI98" s="38">
        <v>8</v>
      </c>
      <c r="AJ98" s="38">
        <v>0</v>
      </c>
      <c r="AK98" s="38">
        <v>0</v>
      </c>
      <c r="AL98" s="57">
        <f>+AI98/AC98</f>
        <v>4</v>
      </c>
      <c r="AM98" s="38">
        <v>0</v>
      </c>
      <c r="AN98" s="38">
        <v>0</v>
      </c>
      <c r="AO98" s="22"/>
      <c r="AP98" s="22"/>
      <c r="AQ98" s="22"/>
      <c r="AR98" s="41"/>
    </row>
    <row r="99" spans="1:44" ht="15.75" customHeight="1" x14ac:dyDescent="0.25">
      <c r="A99" s="36"/>
      <c r="Q99" s="41"/>
      <c r="R99" s="41"/>
      <c r="U99" s="8"/>
      <c r="V99" s="32"/>
      <c r="W99" s="31" t="s">
        <v>20</v>
      </c>
      <c r="X99" s="32"/>
      <c r="Y99" s="32"/>
      <c r="Z99" s="15"/>
      <c r="AA99" s="8"/>
      <c r="AB99" s="8"/>
      <c r="AC99" s="15">
        <f>SUM(AC97:AC98)</f>
        <v>3</v>
      </c>
      <c r="AD99" s="15">
        <f t="shared" ref="AD99:AN99" si="14">SUM(AD97:AD98)</f>
        <v>1</v>
      </c>
      <c r="AE99" s="15">
        <f t="shared" si="14"/>
        <v>1</v>
      </c>
      <c r="AF99" s="15">
        <f t="shared" si="14"/>
        <v>1</v>
      </c>
      <c r="AG99" s="98">
        <f>+(AD99*2+AF99)/(2*AC99)</f>
        <v>0.5</v>
      </c>
      <c r="AH99" s="98"/>
      <c r="AI99" s="15">
        <f t="shared" si="14"/>
        <v>9</v>
      </c>
      <c r="AJ99" s="15">
        <f t="shared" si="14"/>
        <v>0</v>
      </c>
      <c r="AK99" s="15">
        <f t="shared" si="14"/>
        <v>0</v>
      </c>
      <c r="AL99" s="52">
        <f>+AI99/AC99</f>
        <v>3</v>
      </c>
      <c r="AM99" s="15">
        <f t="shared" si="14"/>
        <v>0</v>
      </c>
      <c r="AN99" s="15">
        <f t="shared" si="14"/>
        <v>0</v>
      </c>
      <c r="AO99" s="22"/>
      <c r="AP99" s="22"/>
      <c r="AQ99" s="22"/>
      <c r="AR99" s="41"/>
    </row>
    <row r="100" spans="1:44" ht="15.75" customHeight="1" x14ac:dyDescent="0.25">
      <c r="A100" s="36"/>
      <c r="Q100" s="41"/>
      <c r="R100" s="41"/>
      <c r="U100" s="27"/>
      <c r="V100" s="21"/>
      <c r="W100" s="21"/>
      <c r="X100" s="21"/>
      <c r="Y100" s="21"/>
      <c r="Z100" s="22"/>
      <c r="AC100" s="22"/>
      <c r="AD100" s="22"/>
      <c r="AE100" s="22"/>
      <c r="AF100" s="22"/>
      <c r="AG100" s="55"/>
      <c r="AH100" s="55"/>
      <c r="AI100" s="22"/>
      <c r="AJ100" s="22"/>
      <c r="AK100" s="22"/>
      <c r="AL100" s="24"/>
      <c r="AM100" s="22"/>
      <c r="AN100" s="22"/>
      <c r="AO100" s="22"/>
      <c r="AP100" s="22"/>
      <c r="AQ100" s="22"/>
      <c r="AR100" s="41"/>
    </row>
    <row r="101" spans="1:44" ht="15.75" customHeight="1" thickBot="1" x14ac:dyDescent="0.3">
      <c r="A101" s="36"/>
      <c r="F101" s="2" t="s">
        <v>77</v>
      </c>
      <c r="G101" s="2"/>
      <c r="H101" s="2"/>
      <c r="I101" s="4" t="s">
        <v>1</v>
      </c>
      <c r="J101" s="4"/>
      <c r="K101" s="4" t="s">
        <v>3</v>
      </c>
      <c r="L101" s="50" t="s">
        <v>2</v>
      </c>
      <c r="Q101" s="41"/>
      <c r="R101" s="41"/>
      <c r="U101" s="27"/>
      <c r="V101" s="21"/>
      <c r="W101" s="21"/>
      <c r="X101" s="21"/>
      <c r="Y101" s="21"/>
      <c r="Z101" s="22"/>
      <c r="AC101" s="22"/>
      <c r="AD101" s="22"/>
      <c r="AE101" s="22"/>
      <c r="AF101" s="22"/>
      <c r="AG101" s="55"/>
      <c r="AH101" s="55"/>
      <c r="AI101" s="22"/>
      <c r="AJ101" s="22"/>
      <c r="AK101" s="22"/>
      <c r="AL101" s="24"/>
      <c r="AM101" s="22"/>
      <c r="AN101" s="22"/>
      <c r="AO101" s="22"/>
      <c r="AP101" s="22"/>
      <c r="AR101" s="41"/>
    </row>
    <row r="102" spans="1:44" ht="15.75" customHeight="1" x14ac:dyDescent="0.25">
      <c r="A102" s="36"/>
      <c r="F102" s="21" t="s">
        <v>155</v>
      </c>
      <c r="I102" s="21" t="s">
        <v>134</v>
      </c>
      <c r="K102" s="22">
        <v>2</v>
      </c>
      <c r="L102" s="49">
        <v>2</v>
      </c>
      <c r="M102" s="22"/>
      <c r="N102" s="22"/>
      <c r="O102" s="22"/>
      <c r="Q102" s="41"/>
      <c r="R102" s="41"/>
      <c r="AM102" s="22"/>
      <c r="AN102" s="22"/>
      <c r="AO102" s="22"/>
      <c r="AP102" s="22"/>
      <c r="AQ102" s="22"/>
      <c r="AR102" s="41"/>
    </row>
    <row r="103" spans="1:44" ht="15.75" customHeight="1" x14ac:dyDescent="0.25">
      <c r="A103" s="36"/>
      <c r="F103" s="21" t="s">
        <v>192</v>
      </c>
      <c r="G103" s="21"/>
      <c r="H103" s="21"/>
      <c r="I103" s="21" t="s">
        <v>173</v>
      </c>
      <c r="K103" s="22">
        <v>2</v>
      </c>
      <c r="L103" s="49">
        <v>2</v>
      </c>
      <c r="M103" s="22"/>
      <c r="N103" s="22"/>
      <c r="O103" s="22"/>
      <c r="Q103" s="41"/>
      <c r="R103" s="41"/>
      <c r="AQ103" s="22"/>
      <c r="AR103" s="41"/>
    </row>
    <row r="104" spans="1:44" ht="15.75" customHeight="1" x14ac:dyDescent="0.25">
      <c r="A104" s="36"/>
      <c r="F104" s="21" t="s">
        <v>169</v>
      </c>
      <c r="G104" s="21"/>
      <c r="H104" s="21"/>
      <c r="I104" s="21" t="s">
        <v>134</v>
      </c>
      <c r="K104" s="22">
        <v>2</v>
      </c>
      <c r="L104" s="49">
        <v>2</v>
      </c>
      <c r="M104" s="22"/>
      <c r="N104" s="22"/>
      <c r="O104" s="22"/>
      <c r="Q104" s="41"/>
      <c r="R104" s="41"/>
      <c r="AM104" s="22"/>
      <c r="AN104" s="22"/>
      <c r="AO104" s="22"/>
      <c r="AP104" s="22"/>
      <c r="AQ104" s="22"/>
      <c r="AR104" s="41"/>
    </row>
    <row r="105" spans="1:44" ht="15.75" customHeight="1" x14ac:dyDescent="0.25">
      <c r="A105" s="36"/>
      <c r="F105" s="21" t="s">
        <v>141</v>
      </c>
      <c r="G105" s="21"/>
      <c r="H105" s="21"/>
      <c r="I105" s="21" t="s">
        <v>97</v>
      </c>
      <c r="K105" s="22">
        <v>2</v>
      </c>
      <c r="L105" s="49">
        <v>2</v>
      </c>
      <c r="M105" s="22"/>
      <c r="N105" s="22"/>
      <c r="O105" s="22"/>
      <c r="Q105" s="41"/>
      <c r="R105" s="41"/>
      <c r="AM105" s="22"/>
      <c r="AN105" s="22"/>
      <c r="AO105" s="22"/>
      <c r="AP105" s="22"/>
      <c r="AQ105" s="22"/>
      <c r="AR105" s="41"/>
    </row>
    <row r="106" spans="1:44" ht="15.75" customHeight="1" x14ac:dyDescent="0.25">
      <c r="A106" s="36"/>
      <c r="F106" s="21" t="s">
        <v>113</v>
      </c>
      <c r="G106" s="21"/>
      <c r="H106" s="21"/>
      <c r="I106" s="21" t="s">
        <v>97</v>
      </c>
      <c r="K106" s="22">
        <v>2</v>
      </c>
      <c r="L106" s="49">
        <v>2</v>
      </c>
      <c r="Q106" s="41"/>
      <c r="R106" s="41"/>
      <c r="S106" s="27"/>
      <c r="AM106" s="22"/>
      <c r="AN106" s="22"/>
      <c r="AO106" s="22"/>
      <c r="AP106" s="22"/>
      <c r="AQ106" s="22"/>
      <c r="AR106" s="41"/>
    </row>
    <row r="107" spans="1:44" ht="15.75" customHeight="1" x14ac:dyDescent="0.25">
      <c r="A107" s="36"/>
      <c r="F107" s="21" t="s">
        <v>187</v>
      </c>
      <c r="G107" s="21"/>
      <c r="H107" s="21"/>
      <c r="I107" s="16" t="s">
        <v>98</v>
      </c>
      <c r="K107" s="22">
        <v>2</v>
      </c>
      <c r="L107" s="49">
        <v>2</v>
      </c>
      <c r="Q107" s="41"/>
      <c r="R107" s="41"/>
      <c r="AM107" s="22"/>
      <c r="AN107" s="22"/>
      <c r="AO107" s="22"/>
      <c r="AP107" s="22"/>
      <c r="AQ107" s="22"/>
      <c r="AR107" s="41"/>
    </row>
    <row r="108" spans="1:44" ht="15.75" customHeight="1" x14ac:dyDescent="0.25">
      <c r="A108" s="36"/>
      <c r="Q108" s="41"/>
      <c r="R108" s="41"/>
      <c r="AM108" s="22"/>
      <c r="AN108" s="22"/>
      <c r="AO108" s="22"/>
      <c r="AP108" s="22"/>
      <c r="AR108" s="41"/>
    </row>
    <row r="109" spans="1:44" ht="15.75" customHeight="1" x14ac:dyDescent="0.25">
      <c r="A109" s="36"/>
      <c r="Q109" s="41"/>
      <c r="R109" s="41"/>
      <c r="AR109" s="41"/>
    </row>
    <row r="110" spans="1:44" ht="15.75" customHeight="1" x14ac:dyDescent="0.25">
      <c r="A110" s="36"/>
      <c r="Q110" s="41"/>
      <c r="R110" s="41"/>
      <c r="AR110" s="41"/>
    </row>
    <row r="111" spans="1:44" ht="15.75" customHeight="1" x14ac:dyDescent="0.25">
      <c r="A111" s="36"/>
      <c r="Q111" s="41"/>
      <c r="R111" s="41"/>
      <c r="AR111" s="41"/>
    </row>
    <row r="112" spans="1:44" ht="15.75" customHeight="1" x14ac:dyDescent="0.25">
      <c r="A112" s="36"/>
      <c r="Q112" s="41"/>
      <c r="R112" s="41"/>
      <c r="AR112" s="41"/>
    </row>
    <row r="113" spans="1:44" ht="15.75" customHeight="1" x14ac:dyDescent="0.25">
      <c r="A113" s="36"/>
      <c r="Q113" s="41"/>
      <c r="R113" s="41"/>
      <c r="AR113" s="41"/>
    </row>
    <row r="114" spans="1:44" ht="15.75" customHeight="1" x14ac:dyDescent="0.25">
      <c r="A114" s="36"/>
      <c r="Q114" s="41"/>
      <c r="R114" s="41"/>
      <c r="AR114" s="41"/>
    </row>
    <row r="115" spans="1:44" ht="15.75" customHeight="1" x14ac:dyDescent="0.25">
      <c r="A115" s="36"/>
      <c r="Q115" s="41"/>
      <c r="R115" s="41"/>
      <c r="AR115" s="41"/>
    </row>
    <row r="116" spans="1:44" ht="15.75" customHeight="1" x14ac:dyDescent="0.25">
      <c r="A116" s="36"/>
      <c r="Q116" s="41"/>
      <c r="R116" s="41"/>
      <c r="AR116" s="41"/>
    </row>
    <row r="117" spans="1:44" ht="15.75" customHeight="1" x14ac:dyDescent="0.25">
      <c r="A117" s="36"/>
      <c r="Q117" s="41"/>
      <c r="R117" s="41"/>
      <c r="AR117" s="41"/>
    </row>
    <row r="118" spans="1:44" ht="15.75" customHeight="1" x14ac:dyDescent="0.25">
      <c r="A118" s="36"/>
      <c r="Q118" s="41"/>
      <c r="R118" s="41"/>
      <c r="AR118" s="41"/>
    </row>
    <row r="119" spans="1:44" ht="15.75" customHeight="1" x14ac:dyDescent="0.25">
      <c r="A119" s="36"/>
      <c r="Q119" s="41"/>
      <c r="R119" s="41"/>
      <c r="AR119" s="41"/>
    </row>
    <row r="120" spans="1:44" ht="15.75" customHeight="1" x14ac:dyDescent="0.25">
      <c r="A120" s="36"/>
      <c r="Q120" s="41"/>
      <c r="R120" s="41"/>
      <c r="AR120" s="41"/>
    </row>
    <row r="121" spans="1:44" ht="15.75" customHeight="1" x14ac:dyDescent="0.25">
      <c r="A121" s="36"/>
      <c r="Q121" s="41"/>
      <c r="R121" s="41"/>
      <c r="AR121" s="41"/>
    </row>
    <row r="122" spans="1:44" ht="15.75" customHeight="1" x14ac:dyDescent="0.25">
      <c r="A122" s="36"/>
      <c r="Q122" s="41"/>
      <c r="R122" s="41"/>
      <c r="AR122" s="41"/>
    </row>
    <row r="123" spans="1:44" ht="15.75" customHeight="1" x14ac:dyDescent="0.25">
      <c r="A123" s="36"/>
      <c r="Q123" s="41"/>
      <c r="R123" s="41"/>
      <c r="AR123" s="41"/>
    </row>
    <row r="124" spans="1:44" ht="15.75" customHeight="1" x14ac:dyDescent="0.25">
      <c r="A124" s="36"/>
      <c r="D124" s="21"/>
      <c r="E124" s="21"/>
      <c r="F124" s="21"/>
      <c r="G124" s="16"/>
      <c r="H124" s="22"/>
      <c r="I124" s="22"/>
      <c r="J124" s="22"/>
      <c r="K124" s="22"/>
      <c r="L124" s="22"/>
      <c r="Q124" s="41"/>
      <c r="R124" s="41"/>
      <c r="AR124" s="41"/>
    </row>
    <row r="125" spans="1:44" ht="15.75" customHeight="1" x14ac:dyDescent="0.25">
      <c r="A125" s="36"/>
      <c r="D125" s="21"/>
      <c r="E125" s="21"/>
      <c r="F125" s="21"/>
      <c r="G125" s="16"/>
      <c r="H125" s="22"/>
      <c r="I125" s="22"/>
      <c r="J125" s="22"/>
      <c r="K125" s="22"/>
      <c r="L125" s="22"/>
      <c r="Q125" s="41"/>
      <c r="R125" s="41"/>
      <c r="AR125" s="41"/>
    </row>
    <row r="126" spans="1:44" ht="15.75" customHeight="1" x14ac:dyDescent="0.25">
      <c r="A126" s="36"/>
      <c r="Q126" s="41"/>
      <c r="R126" s="41"/>
      <c r="AR126" s="41"/>
    </row>
    <row r="127" spans="1:44" ht="15.75" customHeight="1" x14ac:dyDescent="0.25">
      <c r="A127" s="36"/>
      <c r="Q127" s="41"/>
      <c r="R127" s="41"/>
      <c r="AR127" s="41"/>
    </row>
    <row r="128" spans="1:44" ht="15.75" customHeight="1" x14ac:dyDescent="0.25">
      <c r="A128" s="36"/>
      <c r="Q128" s="41"/>
      <c r="R128" s="41"/>
      <c r="AR128" s="41"/>
    </row>
    <row r="129" spans="1:44" ht="15.75" customHeight="1" x14ac:dyDescent="0.25">
      <c r="A129" s="36"/>
      <c r="Q129" s="41"/>
      <c r="R129" s="41"/>
      <c r="AR129" s="41"/>
    </row>
    <row r="130" spans="1:44" ht="15.75" customHeight="1" x14ac:dyDescent="0.25">
      <c r="A130" s="36"/>
      <c r="Q130" s="41"/>
      <c r="R130" s="41"/>
      <c r="AR130" s="41"/>
    </row>
    <row r="131" spans="1:44" ht="15.75" customHeight="1" x14ac:dyDescent="0.25">
      <c r="A131" s="36"/>
      <c r="Q131" s="41"/>
      <c r="R131" s="41"/>
      <c r="AR131" s="41"/>
    </row>
    <row r="132" spans="1:44" ht="15.75" customHeight="1" x14ac:dyDescent="0.25">
      <c r="A132" s="36"/>
      <c r="Q132" s="41"/>
      <c r="R132" s="41"/>
      <c r="AR132" s="41"/>
    </row>
    <row r="133" spans="1:44" ht="15.75" customHeight="1" x14ac:dyDescent="0.25">
      <c r="A133" s="36"/>
      <c r="Q133" s="41"/>
      <c r="R133" s="41"/>
      <c r="U133" s="27"/>
      <c r="V133" s="21"/>
      <c r="W133" s="21"/>
      <c r="X133" s="21"/>
      <c r="Y133" s="21"/>
      <c r="Z133" s="22"/>
      <c r="AC133" s="22"/>
      <c r="AD133" s="22"/>
      <c r="AE133" s="22"/>
      <c r="AF133" s="22"/>
      <c r="AG133" s="95"/>
      <c r="AH133" s="95"/>
      <c r="AI133" s="22"/>
      <c r="AJ133" s="22"/>
      <c r="AK133" s="22"/>
      <c r="AL133" s="24"/>
      <c r="AM133" s="22"/>
      <c r="AN133" s="22"/>
      <c r="AR133" s="41"/>
    </row>
    <row r="134" spans="1:44" ht="15.75" customHeight="1" x14ac:dyDescent="0.25">
      <c r="A134" s="36"/>
      <c r="Q134" s="41"/>
      <c r="R134" s="41"/>
      <c r="U134" s="27"/>
      <c r="V134" s="21"/>
      <c r="W134" s="21"/>
      <c r="X134" s="21"/>
      <c r="Y134" s="21"/>
      <c r="Z134" s="22"/>
      <c r="AC134" s="22"/>
      <c r="AD134" s="22"/>
      <c r="AE134" s="22"/>
      <c r="AF134" s="22"/>
      <c r="AG134" s="95"/>
      <c r="AH134" s="95"/>
      <c r="AI134" s="22"/>
      <c r="AJ134" s="22"/>
      <c r="AK134" s="22"/>
      <c r="AL134" s="24"/>
      <c r="AM134" s="22"/>
      <c r="AN134" s="22"/>
      <c r="AR134" s="41"/>
    </row>
    <row r="135" spans="1:44" ht="15.75" customHeight="1" x14ac:dyDescent="0.25">
      <c r="A135" s="36"/>
      <c r="Q135" s="41"/>
      <c r="R135" s="41"/>
      <c r="U135" s="27"/>
      <c r="V135" s="21"/>
      <c r="W135" s="21"/>
      <c r="X135" s="21"/>
      <c r="Y135" s="21"/>
      <c r="Z135" s="22"/>
      <c r="AC135" s="22"/>
      <c r="AD135" s="22"/>
      <c r="AE135" s="22"/>
      <c r="AF135" s="22"/>
      <c r="AG135" s="95"/>
      <c r="AH135" s="95"/>
      <c r="AI135" s="22"/>
      <c r="AJ135" s="22"/>
      <c r="AK135" s="22"/>
      <c r="AL135" s="24"/>
      <c r="AM135" s="22"/>
      <c r="AN135" s="22"/>
      <c r="AR135" s="41"/>
    </row>
    <row r="136" spans="1:44" ht="15.75" customHeight="1" x14ac:dyDescent="0.25">
      <c r="A136" s="36"/>
      <c r="Q136" s="36"/>
      <c r="R136" s="36"/>
      <c r="U136" s="27"/>
      <c r="V136" s="21"/>
      <c r="W136" s="21"/>
      <c r="X136" s="21"/>
      <c r="Y136" s="21"/>
      <c r="Z136" s="22"/>
      <c r="AC136" s="22"/>
      <c r="AD136" s="22"/>
      <c r="AE136" s="22"/>
      <c r="AF136" s="22"/>
      <c r="AG136" s="95"/>
      <c r="AH136" s="95"/>
      <c r="AI136" s="22"/>
      <c r="AJ136" s="22"/>
      <c r="AK136" s="22"/>
      <c r="AL136" s="24"/>
      <c r="AM136" s="22"/>
      <c r="AN136" s="22"/>
      <c r="AR136" s="36"/>
    </row>
    <row r="137" spans="1:44" ht="15.75" customHeight="1" x14ac:dyDescent="0.25">
      <c r="A137" s="36"/>
      <c r="Q137" s="36"/>
      <c r="R137" s="36"/>
      <c r="AR137" s="36"/>
    </row>
    <row r="138" spans="1:44" ht="15.75" customHeight="1" x14ac:dyDescent="0.25">
      <c r="A138" s="36"/>
      <c r="Q138" s="36"/>
      <c r="R138" s="36"/>
      <c r="AR138" s="36"/>
    </row>
    <row r="139" spans="1:44" ht="15.75" customHeight="1" x14ac:dyDescent="0.25">
      <c r="A139" s="36"/>
      <c r="Q139" s="36"/>
      <c r="R139" s="36"/>
      <c r="S139" s="27"/>
      <c r="T139" s="21"/>
      <c r="AR139" s="36"/>
    </row>
    <row r="140" spans="1:44" ht="15.75" customHeight="1" x14ac:dyDescent="0.25">
      <c r="A140" s="36"/>
      <c r="Q140" s="36"/>
      <c r="R140" s="36"/>
      <c r="S140" s="27"/>
      <c r="T140" s="21"/>
      <c r="AR140" s="36"/>
    </row>
    <row r="141" spans="1:44" ht="15.75" customHeight="1" x14ac:dyDescent="0.25">
      <c r="A141" s="36"/>
      <c r="Q141" s="36"/>
      <c r="R141" s="36"/>
      <c r="S141" s="27"/>
      <c r="T141" s="21"/>
      <c r="AR141" s="36"/>
    </row>
    <row r="142" spans="1:44" ht="15.75" customHeight="1" x14ac:dyDescent="0.25">
      <c r="A142" s="36"/>
      <c r="Q142" s="39"/>
      <c r="R142" s="39"/>
      <c r="AR142" s="39"/>
    </row>
    <row r="143" spans="1:44" ht="15.75" customHeight="1" x14ac:dyDescent="0.25">
      <c r="A143" s="36"/>
      <c r="Q143" s="39"/>
      <c r="R143" s="39"/>
      <c r="AR143" s="39"/>
    </row>
    <row r="144" spans="1:44" ht="15.75" customHeight="1" x14ac:dyDescent="0.25">
      <c r="A144" s="36"/>
      <c r="Q144" s="39"/>
      <c r="R144" s="39"/>
      <c r="AR144" s="39"/>
    </row>
    <row r="145" spans="1:44" ht="15.75" customHeight="1" x14ac:dyDescent="0.25">
      <c r="A145" s="36"/>
      <c r="D145" s="21"/>
      <c r="E145" s="21"/>
      <c r="F145" s="21"/>
      <c r="G145" s="21"/>
      <c r="I145" s="22"/>
      <c r="J145" s="22"/>
      <c r="K145" s="22"/>
      <c r="L145" s="22"/>
      <c r="M145" s="22"/>
      <c r="Q145" s="39"/>
      <c r="R145" s="39"/>
      <c r="AR145" s="39"/>
    </row>
    <row r="146" spans="1:44" ht="15.75" x14ac:dyDescent="0.25">
      <c r="A146" s="36"/>
      <c r="Q146" s="39"/>
      <c r="R146" s="39"/>
      <c r="AR146" s="39"/>
    </row>
    <row r="147" spans="1:44" ht="15" x14ac:dyDescent="0.2">
      <c r="A147" s="39"/>
      <c r="B147" s="39"/>
      <c r="C147" s="39"/>
      <c r="D147" s="39"/>
      <c r="E147" s="39"/>
      <c r="F147" s="39"/>
      <c r="G147" s="39"/>
      <c r="H147" s="39"/>
      <c r="I147" s="39"/>
      <c r="J147" s="39"/>
      <c r="K147" s="39"/>
      <c r="L147" s="39"/>
      <c r="M147" s="39"/>
      <c r="N147" s="39"/>
      <c r="O147" s="39"/>
      <c r="P147" s="39"/>
      <c r="Q147" s="39"/>
      <c r="R147" s="39"/>
      <c r="S147" s="39"/>
      <c r="T147" s="39"/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F147" s="39"/>
      <c r="AG147" s="39"/>
      <c r="AH147" s="39"/>
      <c r="AI147" s="39"/>
      <c r="AJ147" s="39"/>
      <c r="AK147" s="39"/>
      <c r="AL147" s="39"/>
      <c r="AM147" s="39"/>
      <c r="AN147" s="39"/>
      <c r="AO147" s="39"/>
      <c r="AP147" s="39"/>
      <c r="AQ147" s="39"/>
      <c r="AR147" s="43"/>
    </row>
  </sheetData>
  <mergeCells count="25">
    <mergeCell ref="AG10:AH10"/>
    <mergeCell ref="B1:P1"/>
    <mergeCell ref="S1:AQ1"/>
    <mergeCell ref="G2:M2"/>
    <mergeCell ref="AG2:AH2"/>
    <mergeCell ref="AG3:AH3"/>
    <mergeCell ref="AG4:AH4"/>
    <mergeCell ref="AG5:AH5"/>
    <mergeCell ref="AG6:AH6"/>
    <mergeCell ref="AG7:AH7"/>
    <mergeCell ref="AG8:AH8"/>
    <mergeCell ref="AG9:AH9"/>
    <mergeCell ref="AG11:AH11"/>
    <mergeCell ref="E14:F14"/>
    <mergeCell ref="B74:P74"/>
    <mergeCell ref="S74:AQ74"/>
    <mergeCell ref="G75:M75"/>
    <mergeCell ref="S75:AQ75"/>
    <mergeCell ref="AG133:AH133"/>
    <mergeCell ref="AG134:AH134"/>
    <mergeCell ref="AG135:AH135"/>
    <mergeCell ref="AG136:AH136"/>
    <mergeCell ref="AG97:AH97"/>
    <mergeCell ref="AG99:AH99"/>
    <mergeCell ref="AG98:AH98"/>
  </mergeCells>
  <conditionalFormatting sqref="Z92">
    <cfRule type="cellIs" dxfId="9" priority="5" operator="notEqual">
      <formula>$Z$91</formula>
    </cfRule>
  </conditionalFormatting>
  <conditionalFormatting sqref="AA92">
    <cfRule type="cellIs" dxfId="8" priority="4" operator="notEqual">
      <formula>$AA$91</formula>
    </cfRule>
  </conditionalFormatting>
  <conditionalFormatting sqref="AB92">
    <cfRule type="cellIs" dxfId="7" priority="3" operator="notEqual">
      <formula>$AB$91</formula>
    </cfRule>
  </conditionalFormatting>
  <conditionalFormatting sqref="AC92">
    <cfRule type="cellIs" dxfId="6" priority="2" operator="notEqual">
      <formula>$AC$91</formula>
    </cfRule>
  </conditionalFormatting>
  <conditionalFormatting sqref="AD92">
    <cfRule type="cellIs" dxfId="5" priority="1" operator="notEqual">
      <formula>$AD$91</formula>
    </cfRule>
  </conditionalFormatting>
  <pageMargins left="0.25" right="0.25" top="0.25" bottom="0.25" header="0.5" footer="0.5"/>
  <pageSetup scale="65" fitToWidth="0" fitToHeight="0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F09CEE-2248-4C07-95E0-D7D7A5B37C45}">
  <dimension ref="A1:AR147"/>
  <sheetViews>
    <sheetView topLeftCell="B19" zoomScale="70" zoomScaleNormal="70" zoomScaleSheetLayoutView="78" workbookViewId="0">
      <selection activeCell="C2" sqref="C2"/>
    </sheetView>
  </sheetViews>
  <sheetFormatPr defaultRowHeight="12.75" x14ac:dyDescent="0.2"/>
  <cols>
    <col min="1" max="1" width="2.7109375" customWidth="1"/>
    <col min="2" max="2" width="13.140625" customWidth="1"/>
    <col min="3" max="3" width="8.7109375" customWidth="1"/>
    <col min="4" max="4" width="8.28515625" customWidth="1"/>
    <col min="5" max="5" width="9.7109375" customWidth="1"/>
    <col min="6" max="6" width="5.85546875" customWidth="1"/>
    <col min="7" max="13" width="9.7109375" customWidth="1"/>
    <col min="14" max="15" width="10.7109375" customWidth="1"/>
    <col min="16" max="16" width="18.7109375" customWidth="1"/>
    <col min="17" max="18" width="2.7109375" customWidth="1"/>
    <col min="19" max="19" width="5.85546875" customWidth="1"/>
    <col min="20" max="23" width="6" customWidth="1"/>
    <col min="24" max="24" width="4.7109375" customWidth="1"/>
    <col min="25" max="25" width="10.7109375" customWidth="1"/>
    <col min="26" max="30" width="5.85546875" customWidth="1"/>
    <col min="31" max="31" width="5.28515625" customWidth="1"/>
    <col min="32" max="32" width="5.85546875" customWidth="1"/>
    <col min="33" max="36" width="6" customWidth="1"/>
    <col min="37" max="37" width="4.7109375" customWidth="1"/>
    <col min="38" max="38" width="10.7109375" customWidth="1"/>
    <col min="39" max="43" width="5.85546875" customWidth="1"/>
    <col min="44" max="44" width="2.7109375" customWidth="1"/>
  </cols>
  <sheetData>
    <row r="1" spans="1:44" ht="24" customHeight="1" x14ac:dyDescent="0.3">
      <c r="A1" s="39"/>
      <c r="B1" s="85" t="s">
        <v>127</v>
      </c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39"/>
      <c r="R1" s="39"/>
      <c r="S1" s="85" t="s">
        <v>127</v>
      </c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  <c r="AG1" s="85"/>
      <c r="AH1" s="85"/>
      <c r="AI1" s="85"/>
      <c r="AJ1" s="85"/>
      <c r="AK1" s="85"/>
      <c r="AL1" s="85"/>
      <c r="AM1" s="85"/>
      <c r="AN1" s="85"/>
      <c r="AO1" s="85"/>
      <c r="AP1" s="85"/>
      <c r="AQ1" s="85"/>
      <c r="AR1" s="39"/>
    </row>
    <row r="2" spans="1:44" ht="18.600000000000001" customHeight="1" thickBot="1" x14ac:dyDescent="0.35">
      <c r="A2" s="36"/>
      <c r="B2" s="26" t="s">
        <v>76</v>
      </c>
      <c r="C2" s="26">
        <v>1</v>
      </c>
      <c r="D2" s="25"/>
      <c r="E2" s="25"/>
      <c r="F2" s="25"/>
      <c r="G2" s="86" t="s">
        <v>170</v>
      </c>
      <c r="H2" s="86"/>
      <c r="I2" s="86"/>
      <c r="J2" s="86"/>
      <c r="K2" s="86"/>
      <c r="L2" s="86"/>
      <c r="M2" s="86"/>
      <c r="N2" s="25"/>
      <c r="O2" s="25"/>
      <c r="P2" s="25"/>
      <c r="Q2" s="36"/>
      <c r="R2" s="36"/>
      <c r="U2" s="37" t="s">
        <v>109</v>
      </c>
      <c r="V2" s="10" t="s">
        <v>0</v>
      </c>
      <c r="W2" s="10"/>
      <c r="X2" s="10"/>
      <c r="Y2" s="10"/>
      <c r="Z2" s="10" t="s">
        <v>1</v>
      </c>
      <c r="AA2" s="10"/>
      <c r="AB2" s="10"/>
      <c r="AC2" s="37" t="s">
        <v>3</v>
      </c>
      <c r="AD2" s="37" t="s">
        <v>7</v>
      </c>
      <c r="AE2" s="37" t="s">
        <v>8</v>
      </c>
      <c r="AF2" s="37" t="s">
        <v>9</v>
      </c>
      <c r="AG2" s="97" t="s">
        <v>71</v>
      </c>
      <c r="AH2" s="97"/>
      <c r="AI2" s="37" t="s">
        <v>4</v>
      </c>
      <c r="AJ2" s="37" t="s">
        <v>6</v>
      </c>
      <c r="AK2" s="37" t="s">
        <v>5</v>
      </c>
      <c r="AL2" s="37" t="s">
        <v>72</v>
      </c>
      <c r="AM2" s="21"/>
      <c r="AN2" s="11"/>
      <c r="AO2" s="11"/>
      <c r="AP2" s="22"/>
      <c r="AQ2" s="22"/>
      <c r="AR2" s="39"/>
    </row>
    <row r="3" spans="1:44" ht="18.75" thickBot="1" x14ac:dyDescent="0.3">
      <c r="A3" s="36"/>
      <c r="B3" s="4" t="s">
        <v>110</v>
      </c>
      <c r="C3" s="2" t="s">
        <v>80</v>
      </c>
      <c r="D3" s="2"/>
      <c r="E3" s="3"/>
      <c r="F3" s="2"/>
      <c r="G3" s="4" t="s">
        <v>7</v>
      </c>
      <c r="H3" s="4" t="s">
        <v>8</v>
      </c>
      <c r="I3" s="4" t="s">
        <v>9</v>
      </c>
      <c r="J3" s="4" t="s">
        <v>11</v>
      </c>
      <c r="K3" s="4" t="s">
        <v>12</v>
      </c>
      <c r="L3" s="4" t="s">
        <v>10</v>
      </c>
      <c r="M3" s="4" t="s">
        <v>4</v>
      </c>
      <c r="N3" s="4" t="s">
        <v>13</v>
      </c>
      <c r="O3" s="4" t="s">
        <v>2</v>
      </c>
      <c r="P3" s="4"/>
      <c r="Q3" s="36"/>
      <c r="R3" s="36"/>
      <c r="U3" s="27">
        <v>7.5</v>
      </c>
      <c r="V3" s="21" t="s">
        <v>168</v>
      </c>
      <c r="Z3" s="21" t="s">
        <v>136</v>
      </c>
      <c r="AB3" s="22"/>
      <c r="AC3" s="15">
        <f t="shared" ref="AC3:AC10" si="0">+AD3+AE3+AF3</f>
        <v>1</v>
      </c>
      <c r="AD3" s="15">
        <v>1</v>
      </c>
      <c r="AE3" s="15">
        <v>0</v>
      </c>
      <c r="AF3" s="15">
        <v>0</v>
      </c>
      <c r="AG3" s="98">
        <f t="shared" ref="AG3:AG9" si="1">+(AD3*2+AF3)/(2*AC3)</f>
        <v>1</v>
      </c>
      <c r="AH3" s="98"/>
      <c r="AI3" s="15">
        <v>0</v>
      </c>
      <c r="AJ3" s="15">
        <v>0</v>
      </c>
      <c r="AK3" s="15">
        <v>1</v>
      </c>
      <c r="AL3" s="52">
        <f t="shared" ref="AL3:AL9" si="2">+AI3/AC3</f>
        <v>0</v>
      </c>
      <c r="AN3" s="22"/>
      <c r="AQ3" s="22"/>
      <c r="AR3" s="39"/>
    </row>
    <row r="4" spans="1:44" ht="18" x14ac:dyDescent="0.25">
      <c r="A4" s="36"/>
      <c r="B4" s="5">
        <v>1</v>
      </c>
      <c r="C4" s="6" t="s">
        <v>130</v>
      </c>
      <c r="D4" s="11"/>
      <c r="E4" s="6"/>
      <c r="F4" s="11"/>
      <c r="G4" s="5">
        <v>1</v>
      </c>
      <c r="H4" s="5">
        <v>0</v>
      </c>
      <c r="I4" s="5">
        <v>0</v>
      </c>
      <c r="J4" s="5">
        <f t="shared" ref="J4:J11" si="3">2*G4+I4</f>
        <v>2</v>
      </c>
      <c r="K4" s="35">
        <f t="shared" ref="K4:K11" si="4">+J4/((G4+H4+I4)*2)</f>
        <v>1</v>
      </c>
      <c r="L4" s="5">
        <f>+$AA$27</f>
        <v>6</v>
      </c>
      <c r="M4" s="5">
        <v>0</v>
      </c>
      <c r="N4" s="5">
        <f>$AB$27</f>
        <v>8</v>
      </c>
      <c r="O4" s="5">
        <f>$AD$27</f>
        <v>2</v>
      </c>
      <c r="P4" s="5"/>
      <c r="Q4" s="40"/>
      <c r="R4" s="36"/>
      <c r="U4" s="27">
        <v>8</v>
      </c>
      <c r="V4" s="21" t="s">
        <v>15</v>
      </c>
      <c r="X4" s="21"/>
      <c r="Y4" s="21"/>
      <c r="Z4" s="21" t="s">
        <v>184</v>
      </c>
      <c r="AB4" s="22"/>
      <c r="AC4" s="22">
        <f t="shared" si="0"/>
        <v>1</v>
      </c>
      <c r="AD4" s="22">
        <v>1</v>
      </c>
      <c r="AE4" s="22">
        <v>0</v>
      </c>
      <c r="AF4" s="22">
        <v>0</v>
      </c>
      <c r="AG4" s="95">
        <f t="shared" si="1"/>
        <v>1</v>
      </c>
      <c r="AH4" s="95"/>
      <c r="AI4" s="22">
        <v>2</v>
      </c>
      <c r="AJ4" s="22">
        <v>0</v>
      </c>
      <c r="AK4" s="22">
        <v>0</v>
      </c>
      <c r="AL4" s="24">
        <f t="shared" si="2"/>
        <v>2</v>
      </c>
      <c r="AN4" s="22"/>
      <c r="AO4" s="5"/>
      <c r="AQ4" s="22"/>
      <c r="AR4" s="39"/>
    </row>
    <row r="5" spans="1:44" ht="18" x14ac:dyDescent="0.25">
      <c r="A5" s="36"/>
      <c r="B5" s="5">
        <v>5</v>
      </c>
      <c r="C5" s="6" t="s">
        <v>171</v>
      </c>
      <c r="D5" s="11"/>
      <c r="E5" s="11"/>
      <c r="F5" s="11"/>
      <c r="G5" s="5">
        <v>1</v>
      </c>
      <c r="H5" s="5">
        <v>0</v>
      </c>
      <c r="I5" s="5">
        <v>0</v>
      </c>
      <c r="J5" s="5">
        <f t="shared" si="3"/>
        <v>2</v>
      </c>
      <c r="K5" s="35">
        <f t="shared" si="4"/>
        <v>1</v>
      </c>
      <c r="L5" s="5">
        <f>+$AN$27</f>
        <v>6</v>
      </c>
      <c r="M5" s="5">
        <v>2</v>
      </c>
      <c r="N5" s="5">
        <f>$AO$27</f>
        <v>11</v>
      </c>
      <c r="O5" s="5">
        <f>$AQ$27</f>
        <v>0</v>
      </c>
      <c r="P5" s="5"/>
      <c r="Q5" s="40"/>
      <c r="R5" s="36"/>
      <c r="U5" s="27">
        <v>7.5</v>
      </c>
      <c r="V5" s="21" t="s">
        <v>69</v>
      </c>
      <c r="X5" s="21"/>
      <c r="Z5" s="21" t="s">
        <v>16</v>
      </c>
      <c r="AB5" s="22"/>
      <c r="AC5" s="22">
        <f t="shared" si="0"/>
        <v>1</v>
      </c>
      <c r="AD5" s="22">
        <v>0</v>
      </c>
      <c r="AE5" s="22">
        <v>0</v>
      </c>
      <c r="AF5" s="22">
        <v>1</v>
      </c>
      <c r="AG5" s="95">
        <f t="shared" si="1"/>
        <v>0.5</v>
      </c>
      <c r="AH5" s="95"/>
      <c r="AI5" s="22">
        <v>2</v>
      </c>
      <c r="AJ5" s="22">
        <v>0</v>
      </c>
      <c r="AK5" s="22">
        <v>0</v>
      </c>
      <c r="AL5" s="24">
        <f t="shared" si="2"/>
        <v>2</v>
      </c>
      <c r="AN5" s="22"/>
      <c r="AO5" s="5"/>
      <c r="AQ5" s="22"/>
      <c r="AR5" s="39"/>
    </row>
    <row r="6" spans="1:44" ht="18" x14ac:dyDescent="0.25">
      <c r="A6" s="36"/>
      <c r="B6" s="5">
        <v>7</v>
      </c>
      <c r="C6" s="6" t="s">
        <v>92</v>
      </c>
      <c r="D6" s="11"/>
      <c r="E6" s="6"/>
      <c r="F6" s="11"/>
      <c r="G6" s="5">
        <v>1</v>
      </c>
      <c r="H6" s="5">
        <v>0</v>
      </c>
      <c r="I6" s="5">
        <v>0</v>
      </c>
      <c r="J6" s="5">
        <f t="shared" si="3"/>
        <v>2</v>
      </c>
      <c r="K6" s="35">
        <f t="shared" si="4"/>
        <v>1</v>
      </c>
      <c r="L6" s="5">
        <f>+$AN$53</f>
        <v>8</v>
      </c>
      <c r="M6" s="5">
        <v>3</v>
      </c>
      <c r="N6" s="5">
        <f>+$AO$53</f>
        <v>14</v>
      </c>
      <c r="O6" s="5">
        <f>+$AQ$53</f>
        <v>4</v>
      </c>
      <c r="P6" s="5"/>
      <c r="Q6" s="40"/>
      <c r="R6" s="36"/>
      <c r="U6" s="27">
        <v>7</v>
      </c>
      <c r="V6" s="21" t="s">
        <v>183</v>
      </c>
      <c r="X6" s="21"/>
      <c r="Z6" s="21" t="s">
        <v>97</v>
      </c>
      <c r="AB6" s="22"/>
      <c r="AC6" s="22">
        <f t="shared" si="0"/>
        <v>1</v>
      </c>
      <c r="AD6" s="22">
        <v>1</v>
      </c>
      <c r="AE6" s="22">
        <v>0</v>
      </c>
      <c r="AF6" s="22">
        <v>0</v>
      </c>
      <c r="AG6" s="95">
        <f t="shared" si="1"/>
        <v>1</v>
      </c>
      <c r="AH6" s="95"/>
      <c r="AI6" s="22">
        <v>3</v>
      </c>
      <c r="AJ6" s="22">
        <v>0</v>
      </c>
      <c r="AK6" s="22">
        <v>0</v>
      </c>
      <c r="AL6" s="24">
        <f t="shared" si="2"/>
        <v>3</v>
      </c>
      <c r="AN6" s="22"/>
      <c r="AO6" s="5"/>
      <c r="AQ6" s="22"/>
      <c r="AR6" s="39"/>
    </row>
    <row r="7" spans="1:44" ht="18" x14ac:dyDescent="0.25">
      <c r="A7" s="36"/>
      <c r="B7" s="5">
        <v>3</v>
      </c>
      <c r="C7" s="6" t="s">
        <v>93</v>
      </c>
      <c r="D7" s="11"/>
      <c r="E7" s="11"/>
      <c r="F7" s="11"/>
      <c r="G7" s="5">
        <v>0</v>
      </c>
      <c r="H7" s="5">
        <v>0</v>
      </c>
      <c r="I7" s="5">
        <v>1</v>
      </c>
      <c r="J7" s="5">
        <f t="shared" si="3"/>
        <v>1</v>
      </c>
      <c r="K7" s="35">
        <f t="shared" si="4"/>
        <v>0.5</v>
      </c>
      <c r="L7" s="5">
        <f>+$AA$53</f>
        <v>2</v>
      </c>
      <c r="M7" s="5">
        <v>2</v>
      </c>
      <c r="N7" s="5">
        <f>+$AB$53</f>
        <v>0</v>
      </c>
      <c r="O7" s="5">
        <f>+$AD$53</f>
        <v>2</v>
      </c>
      <c r="P7" s="5"/>
      <c r="Q7" s="40"/>
      <c r="R7" s="36"/>
      <c r="U7" s="27">
        <v>7</v>
      </c>
      <c r="V7" s="21" t="s">
        <v>162</v>
      </c>
      <c r="X7" s="21"/>
      <c r="Z7" s="21" t="s">
        <v>17</v>
      </c>
      <c r="AB7" s="22"/>
      <c r="AC7" s="22">
        <f t="shared" si="0"/>
        <v>1</v>
      </c>
      <c r="AD7" s="22">
        <v>0</v>
      </c>
      <c r="AE7" s="22">
        <v>1</v>
      </c>
      <c r="AF7" s="22">
        <v>0</v>
      </c>
      <c r="AG7" s="95">
        <f t="shared" si="1"/>
        <v>0</v>
      </c>
      <c r="AH7" s="95"/>
      <c r="AI7" s="22">
        <v>6</v>
      </c>
      <c r="AJ7" s="22">
        <v>0</v>
      </c>
      <c r="AK7" s="22">
        <v>0</v>
      </c>
      <c r="AL7" s="24">
        <f t="shared" si="2"/>
        <v>6</v>
      </c>
      <c r="AN7" s="22"/>
      <c r="AO7" s="5"/>
      <c r="AQ7" s="22"/>
      <c r="AR7" s="39"/>
    </row>
    <row r="8" spans="1:44" ht="18" x14ac:dyDescent="0.25">
      <c r="A8" s="36"/>
      <c r="B8" s="5">
        <v>4</v>
      </c>
      <c r="C8" s="6" t="s">
        <v>115</v>
      </c>
      <c r="D8" s="11"/>
      <c r="E8" s="11"/>
      <c r="F8" s="11"/>
      <c r="G8" s="5">
        <v>0</v>
      </c>
      <c r="H8" s="5">
        <v>0</v>
      </c>
      <c r="I8" s="5">
        <v>1</v>
      </c>
      <c r="J8" s="5">
        <f t="shared" si="3"/>
        <v>1</v>
      </c>
      <c r="K8" s="35">
        <f t="shared" si="4"/>
        <v>0.5</v>
      </c>
      <c r="L8" s="5">
        <f>+$AA$66</f>
        <v>2</v>
      </c>
      <c r="M8" s="5">
        <v>2</v>
      </c>
      <c r="N8" s="5">
        <f>+$AB$66</f>
        <v>4</v>
      </c>
      <c r="O8" s="5">
        <f>+$AD$66</f>
        <v>0</v>
      </c>
      <c r="P8" s="5"/>
      <c r="Q8" s="40"/>
      <c r="R8" s="36"/>
      <c r="U8" s="27">
        <v>7.5</v>
      </c>
      <c r="V8" s="21" t="s">
        <v>78</v>
      </c>
      <c r="X8" s="21"/>
      <c r="Z8" s="21" t="s">
        <v>18</v>
      </c>
      <c r="AB8" s="22"/>
      <c r="AC8" s="22">
        <f t="shared" si="0"/>
        <v>1</v>
      </c>
      <c r="AD8" s="22">
        <v>0</v>
      </c>
      <c r="AE8" s="22">
        <v>1</v>
      </c>
      <c r="AF8" s="22">
        <v>0</v>
      </c>
      <c r="AG8" s="95">
        <f t="shared" si="1"/>
        <v>0</v>
      </c>
      <c r="AH8" s="95"/>
      <c r="AI8" s="22">
        <v>6</v>
      </c>
      <c r="AJ8" s="22">
        <v>0</v>
      </c>
      <c r="AK8" s="22">
        <v>0</v>
      </c>
      <c r="AL8" s="24">
        <f t="shared" si="2"/>
        <v>6</v>
      </c>
      <c r="AN8" s="22"/>
      <c r="AO8" s="5"/>
      <c r="AQ8" s="22"/>
      <c r="AR8" s="39"/>
    </row>
    <row r="9" spans="1:44" ht="18" x14ac:dyDescent="0.25">
      <c r="A9" s="36"/>
      <c r="B9" s="5">
        <v>2</v>
      </c>
      <c r="C9" s="6" t="s">
        <v>18</v>
      </c>
      <c r="D9" s="11"/>
      <c r="E9" s="6"/>
      <c r="F9" s="11"/>
      <c r="G9" s="5">
        <v>0</v>
      </c>
      <c r="H9" s="5">
        <v>1</v>
      </c>
      <c r="I9" s="5">
        <v>0</v>
      </c>
      <c r="J9" s="5">
        <f t="shared" si="3"/>
        <v>0</v>
      </c>
      <c r="K9" s="35">
        <f t="shared" si="4"/>
        <v>0</v>
      </c>
      <c r="L9" s="5">
        <f>+$AA$40</f>
        <v>0</v>
      </c>
      <c r="M9" s="5">
        <v>6</v>
      </c>
      <c r="N9" s="5">
        <f>$AB$40</f>
        <v>0</v>
      </c>
      <c r="O9" s="5">
        <f>$AD$40</f>
        <v>0</v>
      </c>
      <c r="P9" s="5"/>
      <c r="Q9" s="40"/>
      <c r="R9" s="36"/>
      <c r="U9" s="27">
        <v>8</v>
      </c>
      <c r="V9" s="21" t="s">
        <v>142</v>
      </c>
      <c r="X9" s="21"/>
      <c r="Z9" s="21" t="s">
        <v>14</v>
      </c>
      <c r="AB9" s="22"/>
      <c r="AC9" s="22">
        <f t="shared" si="0"/>
        <v>1</v>
      </c>
      <c r="AD9" s="22">
        <v>0</v>
      </c>
      <c r="AE9" s="22">
        <v>1</v>
      </c>
      <c r="AF9" s="22">
        <v>0</v>
      </c>
      <c r="AG9" s="95">
        <f t="shared" si="1"/>
        <v>0</v>
      </c>
      <c r="AH9" s="95"/>
      <c r="AI9" s="22">
        <v>8</v>
      </c>
      <c r="AJ9" s="22">
        <v>0</v>
      </c>
      <c r="AK9" s="22">
        <v>0</v>
      </c>
      <c r="AL9" s="24">
        <f t="shared" si="2"/>
        <v>8</v>
      </c>
      <c r="AN9" s="22"/>
      <c r="AO9" s="5"/>
      <c r="AQ9" s="22"/>
      <c r="AR9" s="39"/>
    </row>
    <row r="10" spans="1:44" ht="18" x14ac:dyDescent="0.25">
      <c r="A10" s="40"/>
      <c r="B10" s="5">
        <v>6</v>
      </c>
      <c r="C10" s="6" t="s">
        <v>17</v>
      </c>
      <c r="D10" s="11"/>
      <c r="E10" s="6"/>
      <c r="F10" s="11"/>
      <c r="G10" s="5">
        <v>0</v>
      </c>
      <c r="H10" s="5">
        <v>1</v>
      </c>
      <c r="I10" s="5">
        <v>0</v>
      </c>
      <c r="J10" s="5">
        <f t="shared" si="3"/>
        <v>0</v>
      </c>
      <c r="K10" s="35">
        <f t="shared" si="4"/>
        <v>0</v>
      </c>
      <c r="L10" s="5">
        <f>+$AN$40</f>
        <v>2</v>
      </c>
      <c r="M10" s="5">
        <v>6</v>
      </c>
      <c r="N10" s="5">
        <f>+$AO$40</f>
        <v>3</v>
      </c>
      <c r="O10" s="5">
        <f>+$AQ$40</f>
        <v>0</v>
      </c>
      <c r="P10" s="5"/>
      <c r="Q10" s="40"/>
      <c r="R10" s="40"/>
      <c r="U10" s="27">
        <v>7</v>
      </c>
      <c r="V10" s="21" t="s">
        <v>145</v>
      </c>
      <c r="X10" s="21"/>
      <c r="Z10" s="21" t="s">
        <v>93</v>
      </c>
      <c r="AB10" s="22"/>
      <c r="AC10" s="22">
        <f t="shared" si="0"/>
        <v>0</v>
      </c>
      <c r="AD10" s="22">
        <v>0</v>
      </c>
      <c r="AE10" s="22">
        <v>0</v>
      </c>
      <c r="AF10" s="22">
        <v>0</v>
      </c>
      <c r="AG10" s="95"/>
      <c r="AH10" s="95"/>
      <c r="AI10" s="22">
        <v>0</v>
      </c>
      <c r="AJ10" s="22">
        <v>0</v>
      </c>
      <c r="AK10" s="22">
        <v>0</v>
      </c>
      <c r="AL10" s="24"/>
      <c r="AN10" s="22"/>
      <c r="AO10" s="5"/>
      <c r="AQ10" s="22"/>
      <c r="AR10" s="39"/>
    </row>
    <row r="11" spans="1:44" ht="18.75" thickBot="1" x14ac:dyDescent="0.3">
      <c r="A11" s="40"/>
      <c r="B11" s="5">
        <v>8</v>
      </c>
      <c r="C11" s="6" t="s">
        <v>14</v>
      </c>
      <c r="D11" s="11"/>
      <c r="E11" s="6"/>
      <c r="F11" s="11"/>
      <c r="G11" s="5">
        <v>0</v>
      </c>
      <c r="H11" s="5">
        <v>1</v>
      </c>
      <c r="I11" s="5">
        <v>0</v>
      </c>
      <c r="J11" s="5">
        <f t="shared" si="3"/>
        <v>0</v>
      </c>
      <c r="K11" s="35">
        <f t="shared" si="4"/>
        <v>0</v>
      </c>
      <c r="L11" s="5">
        <f>+$AN$66</f>
        <v>3</v>
      </c>
      <c r="M11" s="5">
        <v>8</v>
      </c>
      <c r="N11" s="5">
        <f>$AO$66</f>
        <v>5</v>
      </c>
      <c r="O11" s="5">
        <f>$AQ$66</f>
        <v>2</v>
      </c>
      <c r="P11" s="5"/>
      <c r="Q11" s="40"/>
      <c r="R11" s="40"/>
      <c r="V11" s="21" t="s">
        <v>19</v>
      </c>
      <c r="X11" s="21"/>
      <c r="Y11" s="21"/>
      <c r="Z11" s="11"/>
      <c r="AA11" s="21"/>
      <c r="AB11" s="22"/>
      <c r="AC11" s="22">
        <f>+AC95</f>
        <v>1</v>
      </c>
      <c r="AD11" s="22">
        <f>+AD95</f>
        <v>0</v>
      </c>
      <c r="AE11" s="22">
        <f>+AE95</f>
        <v>0</v>
      </c>
      <c r="AF11" s="22">
        <f>+AF95</f>
        <v>1</v>
      </c>
      <c r="AG11" s="95"/>
      <c r="AH11" s="95"/>
      <c r="AI11" s="22">
        <f>+AI95</f>
        <v>2</v>
      </c>
      <c r="AJ11" s="22">
        <f>+AJ95</f>
        <v>0</v>
      </c>
      <c r="AK11" s="22">
        <f>+AK95</f>
        <v>0</v>
      </c>
      <c r="AL11" s="24"/>
      <c r="AM11" s="21"/>
      <c r="AN11" s="11"/>
      <c r="AO11" s="5"/>
      <c r="AQ11" s="11"/>
      <c r="AR11" s="39"/>
    </row>
    <row r="12" spans="1:44" ht="18" x14ac:dyDescent="0.25">
      <c r="A12" s="40"/>
      <c r="B12" s="7"/>
      <c r="C12" s="7"/>
      <c r="D12" s="7"/>
      <c r="E12" s="8"/>
      <c r="F12" s="7"/>
      <c r="G12" s="9">
        <f>SUM(G4:G11)</f>
        <v>3</v>
      </c>
      <c r="H12" s="9">
        <f>SUM(H4:H11)</f>
        <v>3</v>
      </c>
      <c r="I12" s="9">
        <f>SUM(I4:I11)</f>
        <v>2</v>
      </c>
      <c r="J12" s="9"/>
      <c r="K12" s="9"/>
      <c r="L12" s="9">
        <f>SUM(L4:L11)</f>
        <v>29</v>
      </c>
      <c r="M12" s="9">
        <f>SUM(M4:M11)</f>
        <v>29</v>
      </c>
      <c r="N12" s="9">
        <f>SUM(N4:N11)</f>
        <v>45</v>
      </c>
      <c r="O12" s="9">
        <f>SUM(O4:O11)</f>
        <v>10</v>
      </c>
      <c r="P12" s="9"/>
      <c r="Q12" s="40"/>
      <c r="R12" s="40"/>
      <c r="U12" s="32"/>
      <c r="V12" s="32"/>
      <c r="W12" s="31" t="s">
        <v>20</v>
      </c>
      <c r="X12" s="32"/>
      <c r="Y12" s="32"/>
      <c r="Z12" s="32"/>
      <c r="AA12" s="31"/>
      <c r="AB12" s="15"/>
      <c r="AC12" s="15">
        <f>SUM(AC3:AC11)</f>
        <v>8</v>
      </c>
      <c r="AD12" s="15">
        <f>SUM(AD3:AD11)</f>
        <v>3</v>
      </c>
      <c r="AE12" s="15">
        <f>SUM(AE3:AE11)</f>
        <v>3</v>
      </c>
      <c r="AF12" s="15">
        <f>SUM(AF3:AF11)</f>
        <v>2</v>
      </c>
      <c r="AG12" s="15"/>
      <c r="AH12" s="15"/>
      <c r="AI12" s="15">
        <f>SUM(AI3:AI11)</f>
        <v>29</v>
      </c>
      <c r="AJ12" s="15">
        <f>SUM(AJ3:AJ11)</f>
        <v>0</v>
      </c>
      <c r="AK12" s="15">
        <f>SUM(AK3:AK11)</f>
        <v>1</v>
      </c>
      <c r="AL12" s="33">
        <f>+AI12/AC12</f>
        <v>3.625</v>
      </c>
      <c r="AR12" s="39"/>
    </row>
    <row r="13" spans="1:44" ht="15.75" x14ac:dyDescent="0.25">
      <c r="A13" s="41"/>
      <c r="B13" s="1"/>
      <c r="C13" s="1"/>
      <c r="D13" s="1"/>
      <c r="P13" s="1"/>
      <c r="Q13" s="41"/>
      <c r="R13" s="41"/>
      <c r="AR13" s="39"/>
    </row>
    <row r="14" spans="1:44" ht="15.95" customHeight="1" thickBot="1" x14ac:dyDescent="0.3">
      <c r="A14" s="41"/>
      <c r="B14" s="47" t="str">
        <f>"Week "&amp;TEXT(C2,"##")&amp;" Summary:"</f>
        <v>Week 1 Summary:</v>
      </c>
      <c r="C14" s="48"/>
      <c r="D14" s="48"/>
      <c r="E14" s="96">
        <v>45543</v>
      </c>
      <c r="F14" s="96"/>
      <c r="G14" s="36" t="s">
        <v>70</v>
      </c>
      <c r="H14" s="36" t="s">
        <v>25</v>
      </c>
      <c r="I14" s="36" t="s">
        <v>90</v>
      </c>
      <c r="J14" s="39"/>
      <c r="K14" s="39"/>
      <c r="L14" s="36" t="s">
        <v>89</v>
      </c>
      <c r="M14" s="39"/>
      <c r="N14" s="39"/>
      <c r="O14" s="39"/>
      <c r="P14" s="39"/>
      <c r="Q14" s="41"/>
      <c r="R14" s="41"/>
      <c r="S14" s="23" t="s">
        <v>109</v>
      </c>
      <c r="T14" s="51" t="s">
        <v>80</v>
      </c>
      <c r="U14" s="51"/>
      <c r="V14" s="51"/>
      <c r="W14" s="51"/>
      <c r="X14" s="51" t="s">
        <v>110</v>
      </c>
      <c r="Y14" s="17" t="s">
        <v>21</v>
      </c>
      <c r="Z14" s="23" t="s">
        <v>3</v>
      </c>
      <c r="AA14" s="23" t="s">
        <v>22</v>
      </c>
      <c r="AB14" s="23" t="s">
        <v>23</v>
      </c>
      <c r="AC14" s="23" t="s">
        <v>24</v>
      </c>
      <c r="AD14" s="23" t="s">
        <v>2</v>
      </c>
      <c r="AE14" s="45"/>
      <c r="AF14" s="23" t="s">
        <v>109</v>
      </c>
      <c r="AG14" s="51" t="s">
        <v>80</v>
      </c>
      <c r="AH14" s="51"/>
      <c r="AI14" s="51"/>
      <c r="AJ14" s="51"/>
      <c r="AK14" s="51" t="s">
        <v>110</v>
      </c>
      <c r="AL14" s="17" t="s">
        <v>21</v>
      </c>
      <c r="AM14" s="23" t="s">
        <v>3</v>
      </c>
      <c r="AN14" s="23" t="s">
        <v>22</v>
      </c>
      <c r="AO14" s="23" t="s">
        <v>23</v>
      </c>
      <c r="AP14" s="23" t="s">
        <v>24</v>
      </c>
      <c r="AQ14" s="23" t="s">
        <v>2</v>
      </c>
      <c r="AR14" s="39"/>
    </row>
    <row r="15" spans="1:44" ht="15.95" customHeight="1" x14ac:dyDescent="0.25">
      <c r="A15" s="41"/>
      <c r="B15" s="42" t="s">
        <v>146</v>
      </c>
      <c r="C15" s="6" t="s">
        <v>175</v>
      </c>
      <c r="E15" s="21"/>
      <c r="F15" s="21"/>
      <c r="G15" s="5">
        <v>6</v>
      </c>
      <c r="H15" s="22">
        <v>1</v>
      </c>
      <c r="I15" s="21" t="s">
        <v>114</v>
      </c>
      <c r="J15" s="21"/>
      <c r="K15" s="21"/>
      <c r="L15" s="21"/>
      <c r="M15" s="21" t="s">
        <v>122</v>
      </c>
      <c r="N15" s="21"/>
      <c r="O15" s="21"/>
      <c r="P15" s="21"/>
      <c r="Q15" s="41"/>
      <c r="R15" s="41"/>
      <c r="S15" s="18" t="s">
        <v>130</v>
      </c>
      <c r="T15" s="18"/>
      <c r="U15" s="18"/>
      <c r="V15" s="18"/>
      <c r="W15" s="18"/>
      <c r="X15" s="16" t="s">
        <v>135</v>
      </c>
      <c r="Z15" s="22">
        <v>1</v>
      </c>
      <c r="AA15" s="22">
        <v>0</v>
      </c>
      <c r="AB15" s="22">
        <v>1</v>
      </c>
      <c r="AC15" s="22">
        <f>+AA15+AB15</f>
        <v>1</v>
      </c>
      <c r="AD15" s="22">
        <v>0</v>
      </c>
      <c r="AE15" s="45"/>
      <c r="AF15" s="18" t="s">
        <v>171</v>
      </c>
      <c r="AG15" s="18"/>
      <c r="AH15" s="18"/>
      <c r="AI15" s="18"/>
      <c r="AJ15" s="18"/>
      <c r="AK15" s="16" t="s">
        <v>174</v>
      </c>
      <c r="AM15" s="22">
        <v>1</v>
      </c>
      <c r="AN15" s="22">
        <v>2</v>
      </c>
      <c r="AO15" s="22">
        <v>1</v>
      </c>
      <c r="AP15" s="22">
        <f t="shared" ref="AP15:AP26" si="5">+AN15+AO15</f>
        <v>3</v>
      </c>
      <c r="AQ15" s="22">
        <v>0</v>
      </c>
      <c r="AR15" s="39"/>
    </row>
    <row r="16" spans="1:44" ht="15.95" customHeight="1" x14ac:dyDescent="0.25">
      <c r="A16" s="41"/>
      <c r="B16" s="22" t="s">
        <v>27</v>
      </c>
      <c r="C16" s="16" t="s">
        <v>202</v>
      </c>
      <c r="D16" s="16"/>
      <c r="E16" s="16"/>
      <c r="F16" s="21"/>
      <c r="G16" s="5"/>
      <c r="H16" s="22">
        <v>1</v>
      </c>
      <c r="I16" s="21" t="s">
        <v>169</v>
      </c>
      <c r="J16" s="21"/>
      <c r="K16" s="21"/>
      <c r="L16" s="21" t="s">
        <v>198</v>
      </c>
      <c r="M16" s="21"/>
      <c r="N16" s="21"/>
      <c r="O16" s="21"/>
      <c r="P16" s="21"/>
      <c r="Q16" s="41"/>
      <c r="R16" s="41"/>
      <c r="S16" s="27">
        <v>7.5</v>
      </c>
      <c r="T16" s="21" t="s">
        <v>168</v>
      </c>
      <c r="U16" s="21"/>
      <c r="V16" s="21"/>
      <c r="W16" s="21"/>
      <c r="X16" s="22">
        <v>30</v>
      </c>
      <c r="Y16" s="21" t="s">
        <v>134</v>
      </c>
      <c r="Z16" s="22">
        <v>1</v>
      </c>
      <c r="AA16" s="22">
        <v>0</v>
      </c>
      <c r="AB16" s="22">
        <v>0</v>
      </c>
      <c r="AC16" s="22">
        <f>+AA16+AB16</f>
        <v>0</v>
      </c>
      <c r="AD16" s="22">
        <v>0</v>
      </c>
      <c r="AE16" s="45"/>
      <c r="AF16" s="27">
        <v>8</v>
      </c>
      <c r="AG16" s="21" t="s">
        <v>15</v>
      </c>
      <c r="AK16" s="22"/>
      <c r="AL16" s="21" t="s">
        <v>173</v>
      </c>
      <c r="AM16" s="22">
        <v>1</v>
      </c>
      <c r="AN16" s="22">
        <v>0</v>
      </c>
      <c r="AO16" s="22">
        <v>0</v>
      </c>
      <c r="AP16" s="22">
        <f t="shared" si="5"/>
        <v>0</v>
      </c>
      <c r="AQ16" s="22">
        <v>0</v>
      </c>
      <c r="AR16" s="39"/>
    </row>
    <row r="17" spans="1:44" ht="15.95" customHeight="1" x14ac:dyDescent="0.25">
      <c r="A17" s="41"/>
      <c r="B17" s="22"/>
      <c r="C17" s="16"/>
      <c r="D17" s="16"/>
      <c r="E17" s="16"/>
      <c r="F17" s="21"/>
      <c r="H17" s="22">
        <v>1</v>
      </c>
      <c r="I17" s="21" t="s">
        <v>169</v>
      </c>
      <c r="J17" s="21"/>
      <c r="K17" s="21"/>
      <c r="L17" s="21" t="s">
        <v>199</v>
      </c>
      <c r="M17" s="21"/>
      <c r="N17" s="21"/>
      <c r="O17" s="21"/>
      <c r="P17" s="21"/>
      <c r="Q17" s="41"/>
      <c r="R17" s="41"/>
      <c r="S17" s="27">
        <v>9.5</v>
      </c>
      <c r="T17" s="21" t="s">
        <v>185</v>
      </c>
      <c r="U17" s="21"/>
      <c r="V17" s="21"/>
      <c r="W17" s="21"/>
      <c r="X17" s="22">
        <v>7</v>
      </c>
      <c r="Y17" s="21" t="s">
        <v>134</v>
      </c>
      <c r="Z17" s="22">
        <v>1</v>
      </c>
      <c r="AA17" s="22">
        <v>3</v>
      </c>
      <c r="AB17" s="22">
        <v>0</v>
      </c>
      <c r="AC17" s="22">
        <f t="shared" ref="AC17:AC26" si="6">+AA17+AB17</f>
        <v>3</v>
      </c>
      <c r="AD17" s="22">
        <v>0</v>
      </c>
      <c r="AE17" s="45"/>
      <c r="AF17" s="27">
        <v>9.5</v>
      </c>
      <c r="AG17" s="21" t="s">
        <v>192</v>
      </c>
      <c r="AH17" s="21"/>
      <c r="AI17" s="21"/>
      <c r="AJ17" s="21"/>
      <c r="AK17" s="22"/>
      <c r="AL17" s="21" t="s">
        <v>173</v>
      </c>
      <c r="AM17" s="22">
        <v>1</v>
      </c>
      <c r="AN17" s="22">
        <v>1</v>
      </c>
      <c r="AO17" s="22">
        <v>1</v>
      </c>
      <c r="AP17" s="22">
        <f t="shared" si="5"/>
        <v>2</v>
      </c>
      <c r="AQ17" s="22">
        <v>0</v>
      </c>
      <c r="AR17" s="39"/>
    </row>
    <row r="18" spans="1:44" ht="15.95" customHeight="1" x14ac:dyDescent="0.25">
      <c r="A18" s="41"/>
      <c r="C18" s="16"/>
      <c r="D18" s="16"/>
      <c r="E18" s="16"/>
      <c r="H18" s="22">
        <v>1</v>
      </c>
      <c r="I18" s="21" t="s">
        <v>114</v>
      </c>
      <c r="L18" s="21" t="s">
        <v>200</v>
      </c>
      <c r="Q18" s="41"/>
      <c r="R18" s="41"/>
      <c r="S18" s="27">
        <v>8.5</v>
      </c>
      <c r="T18" s="21" t="s">
        <v>28</v>
      </c>
      <c r="W18" s="21"/>
      <c r="X18" s="22">
        <v>44</v>
      </c>
      <c r="Y18" s="21" t="s">
        <v>134</v>
      </c>
      <c r="Z18" s="22">
        <v>1</v>
      </c>
      <c r="AA18" s="22">
        <v>0</v>
      </c>
      <c r="AB18" s="22">
        <v>0</v>
      </c>
      <c r="AC18" s="22">
        <f t="shared" si="6"/>
        <v>0</v>
      </c>
      <c r="AD18" s="22">
        <v>0</v>
      </c>
      <c r="AE18" s="45"/>
      <c r="AF18" s="27">
        <v>9</v>
      </c>
      <c r="AG18" s="21" t="s">
        <v>79</v>
      </c>
      <c r="AH18" s="21"/>
      <c r="AI18" s="21"/>
      <c r="AJ18" s="21"/>
      <c r="AK18" s="22"/>
      <c r="AL18" s="21" t="s">
        <v>173</v>
      </c>
      <c r="AM18" s="22">
        <v>1</v>
      </c>
      <c r="AN18" s="22">
        <v>1</v>
      </c>
      <c r="AO18" s="22">
        <v>2</v>
      </c>
      <c r="AP18" s="22">
        <f t="shared" si="5"/>
        <v>3</v>
      </c>
      <c r="AQ18" s="22">
        <v>0</v>
      </c>
      <c r="AR18" s="39"/>
    </row>
    <row r="19" spans="1:44" ht="15.95" customHeight="1" x14ac:dyDescent="0.25">
      <c r="A19" s="41"/>
      <c r="H19" s="22">
        <v>2</v>
      </c>
      <c r="I19" s="21" t="s">
        <v>155</v>
      </c>
      <c r="L19" s="21" t="s">
        <v>201</v>
      </c>
      <c r="Q19" s="41"/>
      <c r="R19" s="41"/>
      <c r="S19" s="27">
        <v>8</v>
      </c>
      <c r="T19" s="21" t="s">
        <v>155</v>
      </c>
      <c r="X19" s="22">
        <v>77</v>
      </c>
      <c r="Y19" s="21" t="s">
        <v>134</v>
      </c>
      <c r="Z19" s="22">
        <v>1</v>
      </c>
      <c r="AA19" s="22">
        <v>1</v>
      </c>
      <c r="AB19" s="22">
        <v>2</v>
      </c>
      <c r="AC19" s="22">
        <f t="shared" si="6"/>
        <v>3</v>
      </c>
      <c r="AD19" s="22">
        <v>0</v>
      </c>
      <c r="AE19" s="45"/>
      <c r="AF19" s="27">
        <v>8.5</v>
      </c>
      <c r="AG19" s="21" t="s">
        <v>138</v>
      </c>
      <c r="AH19" s="21"/>
      <c r="AI19" s="21"/>
      <c r="AJ19" s="21"/>
      <c r="AK19" s="22"/>
      <c r="AL19" s="21" t="s">
        <v>173</v>
      </c>
      <c r="AM19" s="22">
        <v>1</v>
      </c>
      <c r="AN19" s="22">
        <v>0</v>
      </c>
      <c r="AO19" s="22">
        <v>2</v>
      </c>
      <c r="AP19" s="22">
        <f t="shared" si="5"/>
        <v>2</v>
      </c>
      <c r="AQ19" s="22">
        <v>0</v>
      </c>
      <c r="AR19" s="39"/>
    </row>
    <row r="20" spans="1:44" ht="15.95" customHeight="1" x14ac:dyDescent="0.25">
      <c r="A20" s="41"/>
      <c r="H20" s="22">
        <v>2</v>
      </c>
      <c r="I20" s="21" t="s">
        <v>114</v>
      </c>
      <c r="M20" s="21" t="s">
        <v>122</v>
      </c>
      <c r="Q20" s="41"/>
      <c r="R20" s="41"/>
      <c r="S20" s="27">
        <v>8</v>
      </c>
      <c r="T20" s="21" t="s">
        <v>37</v>
      </c>
      <c r="W20" s="21"/>
      <c r="X20" s="22">
        <v>12</v>
      </c>
      <c r="Y20" s="21" t="s">
        <v>134</v>
      </c>
      <c r="Z20" s="22">
        <v>1</v>
      </c>
      <c r="AA20" s="22">
        <v>0</v>
      </c>
      <c r="AB20" s="22">
        <v>1</v>
      </c>
      <c r="AC20" s="22">
        <f t="shared" si="6"/>
        <v>1</v>
      </c>
      <c r="AD20" s="22">
        <v>0</v>
      </c>
      <c r="AE20" s="45"/>
      <c r="AF20" s="27">
        <v>8</v>
      </c>
      <c r="AG20" s="21" t="s">
        <v>153</v>
      </c>
      <c r="AH20" s="21"/>
      <c r="AI20" s="21"/>
      <c r="AJ20" s="21"/>
      <c r="AK20" s="22"/>
      <c r="AL20" s="21" t="s">
        <v>173</v>
      </c>
      <c r="AM20" s="22">
        <v>0</v>
      </c>
      <c r="AN20" s="22">
        <v>0</v>
      </c>
      <c r="AO20" s="22">
        <v>0</v>
      </c>
      <c r="AP20" s="22">
        <f t="shared" si="5"/>
        <v>0</v>
      </c>
      <c r="AQ20" s="22">
        <v>0</v>
      </c>
      <c r="AR20" s="39"/>
    </row>
    <row r="21" spans="1:44" ht="15.95" customHeight="1" x14ac:dyDescent="0.25">
      <c r="A21" s="41"/>
      <c r="Q21" s="41"/>
      <c r="R21" s="41"/>
      <c r="S21" s="27">
        <v>7.5</v>
      </c>
      <c r="T21" s="21" t="s">
        <v>44</v>
      </c>
      <c r="U21" s="21"/>
      <c r="V21" s="21"/>
      <c r="W21" s="21"/>
      <c r="X21" s="22">
        <v>2</v>
      </c>
      <c r="Y21" s="21" t="s">
        <v>134</v>
      </c>
      <c r="Z21" s="22">
        <v>1</v>
      </c>
      <c r="AA21" s="22">
        <v>0</v>
      </c>
      <c r="AB21" s="22">
        <v>1</v>
      </c>
      <c r="AC21" s="22">
        <f t="shared" si="6"/>
        <v>1</v>
      </c>
      <c r="AD21" s="22">
        <v>0</v>
      </c>
      <c r="AE21" s="45"/>
      <c r="AF21" s="27">
        <v>7.5</v>
      </c>
      <c r="AG21" s="21" t="s">
        <v>125</v>
      </c>
      <c r="AH21" s="21"/>
      <c r="AI21" s="21"/>
      <c r="AJ21" s="21"/>
      <c r="AK21" s="22"/>
      <c r="AL21" s="21" t="s">
        <v>173</v>
      </c>
      <c r="AM21" s="22">
        <v>1</v>
      </c>
      <c r="AN21" s="22">
        <v>0</v>
      </c>
      <c r="AO21" s="22">
        <v>0</v>
      </c>
      <c r="AP21" s="22">
        <f t="shared" si="5"/>
        <v>0</v>
      </c>
      <c r="AQ21" s="22">
        <v>0</v>
      </c>
      <c r="AR21" s="39"/>
    </row>
    <row r="22" spans="1:44" ht="15.95" customHeight="1" x14ac:dyDescent="0.25">
      <c r="A22" s="41"/>
      <c r="B22" s="22" t="s">
        <v>38</v>
      </c>
      <c r="C22" s="6" t="s">
        <v>176</v>
      </c>
      <c r="D22" s="11"/>
      <c r="E22" s="21"/>
      <c r="F22" s="21"/>
      <c r="G22" s="5">
        <v>0</v>
      </c>
      <c r="H22" s="22"/>
      <c r="I22" s="21"/>
      <c r="J22" s="21"/>
      <c r="K22" s="21"/>
      <c r="L22" s="21"/>
      <c r="M22" s="21"/>
      <c r="N22" s="21"/>
      <c r="O22" s="21"/>
      <c r="P22" s="21"/>
      <c r="Q22" s="41"/>
      <c r="R22" s="41"/>
      <c r="S22" s="27">
        <v>7.5</v>
      </c>
      <c r="T22" s="21" t="s">
        <v>164</v>
      </c>
      <c r="U22" s="21"/>
      <c r="V22" s="21"/>
      <c r="X22" s="22">
        <v>17</v>
      </c>
      <c r="Y22" s="21" t="s">
        <v>134</v>
      </c>
      <c r="Z22" s="22">
        <v>1</v>
      </c>
      <c r="AA22" s="22">
        <v>0</v>
      </c>
      <c r="AB22" s="22">
        <v>2</v>
      </c>
      <c r="AC22" s="22">
        <f t="shared" si="6"/>
        <v>2</v>
      </c>
      <c r="AD22" s="22">
        <v>0</v>
      </c>
      <c r="AE22" s="45"/>
      <c r="AF22" s="27">
        <v>7</v>
      </c>
      <c r="AG22" s="21" t="s">
        <v>119</v>
      </c>
      <c r="AH22" s="21"/>
      <c r="AI22" s="21"/>
      <c r="AJ22" s="21"/>
      <c r="AK22" s="22"/>
      <c r="AL22" s="21" t="s">
        <v>173</v>
      </c>
      <c r="AM22" s="22">
        <v>1</v>
      </c>
      <c r="AN22" s="22">
        <v>0</v>
      </c>
      <c r="AO22" s="22">
        <v>2</v>
      </c>
      <c r="AP22" s="22">
        <f t="shared" si="5"/>
        <v>2</v>
      </c>
      <c r="AQ22" s="22">
        <v>0</v>
      </c>
      <c r="AR22" s="39"/>
    </row>
    <row r="23" spans="1:44" ht="15.95" customHeight="1" x14ac:dyDescent="0.25">
      <c r="A23" s="41"/>
      <c r="B23" s="22" t="s">
        <v>27</v>
      </c>
      <c r="C23" s="21"/>
      <c r="D23" s="16" t="s">
        <v>100</v>
      </c>
      <c r="E23" s="21"/>
      <c r="F23" s="21"/>
      <c r="G23" s="5"/>
      <c r="H23" s="22"/>
      <c r="I23" s="21"/>
      <c r="J23" s="21"/>
      <c r="K23" s="21"/>
      <c r="L23" s="21"/>
      <c r="M23" s="21"/>
      <c r="N23" s="21"/>
      <c r="O23" s="21"/>
      <c r="P23" s="21"/>
      <c r="Q23" s="41"/>
      <c r="R23" s="41"/>
      <c r="S23" s="27">
        <v>7</v>
      </c>
      <c r="T23" s="21" t="s">
        <v>81</v>
      </c>
      <c r="U23" s="21"/>
      <c r="V23" s="21"/>
      <c r="W23" s="21"/>
      <c r="X23" s="22">
        <v>4</v>
      </c>
      <c r="Y23" s="21" t="s">
        <v>134</v>
      </c>
      <c r="Z23" s="22">
        <v>1</v>
      </c>
      <c r="AA23" s="22">
        <v>0</v>
      </c>
      <c r="AB23" s="22">
        <v>1</v>
      </c>
      <c r="AC23" s="22">
        <f t="shared" si="6"/>
        <v>1</v>
      </c>
      <c r="AD23" s="22">
        <v>0</v>
      </c>
      <c r="AE23" s="45"/>
      <c r="AF23" s="27">
        <v>6.5</v>
      </c>
      <c r="AG23" s="21" t="s">
        <v>99</v>
      </c>
      <c r="AH23" s="21"/>
      <c r="AI23" s="21"/>
      <c r="AJ23" s="21"/>
      <c r="AK23" s="22"/>
      <c r="AL23" s="21" t="s">
        <v>173</v>
      </c>
      <c r="AM23" s="22">
        <v>1</v>
      </c>
      <c r="AN23" s="22">
        <v>2</v>
      </c>
      <c r="AO23" s="22">
        <v>0</v>
      </c>
      <c r="AP23" s="22">
        <f t="shared" si="5"/>
        <v>2</v>
      </c>
      <c r="AQ23" s="22">
        <v>0</v>
      </c>
      <c r="AR23" s="44"/>
    </row>
    <row r="24" spans="1:44" ht="15.95" customHeight="1" x14ac:dyDescent="0.25">
      <c r="A24" s="41"/>
      <c r="B24" s="36"/>
      <c r="C24" s="46"/>
      <c r="D24" s="46"/>
      <c r="E24" s="46"/>
      <c r="F24" s="46"/>
      <c r="G24" s="42"/>
      <c r="H24" s="45"/>
      <c r="I24" s="46"/>
      <c r="J24" s="46"/>
      <c r="K24" s="45"/>
      <c r="L24" s="45"/>
      <c r="M24" s="45"/>
      <c r="N24" s="45"/>
      <c r="O24" s="45"/>
      <c r="P24" s="45"/>
      <c r="Q24" s="41"/>
      <c r="R24" s="41"/>
      <c r="S24" s="27">
        <v>6.5</v>
      </c>
      <c r="T24" s="21" t="s">
        <v>169</v>
      </c>
      <c r="U24" s="21"/>
      <c r="V24" s="21"/>
      <c r="W24" s="21"/>
      <c r="X24" s="22">
        <v>19</v>
      </c>
      <c r="Y24" s="21" t="s">
        <v>134</v>
      </c>
      <c r="Z24" s="22">
        <v>1</v>
      </c>
      <c r="AA24" s="22">
        <v>2</v>
      </c>
      <c r="AB24" s="22">
        <v>0</v>
      </c>
      <c r="AC24" s="22">
        <f t="shared" si="6"/>
        <v>2</v>
      </c>
      <c r="AD24" s="22">
        <v>2</v>
      </c>
      <c r="AE24" s="45"/>
      <c r="AF24" s="27">
        <v>6.5</v>
      </c>
      <c r="AG24" s="21" t="s">
        <v>123</v>
      </c>
      <c r="AH24" s="21"/>
      <c r="AI24" s="21"/>
      <c r="AJ24" s="21"/>
      <c r="AK24" s="22"/>
      <c r="AL24" s="21" t="s">
        <v>173</v>
      </c>
      <c r="AM24" s="22">
        <v>1</v>
      </c>
      <c r="AN24" s="22">
        <v>0</v>
      </c>
      <c r="AO24" s="22">
        <v>1</v>
      </c>
      <c r="AP24" s="22">
        <f t="shared" si="5"/>
        <v>1</v>
      </c>
      <c r="AQ24" s="22">
        <v>0</v>
      </c>
      <c r="AR24" s="36"/>
    </row>
    <row r="25" spans="1:44" ht="15.95" customHeight="1" x14ac:dyDescent="0.25">
      <c r="A25" s="41"/>
      <c r="B25" s="42" t="s">
        <v>147</v>
      </c>
      <c r="C25" s="6" t="s">
        <v>177</v>
      </c>
      <c r="F25" s="21"/>
      <c r="G25" s="5">
        <v>2</v>
      </c>
      <c r="H25" s="22">
        <v>1</v>
      </c>
      <c r="I25" s="21" t="s">
        <v>158</v>
      </c>
      <c r="J25" s="21"/>
      <c r="K25" s="21"/>
      <c r="L25" s="21"/>
      <c r="M25" s="21" t="s">
        <v>122</v>
      </c>
      <c r="N25" s="21"/>
      <c r="O25" s="21"/>
      <c r="P25" s="21"/>
      <c r="Q25" s="41"/>
      <c r="R25" s="41"/>
      <c r="S25" s="27">
        <v>6.5</v>
      </c>
      <c r="T25" s="21" t="s">
        <v>29</v>
      </c>
      <c r="U25" s="21"/>
      <c r="V25" s="21"/>
      <c r="W25" s="21"/>
      <c r="X25" s="22">
        <v>22</v>
      </c>
      <c r="Y25" s="21" t="s">
        <v>134</v>
      </c>
      <c r="Z25" s="22">
        <v>1</v>
      </c>
      <c r="AA25" s="22">
        <v>0</v>
      </c>
      <c r="AB25" s="22">
        <v>0</v>
      </c>
      <c r="AC25" s="22">
        <f t="shared" si="6"/>
        <v>0</v>
      </c>
      <c r="AD25" s="22">
        <v>0</v>
      </c>
      <c r="AE25" s="45"/>
      <c r="AF25" s="27">
        <v>6</v>
      </c>
      <c r="AG25" s="21" t="s">
        <v>91</v>
      </c>
      <c r="AH25" s="21"/>
      <c r="AI25" s="21"/>
      <c r="AJ25" s="21"/>
      <c r="AK25" s="22"/>
      <c r="AL25" s="21" t="s">
        <v>173</v>
      </c>
      <c r="AM25" s="22">
        <v>1</v>
      </c>
      <c r="AN25" s="22">
        <v>0</v>
      </c>
      <c r="AO25" s="22">
        <v>1</v>
      </c>
      <c r="AP25" s="22">
        <f t="shared" si="5"/>
        <v>1</v>
      </c>
      <c r="AQ25" s="22">
        <v>0</v>
      </c>
      <c r="AR25" s="36"/>
    </row>
    <row r="26" spans="1:44" ht="15.95" customHeight="1" x14ac:dyDescent="0.25">
      <c r="A26" s="41"/>
      <c r="B26" s="22" t="s">
        <v>27</v>
      </c>
      <c r="C26" s="21" t="s">
        <v>218</v>
      </c>
      <c r="D26" s="21"/>
      <c r="E26" s="21"/>
      <c r="F26" s="21"/>
      <c r="G26" s="5"/>
      <c r="H26" s="22">
        <v>2</v>
      </c>
      <c r="I26" s="21" t="s">
        <v>229</v>
      </c>
      <c r="J26" s="21"/>
      <c r="K26" s="21"/>
      <c r="L26" s="21"/>
      <c r="M26" s="21" t="s">
        <v>122</v>
      </c>
      <c r="N26" s="21"/>
      <c r="O26" s="21"/>
      <c r="P26" s="21"/>
      <c r="Q26" s="41"/>
      <c r="R26" s="41"/>
      <c r="S26" s="27">
        <v>6</v>
      </c>
      <c r="T26" s="21" t="s">
        <v>159</v>
      </c>
      <c r="U26" s="21"/>
      <c r="V26" s="21"/>
      <c r="W26" s="21"/>
      <c r="X26" s="22"/>
      <c r="Y26" s="21" t="s">
        <v>134</v>
      </c>
      <c r="Z26" s="22">
        <v>0</v>
      </c>
      <c r="AA26" s="22">
        <v>0</v>
      </c>
      <c r="AB26" s="22">
        <v>0</v>
      </c>
      <c r="AC26" s="22">
        <f t="shared" si="6"/>
        <v>0</v>
      </c>
      <c r="AD26" s="22">
        <v>0</v>
      </c>
      <c r="AE26" s="45"/>
      <c r="AF26" s="27">
        <v>6</v>
      </c>
      <c r="AG26" s="21" t="s">
        <v>68</v>
      </c>
      <c r="AH26" s="21"/>
      <c r="AI26" s="21"/>
      <c r="AJ26" s="21"/>
      <c r="AK26" s="22"/>
      <c r="AL26" s="21" t="s">
        <v>173</v>
      </c>
      <c r="AM26" s="22">
        <v>1</v>
      </c>
      <c r="AN26" s="22">
        <v>0</v>
      </c>
      <c r="AO26" s="22">
        <v>1</v>
      </c>
      <c r="AP26" s="22">
        <f t="shared" si="5"/>
        <v>1</v>
      </c>
      <c r="AQ26" s="22">
        <v>0</v>
      </c>
      <c r="AR26" s="36"/>
    </row>
    <row r="27" spans="1:44" ht="15.95" customHeight="1" thickBot="1" x14ac:dyDescent="0.3">
      <c r="A27" s="41"/>
      <c r="D27" s="21"/>
      <c r="E27" s="21"/>
      <c r="F27" s="21"/>
      <c r="H27" s="22"/>
      <c r="I27" s="21"/>
      <c r="L27" s="21"/>
      <c r="M27" s="21"/>
      <c r="N27" s="21"/>
      <c r="O27" s="21"/>
      <c r="P27" s="21"/>
      <c r="Q27" s="41"/>
      <c r="R27" s="41"/>
      <c r="S27" s="17" t="s">
        <v>132</v>
      </c>
      <c r="T27" s="17"/>
      <c r="U27" s="17"/>
      <c r="V27" s="17"/>
      <c r="W27" s="17"/>
      <c r="X27" s="17"/>
      <c r="Y27" s="17"/>
      <c r="Z27" s="23">
        <f>SUM(Z15:Z26)</f>
        <v>11</v>
      </c>
      <c r="AA27" s="23">
        <f>SUM(AA15:AA26)</f>
        <v>6</v>
      </c>
      <c r="AB27" s="23">
        <f>SUM(AB15:AB26)</f>
        <v>8</v>
      </c>
      <c r="AC27" s="23">
        <f>+AB27+AA27</f>
        <v>14</v>
      </c>
      <c r="AD27" s="23">
        <f>SUM(AD15:AD26)</f>
        <v>2</v>
      </c>
      <c r="AE27" s="45"/>
      <c r="AF27" s="17" t="s">
        <v>172</v>
      </c>
      <c r="AG27" s="17"/>
      <c r="AH27" s="17"/>
      <c r="AI27" s="17"/>
      <c r="AJ27" s="17"/>
      <c r="AK27" s="17"/>
      <c r="AL27" s="17"/>
      <c r="AM27" s="23">
        <f>SUM(AM15:AM26)</f>
        <v>11</v>
      </c>
      <c r="AN27" s="23">
        <f>SUM(AN15:AN26)</f>
        <v>6</v>
      </c>
      <c r="AO27" s="23">
        <f>SUM(AO15:AO26)</f>
        <v>11</v>
      </c>
      <c r="AP27" s="23">
        <f>+AO27+AN27</f>
        <v>17</v>
      </c>
      <c r="AQ27" s="23">
        <f>SUM(AQ15:AQ26)</f>
        <v>0</v>
      </c>
      <c r="AR27" s="36"/>
    </row>
    <row r="28" spans="1:44" ht="15.95" customHeight="1" x14ac:dyDescent="0.25">
      <c r="A28" s="41"/>
      <c r="C28" s="6" t="s">
        <v>178</v>
      </c>
      <c r="E28" s="21"/>
      <c r="F28" s="21"/>
      <c r="G28" s="5">
        <v>2</v>
      </c>
      <c r="H28" s="22">
        <v>1</v>
      </c>
      <c r="I28" s="21" t="s">
        <v>128</v>
      </c>
      <c r="J28" s="21"/>
      <c r="K28" s="21"/>
      <c r="L28" s="21" t="s">
        <v>221</v>
      </c>
      <c r="M28" s="21"/>
      <c r="N28" s="21"/>
      <c r="O28" s="21"/>
      <c r="P28" s="21"/>
      <c r="Q28" s="41"/>
      <c r="R28" s="41"/>
      <c r="S28" s="19" t="s">
        <v>18</v>
      </c>
      <c r="T28" s="19"/>
      <c r="U28" s="19"/>
      <c r="V28" s="19"/>
      <c r="W28" s="19"/>
      <c r="X28" s="16" t="s">
        <v>41</v>
      </c>
      <c r="Z28" s="22">
        <v>1</v>
      </c>
      <c r="AA28" s="22">
        <v>0</v>
      </c>
      <c r="AB28" s="22">
        <v>0</v>
      </c>
      <c r="AC28" s="22">
        <f t="shared" ref="AC28:AC39" si="7">+AA28+AB28</f>
        <v>0</v>
      </c>
      <c r="AD28" s="22">
        <v>0</v>
      </c>
      <c r="AE28" s="45"/>
      <c r="AF28" s="19" t="s">
        <v>17</v>
      </c>
      <c r="AG28" s="19"/>
      <c r="AH28" s="19"/>
      <c r="AI28" s="19"/>
      <c r="AJ28" s="19"/>
      <c r="AK28" s="16" t="s">
        <v>51</v>
      </c>
      <c r="AM28" s="22">
        <v>0</v>
      </c>
      <c r="AN28" s="22">
        <v>0</v>
      </c>
      <c r="AO28" s="22">
        <v>0</v>
      </c>
      <c r="AP28" s="22">
        <f t="shared" ref="AP28:AP39" si="8">+AN28+AO28</f>
        <v>0</v>
      </c>
      <c r="AQ28" s="22">
        <v>0</v>
      </c>
      <c r="AR28" s="36"/>
    </row>
    <row r="29" spans="1:44" ht="15.95" customHeight="1" x14ac:dyDescent="0.25">
      <c r="A29" s="41"/>
      <c r="B29" s="22" t="s">
        <v>27</v>
      </c>
      <c r="C29" s="21"/>
      <c r="D29" s="16" t="s">
        <v>100</v>
      </c>
      <c r="E29" s="21"/>
      <c r="G29" s="5"/>
      <c r="H29" s="22">
        <v>2</v>
      </c>
      <c r="I29" s="21" t="s">
        <v>220</v>
      </c>
      <c r="J29" s="21"/>
      <c r="K29" s="21"/>
      <c r="L29" s="21" t="s">
        <v>166</v>
      </c>
      <c r="M29" s="21"/>
      <c r="N29" s="21"/>
      <c r="O29" s="21"/>
      <c r="P29" s="21"/>
      <c r="Q29" s="41"/>
      <c r="R29" s="41"/>
      <c r="S29" s="27">
        <v>7.5</v>
      </c>
      <c r="T29" s="21" t="s">
        <v>78</v>
      </c>
      <c r="X29" s="22"/>
      <c r="Y29" s="21" t="s">
        <v>108</v>
      </c>
      <c r="Z29" s="22">
        <v>1</v>
      </c>
      <c r="AA29" s="22">
        <v>0</v>
      </c>
      <c r="AB29" s="22">
        <v>0</v>
      </c>
      <c r="AC29" s="22">
        <f t="shared" si="7"/>
        <v>0</v>
      </c>
      <c r="AD29" s="22">
        <v>0</v>
      </c>
      <c r="AE29" s="45"/>
      <c r="AF29" s="27">
        <v>7</v>
      </c>
      <c r="AG29" s="21" t="s">
        <v>162</v>
      </c>
      <c r="AH29" s="21"/>
      <c r="AI29" s="21"/>
      <c r="AJ29" s="21"/>
      <c r="AK29" s="22">
        <v>30</v>
      </c>
      <c r="AL29" s="21" t="s">
        <v>17</v>
      </c>
      <c r="AM29" s="22">
        <v>1</v>
      </c>
      <c r="AN29" s="22">
        <v>0</v>
      </c>
      <c r="AO29" s="22">
        <v>0</v>
      </c>
      <c r="AP29" s="22">
        <f t="shared" si="8"/>
        <v>0</v>
      </c>
      <c r="AQ29" s="22">
        <v>0</v>
      </c>
      <c r="AR29" s="36"/>
    </row>
    <row r="30" spans="1:44" ht="15.95" customHeight="1" x14ac:dyDescent="0.25">
      <c r="A30" s="41"/>
      <c r="B30" s="36"/>
      <c r="C30" s="46"/>
      <c r="D30" s="46"/>
      <c r="E30" s="46"/>
      <c r="F30" s="46"/>
      <c r="G30" s="42"/>
      <c r="H30" s="45"/>
      <c r="I30" s="46"/>
      <c r="J30" s="46"/>
      <c r="K30" s="45"/>
      <c r="L30" s="45"/>
      <c r="M30" s="45"/>
      <c r="N30" s="45"/>
      <c r="O30" s="45"/>
      <c r="P30" s="45"/>
      <c r="Q30" s="41"/>
      <c r="R30" s="41"/>
      <c r="S30" s="27">
        <v>9.5</v>
      </c>
      <c r="T30" s="21" t="s">
        <v>53</v>
      </c>
      <c r="U30" s="21"/>
      <c r="V30" s="21"/>
      <c r="W30" s="27"/>
      <c r="X30" s="22">
        <v>14</v>
      </c>
      <c r="Y30" s="21" t="s">
        <v>108</v>
      </c>
      <c r="Z30" s="22">
        <v>1</v>
      </c>
      <c r="AA30" s="22">
        <v>0</v>
      </c>
      <c r="AB30" s="22">
        <v>0</v>
      </c>
      <c r="AC30" s="22">
        <f t="shared" si="7"/>
        <v>0</v>
      </c>
      <c r="AD30" s="22">
        <v>0</v>
      </c>
      <c r="AE30" s="45"/>
      <c r="AF30" s="27">
        <v>9.5</v>
      </c>
      <c r="AG30" s="21" t="s">
        <v>129</v>
      </c>
      <c r="AH30" s="21"/>
      <c r="AI30" s="21"/>
      <c r="AJ30" s="21"/>
      <c r="AK30" s="22">
        <v>24</v>
      </c>
      <c r="AL30" s="21" t="s">
        <v>17</v>
      </c>
      <c r="AM30" s="22">
        <v>1</v>
      </c>
      <c r="AN30" s="22">
        <v>2</v>
      </c>
      <c r="AO30" s="22">
        <v>0</v>
      </c>
      <c r="AP30" s="22">
        <f t="shared" si="8"/>
        <v>2</v>
      </c>
      <c r="AQ30" s="22">
        <v>0</v>
      </c>
      <c r="AR30" s="36"/>
    </row>
    <row r="31" spans="1:44" ht="15.95" customHeight="1" x14ac:dyDescent="0.25">
      <c r="A31" s="41"/>
      <c r="B31" s="42" t="s">
        <v>148</v>
      </c>
      <c r="C31" s="6" t="s">
        <v>179</v>
      </c>
      <c r="F31" s="20"/>
      <c r="G31" s="5">
        <v>2</v>
      </c>
      <c r="H31" s="22">
        <v>1</v>
      </c>
      <c r="I31" s="21" t="s">
        <v>129</v>
      </c>
      <c r="J31" s="21"/>
      <c r="K31" s="21"/>
      <c r="L31" s="21" t="s">
        <v>161</v>
      </c>
      <c r="M31" s="21"/>
      <c r="N31" s="21"/>
      <c r="O31" s="21"/>
      <c r="P31" s="21"/>
      <c r="Q31" s="41"/>
      <c r="R31" s="41"/>
      <c r="S31" s="27">
        <v>8.5</v>
      </c>
      <c r="T31" s="21" t="s">
        <v>87</v>
      </c>
      <c r="U31" s="21"/>
      <c r="V31" s="21"/>
      <c r="W31" s="27"/>
      <c r="X31" s="22">
        <v>16</v>
      </c>
      <c r="Y31" s="21" t="s">
        <v>108</v>
      </c>
      <c r="Z31" s="22">
        <v>1</v>
      </c>
      <c r="AA31" s="22">
        <v>0</v>
      </c>
      <c r="AB31" s="22">
        <v>0</v>
      </c>
      <c r="AC31" s="22">
        <f t="shared" si="7"/>
        <v>0</v>
      </c>
      <c r="AD31" s="22">
        <v>0</v>
      </c>
      <c r="AE31" s="45"/>
      <c r="AF31" s="27">
        <v>8.5</v>
      </c>
      <c r="AG31" s="21" t="s">
        <v>161</v>
      </c>
      <c r="AH31" s="21"/>
      <c r="AI31" s="21"/>
      <c r="AJ31" s="21"/>
      <c r="AK31" s="22">
        <v>7</v>
      </c>
      <c r="AL31" s="21" t="s">
        <v>17</v>
      </c>
      <c r="AM31" s="22">
        <v>1</v>
      </c>
      <c r="AN31" s="22">
        <v>0</v>
      </c>
      <c r="AO31" s="22">
        <v>2</v>
      </c>
      <c r="AP31" s="22">
        <f t="shared" si="8"/>
        <v>2</v>
      </c>
      <c r="AQ31" s="22">
        <v>0</v>
      </c>
      <c r="AR31" s="36"/>
    </row>
    <row r="32" spans="1:44" ht="15.95" customHeight="1" x14ac:dyDescent="0.25">
      <c r="A32" s="41"/>
      <c r="B32" s="22" t="s">
        <v>27</v>
      </c>
      <c r="C32" s="16"/>
      <c r="D32" s="21" t="s">
        <v>100</v>
      </c>
      <c r="E32" s="21"/>
      <c r="H32" s="22">
        <v>1</v>
      </c>
      <c r="I32" s="21" t="s">
        <v>129</v>
      </c>
      <c r="L32" s="21" t="s">
        <v>228</v>
      </c>
      <c r="N32" s="21"/>
      <c r="O32" s="21"/>
      <c r="P32" s="21"/>
      <c r="Q32" s="41"/>
      <c r="R32" s="41"/>
      <c r="S32" s="27">
        <v>8.5</v>
      </c>
      <c r="T32" s="21" t="s">
        <v>140</v>
      </c>
      <c r="U32" s="21"/>
      <c r="V32" s="21"/>
      <c r="W32" s="27"/>
      <c r="X32" s="22">
        <v>19</v>
      </c>
      <c r="Y32" s="21" t="s">
        <v>108</v>
      </c>
      <c r="Z32" s="22">
        <v>1</v>
      </c>
      <c r="AA32" s="22">
        <v>0</v>
      </c>
      <c r="AB32" s="22">
        <v>0</v>
      </c>
      <c r="AC32" s="22">
        <f t="shared" si="7"/>
        <v>0</v>
      </c>
      <c r="AD32" s="22">
        <v>0</v>
      </c>
      <c r="AE32" s="45"/>
      <c r="AF32" s="27">
        <v>8.5</v>
      </c>
      <c r="AG32" s="21" t="s">
        <v>120</v>
      </c>
      <c r="AH32" s="21"/>
      <c r="AI32" s="21"/>
      <c r="AJ32" s="21"/>
      <c r="AK32" s="22">
        <v>22</v>
      </c>
      <c r="AL32" s="16" t="s">
        <v>17</v>
      </c>
      <c r="AM32" s="22">
        <v>1</v>
      </c>
      <c r="AN32" s="22">
        <v>0</v>
      </c>
      <c r="AO32" s="22">
        <v>0</v>
      </c>
      <c r="AP32" s="22">
        <f t="shared" si="8"/>
        <v>0</v>
      </c>
      <c r="AQ32" s="22">
        <v>0</v>
      </c>
      <c r="AR32" s="36"/>
    </row>
    <row r="33" spans="1:44" ht="15.95" customHeight="1" x14ac:dyDescent="0.25">
      <c r="A33" s="41"/>
      <c r="Q33" s="41"/>
      <c r="R33" s="41"/>
      <c r="S33" s="27">
        <v>7.5</v>
      </c>
      <c r="T33" s="21" t="s">
        <v>45</v>
      </c>
      <c r="X33" s="22">
        <v>72</v>
      </c>
      <c r="Y33" s="21" t="s">
        <v>108</v>
      </c>
      <c r="Z33" s="22">
        <v>1</v>
      </c>
      <c r="AA33" s="22">
        <v>0</v>
      </c>
      <c r="AB33" s="22">
        <v>0</v>
      </c>
      <c r="AC33" s="22">
        <f t="shared" si="7"/>
        <v>0</v>
      </c>
      <c r="AD33" s="22">
        <v>0</v>
      </c>
      <c r="AE33" s="45"/>
      <c r="AF33" s="27">
        <v>7.5</v>
      </c>
      <c r="AG33" s="21" t="s">
        <v>31</v>
      </c>
      <c r="AK33" s="22">
        <v>2</v>
      </c>
      <c r="AL33" s="21" t="s">
        <v>17</v>
      </c>
      <c r="AM33" s="22">
        <v>1</v>
      </c>
      <c r="AN33" s="22">
        <v>0</v>
      </c>
      <c r="AO33" s="22">
        <v>0</v>
      </c>
      <c r="AP33" s="22">
        <f t="shared" si="8"/>
        <v>0</v>
      </c>
      <c r="AQ33" s="22">
        <v>0</v>
      </c>
      <c r="AR33" s="36"/>
    </row>
    <row r="34" spans="1:44" ht="15.95" customHeight="1" x14ac:dyDescent="0.25">
      <c r="A34" s="41"/>
      <c r="C34" s="6" t="s">
        <v>180</v>
      </c>
      <c r="D34" s="1"/>
      <c r="E34" s="21"/>
      <c r="F34" s="21"/>
      <c r="G34" s="5">
        <v>6</v>
      </c>
      <c r="H34" s="22">
        <v>2</v>
      </c>
      <c r="I34" s="21" t="s">
        <v>79</v>
      </c>
      <c r="J34" s="21"/>
      <c r="K34" s="21"/>
      <c r="L34" s="21" t="s">
        <v>227</v>
      </c>
      <c r="M34" s="21"/>
      <c r="N34" s="21"/>
      <c r="O34" s="21"/>
      <c r="P34" s="21"/>
      <c r="Q34" s="41"/>
      <c r="R34" s="41"/>
      <c r="S34" s="27">
        <v>7.5</v>
      </c>
      <c r="T34" s="21" t="s">
        <v>104</v>
      </c>
      <c r="U34" s="21"/>
      <c r="V34" s="21"/>
      <c r="W34" s="27"/>
      <c r="X34" s="22"/>
      <c r="Y34" s="21" t="s">
        <v>108</v>
      </c>
      <c r="Z34" s="22">
        <v>0</v>
      </c>
      <c r="AA34" s="22">
        <v>0</v>
      </c>
      <c r="AB34" s="22">
        <v>0</v>
      </c>
      <c r="AC34" s="22">
        <f t="shared" si="7"/>
        <v>0</v>
      </c>
      <c r="AD34" s="22">
        <v>0</v>
      </c>
      <c r="AE34" s="45"/>
      <c r="AF34" s="27">
        <v>7.5</v>
      </c>
      <c r="AG34" s="21" t="s">
        <v>54</v>
      </c>
      <c r="AJ34" s="21"/>
      <c r="AK34" s="22">
        <v>19</v>
      </c>
      <c r="AL34" s="21" t="s">
        <v>17</v>
      </c>
      <c r="AM34" s="22">
        <v>1</v>
      </c>
      <c r="AN34" s="22">
        <v>0</v>
      </c>
      <c r="AO34" s="22">
        <v>0</v>
      </c>
      <c r="AP34" s="22">
        <f t="shared" si="8"/>
        <v>0</v>
      </c>
      <c r="AQ34" s="22">
        <v>0</v>
      </c>
      <c r="AR34" s="36"/>
    </row>
    <row r="35" spans="1:44" ht="15.95" customHeight="1" x14ac:dyDescent="0.25">
      <c r="A35" s="41" t="s">
        <v>43</v>
      </c>
      <c r="B35" s="22" t="s">
        <v>27</v>
      </c>
      <c r="C35" s="21"/>
      <c r="D35" s="16" t="s">
        <v>100</v>
      </c>
      <c r="H35" s="22">
        <v>2</v>
      </c>
      <c r="I35" s="21" t="s">
        <v>151</v>
      </c>
      <c r="J35" s="21"/>
      <c r="K35" s="21"/>
      <c r="L35" s="21" t="s">
        <v>205</v>
      </c>
      <c r="M35" s="21"/>
      <c r="N35" s="21"/>
      <c r="O35" s="21"/>
      <c r="P35" s="21"/>
      <c r="Q35" s="41"/>
      <c r="R35" s="41"/>
      <c r="S35" s="27">
        <v>6.5</v>
      </c>
      <c r="T35" s="21" t="s">
        <v>46</v>
      </c>
      <c r="U35" s="21"/>
      <c r="V35" s="21"/>
      <c r="W35" s="27"/>
      <c r="X35" s="22">
        <v>24</v>
      </c>
      <c r="Y35" s="21" t="s">
        <v>108</v>
      </c>
      <c r="Z35" s="22">
        <v>1</v>
      </c>
      <c r="AA35" s="22">
        <v>0</v>
      </c>
      <c r="AB35" s="22">
        <v>0</v>
      </c>
      <c r="AC35" s="22">
        <f t="shared" si="7"/>
        <v>0</v>
      </c>
      <c r="AD35" s="22">
        <v>0</v>
      </c>
      <c r="AE35" s="45"/>
      <c r="AF35" s="27">
        <v>7.5</v>
      </c>
      <c r="AG35" s="21" t="s">
        <v>84</v>
      </c>
      <c r="AK35" s="22">
        <v>33</v>
      </c>
      <c r="AL35" s="21" t="s">
        <v>17</v>
      </c>
      <c r="AM35" s="22">
        <v>1</v>
      </c>
      <c r="AN35" s="22">
        <v>0</v>
      </c>
      <c r="AO35" s="22">
        <v>0</v>
      </c>
      <c r="AP35" s="22">
        <f t="shared" si="8"/>
        <v>0</v>
      </c>
      <c r="AQ35" s="22">
        <v>0</v>
      </c>
      <c r="AR35" s="36"/>
    </row>
    <row r="36" spans="1:44" ht="15.95" customHeight="1" x14ac:dyDescent="0.25">
      <c r="A36" s="41"/>
      <c r="H36" s="22">
        <v>2</v>
      </c>
      <c r="I36" s="21" t="s">
        <v>99</v>
      </c>
      <c r="J36" s="21"/>
      <c r="L36" s="21" t="s">
        <v>206</v>
      </c>
      <c r="M36" s="21"/>
      <c r="N36" s="21"/>
      <c r="Q36" s="41"/>
      <c r="R36" s="41"/>
      <c r="S36" s="27">
        <v>7</v>
      </c>
      <c r="T36" s="21" t="s">
        <v>34</v>
      </c>
      <c r="U36" s="21"/>
      <c r="V36" s="21"/>
      <c r="W36" s="27"/>
      <c r="X36" s="22">
        <v>44</v>
      </c>
      <c r="Y36" s="21" t="s">
        <v>108</v>
      </c>
      <c r="Z36" s="22">
        <v>1</v>
      </c>
      <c r="AA36" s="22">
        <v>0</v>
      </c>
      <c r="AB36" s="22">
        <v>0</v>
      </c>
      <c r="AC36" s="22">
        <f t="shared" si="7"/>
        <v>0</v>
      </c>
      <c r="AD36" s="22">
        <v>0</v>
      </c>
      <c r="AE36" s="45"/>
      <c r="AF36" s="27">
        <v>7</v>
      </c>
      <c r="AG36" s="21" t="s">
        <v>64</v>
      </c>
      <c r="AH36" s="21"/>
      <c r="AI36" s="21"/>
      <c r="AJ36" s="21"/>
      <c r="AK36" s="22">
        <v>11</v>
      </c>
      <c r="AL36" s="21" t="s">
        <v>17</v>
      </c>
      <c r="AM36" s="22">
        <v>1</v>
      </c>
      <c r="AN36" s="22">
        <v>0</v>
      </c>
      <c r="AO36" s="22">
        <v>0</v>
      </c>
      <c r="AP36" s="22">
        <f t="shared" si="8"/>
        <v>0</v>
      </c>
      <c r="AQ36" s="22">
        <v>0</v>
      </c>
      <c r="AR36" s="36"/>
    </row>
    <row r="37" spans="1:44" ht="15.95" customHeight="1" x14ac:dyDescent="0.25">
      <c r="A37" s="41"/>
      <c r="H37" s="22">
        <v>2</v>
      </c>
      <c r="I37" s="21" t="s">
        <v>192</v>
      </c>
      <c r="J37" s="21"/>
      <c r="L37" s="21" t="s">
        <v>207</v>
      </c>
      <c r="M37" s="21"/>
      <c r="N37" s="21"/>
      <c r="Q37" s="41"/>
      <c r="R37" s="41"/>
      <c r="S37" s="27">
        <v>6.5</v>
      </c>
      <c r="T37" s="21" t="s">
        <v>186</v>
      </c>
      <c r="X37" s="22">
        <v>23</v>
      </c>
      <c r="Y37" s="21" t="s">
        <v>108</v>
      </c>
      <c r="Z37" s="22">
        <v>1</v>
      </c>
      <c r="AA37" s="22">
        <v>0</v>
      </c>
      <c r="AB37" s="22">
        <v>0</v>
      </c>
      <c r="AC37" s="22">
        <f t="shared" si="7"/>
        <v>0</v>
      </c>
      <c r="AD37" s="22">
        <v>0</v>
      </c>
      <c r="AE37" s="45"/>
      <c r="AF37" s="27">
        <v>7</v>
      </c>
      <c r="AG37" s="21" t="s">
        <v>55</v>
      </c>
      <c r="AH37" s="21"/>
      <c r="AI37" s="21"/>
      <c r="AJ37" s="21"/>
      <c r="AK37" s="22">
        <v>3</v>
      </c>
      <c r="AL37" s="21" t="s">
        <v>17</v>
      </c>
      <c r="AM37" s="22">
        <v>1</v>
      </c>
      <c r="AN37" s="22">
        <v>0</v>
      </c>
      <c r="AO37" s="22">
        <v>1</v>
      </c>
      <c r="AP37" s="22">
        <f t="shared" si="8"/>
        <v>1</v>
      </c>
      <c r="AQ37" s="22">
        <v>0</v>
      </c>
      <c r="AR37" s="36"/>
    </row>
    <row r="38" spans="1:44" ht="15.95" customHeight="1" x14ac:dyDescent="0.25">
      <c r="A38" s="41"/>
      <c r="H38" s="22">
        <v>2</v>
      </c>
      <c r="I38" s="21" t="s">
        <v>99</v>
      </c>
      <c r="L38" s="21" t="s">
        <v>208</v>
      </c>
      <c r="Q38" s="41"/>
      <c r="R38" s="41"/>
      <c r="S38" s="27">
        <v>6.5</v>
      </c>
      <c r="T38" s="21" t="s">
        <v>121</v>
      </c>
      <c r="X38" s="22">
        <v>30</v>
      </c>
      <c r="Y38" s="21" t="s">
        <v>108</v>
      </c>
      <c r="Z38" s="22">
        <v>1</v>
      </c>
      <c r="AA38" s="22">
        <v>0</v>
      </c>
      <c r="AB38" s="22">
        <v>0</v>
      </c>
      <c r="AC38" s="22">
        <f t="shared" si="7"/>
        <v>0</v>
      </c>
      <c r="AD38" s="22">
        <v>0</v>
      </c>
      <c r="AE38" s="45"/>
      <c r="AF38" s="27">
        <v>6.5</v>
      </c>
      <c r="AG38" s="21" t="s">
        <v>40</v>
      </c>
      <c r="AH38" s="21"/>
      <c r="AI38" s="21"/>
      <c r="AJ38" s="21"/>
      <c r="AK38" s="22">
        <v>4</v>
      </c>
      <c r="AL38" s="21" t="s">
        <v>17</v>
      </c>
      <c r="AM38" s="22">
        <v>1</v>
      </c>
      <c r="AN38" s="22">
        <v>0</v>
      </c>
      <c r="AO38" s="22">
        <v>0</v>
      </c>
      <c r="AP38" s="22">
        <f t="shared" si="8"/>
        <v>0</v>
      </c>
      <c r="AQ38" s="22">
        <v>0</v>
      </c>
      <c r="AR38" s="36"/>
    </row>
    <row r="39" spans="1:44" ht="15.95" customHeight="1" x14ac:dyDescent="0.25">
      <c r="A39" s="41"/>
      <c r="H39" s="22">
        <v>2</v>
      </c>
      <c r="I39" s="21" t="s">
        <v>151</v>
      </c>
      <c r="L39" s="21" t="s">
        <v>138</v>
      </c>
      <c r="Q39" s="41"/>
      <c r="R39" s="41"/>
      <c r="S39" s="27">
        <v>6.5</v>
      </c>
      <c r="T39" s="21" t="s">
        <v>165</v>
      </c>
      <c r="U39" s="21"/>
      <c r="V39" s="21"/>
      <c r="W39" s="27"/>
      <c r="X39" s="22">
        <v>10</v>
      </c>
      <c r="Y39" s="21" t="s">
        <v>108</v>
      </c>
      <c r="Z39" s="22">
        <v>1</v>
      </c>
      <c r="AA39" s="22">
        <v>0</v>
      </c>
      <c r="AB39" s="22">
        <v>0</v>
      </c>
      <c r="AC39" s="22">
        <f t="shared" si="7"/>
        <v>0</v>
      </c>
      <c r="AD39" s="22">
        <v>0</v>
      </c>
      <c r="AE39" s="45"/>
      <c r="AF39" s="27">
        <v>6</v>
      </c>
      <c r="AG39" s="21" t="s">
        <v>103</v>
      </c>
      <c r="AK39" s="22">
        <v>44</v>
      </c>
      <c r="AL39" s="21" t="s">
        <v>17</v>
      </c>
      <c r="AM39" s="22">
        <v>1</v>
      </c>
      <c r="AN39" s="22">
        <v>0</v>
      </c>
      <c r="AO39" s="22">
        <v>0</v>
      </c>
      <c r="AP39" s="22">
        <f t="shared" si="8"/>
        <v>0</v>
      </c>
      <c r="AQ39" s="22">
        <v>0</v>
      </c>
      <c r="AR39" s="36"/>
    </row>
    <row r="40" spans="1:44" ht="15.95" customHeight="1" thickBot="1" x14ac:dyDescent="0.3">
      <c r="A40" s="41"/>
      <c r="B40" s="36"/>
      <c r="C40" s="46"/>
      <c r="D40" s="46"/>
      <c r="E40" s="46"/>
      <c r="F40" s="46"/>
      <c r="G40" s="42"/>
      <c r="H40" s="45"/>
      <c r="I40" s="46"/>
      <c r="J40" s="46"/>
      <c r="K40" s="45"/>
      <c r="L40" s="45"/>
      <c r="M40" s="45"/>
      <c r="N40" s="45"/>
      <c r="O40" s="45"/>
      <c r="P40" s="45"/>
      <c r="Q40" s="41"/>
      <c r="R40" s="41"/>
      <c r="S40" s="17" t="s">
        <v>50</v>
      </c>
      <c r="T40" s="17"/>
      <c r="U40" s="17"/>
      <c r="V40" s="17"/>
      <c r="W40" s="17"/>
      <c r="X40" s="17"/>
      <c r="Y40" s="17"/>
      <c r="Z40" s="23">
        <f>SUM(Z28:Z39)</f>
        <v>11</v>
      </c>
      <c r="AA40" s="23">
        <f>SUM(AA28:AA39)</f>
        <v>0</v>
      </c>
      <c r="AB40" s="23">
        <f>SUM(AB28:AB39)</f>
        <v>0</v>
      </c>
      <c r="AC40" s="23">
        <f>+AB40+AA40</f>
        <v>0</v>
      </c>
      <c r="AD40" s="23">
        <f>SUM(AD28:AD39)</f>
        <v>0</v>
      </c>
      <c r="AE40" s="45"/>
      <c r="AF40" s="17" t="s">
        <v>57</v>
      </c>
      <c r="AG40" s="17"/>
      <c r="AH40" s="17"/>
      <c r="AI40" s="17"/>
      <c r="AJ40" s="17"/>
      <c r="AK40" s="17"/>
      <c r="AL40" s="17"/>
      <c r="AM40" s="23">
        <f>SUM(AM28:AM39)</f>
        <v>11</v>
      </c>
      <c r="AN40" s="23">
        <f>SUM(AN28:AN39)</f>
        <v>2</v>
      </c>
      <c r="AO40" s="23">
        <f>SUM(AO28:AO39)</f>
        <v>3</v>
      </c>
      <c r="AP40" s="23">
        <f>+AO40+AN40</f>
        <v>5</v>
      </c>
      <c r="AQ40" s="23">
        <f>SUM(AQ28:AQ39)</f>
        <v>0</v>
      </c>
      <c r="AR40" s="36"/>
    </row>
    <row r="41" spans="1:44" ht="15.95" customHeight="1" x14ac:dyDescent="0.25">
      <c r="A41" s="41"/>
      <c r="B41" s="42" t="s">
        <v>149</v>
      </c>
      <c r="C41" s="6" t="s">
        <v>181</v>
      </c>
      <c r="E41" s="11"/>
      <c r="F41" s="11"/>
      <c r="G41" s="5">
        <v>8</v>
      </c>
      <c r="H41" s="22">
        <v>1</v>
      </c>
      <c r="I41" s="21" t="s">
        <v>150</v>
      </c>
      <c r="J41" s="21"/>
      <c r="K41" s="21"/>
      <c r="L41" s="21" t="s">
        <v>32</v>
      </c>
      <c r="M41" s="21"/>
      <c r="N41" s="21"/>
      <c r="O41" s="21"/>
      <c r="P41" s="21"/>
      <c r="Q41" s="41"/>
      <c r="R41" s="41"/>
      <c r="S41" s="12" t="s">
        <v>93</v>
      </c>
      <c r="T41" s="12"/>
      <c r="U41" s="12"/>
      <c r="V41" s="12"/>
      <c r="W41" s="13"/>
      <c r="X41" s="14" t="s">
        <v>152</v>
      </c>
      <c r="Z41" s="22">
        <v>2</v>
      </c>
      <c r="AA41" s="22">
        <v>1</v>
      </c>
      <c r="AB41" s="22">
        <v>0</v>
      </c>
      <c r="AC41" s="22">
        <f t="shared" ref="AC41:AC52" si="9">+AA41+AB41</f>
        <v>1</v>
      </c>
      <c r="AD41" s="22">
        <v>0</v>
      </c>
      <c r="AE41" s="45"/>
      <c r="AF41" s="12" t="s">
        <v>92</v>
      </c>
      <c r="AG41" s="12"/>
      <c r="AH41" s="12"/>
      <c r="AI41" s="12"/>
      <c r="AJ41" s="13"/>
      <c r="AK41" s="14" t="s">
        <v>96</v>
      </c>
      <c r="AM41" s="22">
        <v>0</v>
      </c>
      <c r="AN41" s="22">
        <v>0</v>
      </c>
      <c r="AO41" s="22">
        <v>0</v>
      </c>
      <c r="AP41" s="22">
        <f t="shared" ref="AP41:AP52" si="10">+AN41+AO41</f>
        <v>0</v>
      </c>
      <c r="AQ41" s="22">
        <v>0</v>
      </c>
      <c r="AR41" s="36"/>
    </row>
    <row r="42" spans="1:44" ht="15.95" customHeight="1" x14ac:dyDescent="0.25">
      <c r="A42" s="41"/>
      <c r="B42" s="22" t="s">
        <v>27</v>
      </c>
      <c r="C42" s="16" t="s">
        <v>209</v>
      </c>
      <c r="D42" s="16"/>
      <c r="E42" s="16"/>
      <c r="H42" s="22">
        <v>1</v>
      </c>
      <c r="I42" s="21" t="s">
        <v>32</v>
      </c>
      <c r="J42" s="21"/>
      <c r="K42" s="21"/>
      <c r="L42" s="21" t="s">
        <v>224</v>
      </c>
      <c r="M42" s="21"/>
      <c r="N42" s="21"/>
      <c r="O42" s="21"/>
      <c r="P42" s="21"/>
      <c r="Q42" s="41"/>
      <c r="R42" s="41"/>
      <c r="S42" s="27">
        <v>7</v>
      </c>
      <c r="T42" s="21" t="s">
        <v>145</v>
      </c>
      <c r="U42" s="21"/>
      <c r="V42" s="21"/>
      <c r="W42" s="27"/>
      <c r="X42" s="22">
        <v>1</v>
      </c>
      <c r="Y42" s="16" t="s">
        <v>98</v>
      </c>
      <c r="Z42" s="22">
        <v>0</v>
      </c>
      <c r="AA42" s="22">
        <v>0</v>
      </c>
      <c r="AB42" s="22">
        <v>0</v>
      </c>
      <c r="AC42" s="22">
        <f t="shared" si="9"/>
        <v>0</v>
      </c>
      <c r="AD42" s="22">
        <v>0</v>
      </c>
      <c r="AE42" s="45"/>
      <c r="AF42" s="27">
        <v>7</v>
      </c>
      <c r="AG42" s="21" t="s">
        <v>183</v>
      </c>
      <c r="AH42" s="21"/>
      <c r="AI42" s="21"/>
      <c r="AJ42" s="27"/>
      <c r="AK42" s="22">
        <v>1</v>
      </c>
      <c r="AL42" s="21" t="s">
        <v>97</v>
      </c>
      <c r="AM42" s="22">
        <v>1</v>
      </c>
      <c r="AN42" s="22">
        <v>0</v>
      </c>
      <c r="AO42" s="22">
        <v>0</v>
      </c>
      <c r="AP42" s="22">
        <f t="shared" si="10"/>
        <v>0</v>
      </c>
      <c r="AQ42" s="22">
        <v>0</v>
      </c>
      <c r="AR42" s="36"/>
    </row>
    <row r="43" spans="1:44" ht="15.95" customHeight="1" x14ac:dyDescent="0.25">
      <c r="A43" s="41"/>
      <c r="C43" s="16" t="s">
        <v>210</v>
      </c>
      <c r="H43" s="22">
        <v>1</v>
      </c>
      <c r="I43" s="21" t="s">
        <v>113</v>
      </c>
      <c r="L43" s="21" t="s">
        <v>215</v>
      </c>
      <c r="M43" s="21"/>
      <c r="Q43" s="41"/>
      <c r="R43" s="41"/>
      <c r="S43" s="27">
        <v>9.5</v>
      </c>
      <c r="T43" s="21" t="s">
        <v>126</v>
      </c>
      <c r="U43" s="21"/>
      <c r="V43" s="21"/>
      <c r="W43" s="27"/>
      <c r="X43" s="22">
        <v>6</v>
      </c>
      <c r="Y43" s="16" t="s">
        <v>98</v>
      </c>
      <c r="Z43" s="22">
        <v>1</v>
      </c>
      <c r="AA43" s="22">
        <v>0</v>
      </c>
      <c r="AB43" s="22">
        <v>0</v>
      </c>
      <c r="AC43" s="22">
        <f t="shared" si="9"/>
        <v>0</v>
      </c>
      <c r="AD43" s="22">
        <v>0</v>
      </c>
      <c r="AE43" s="45"/>
      <c r="AF43" s="27">
        <v>9.5</v>
      </c>
      <c r="AG43" s="21" t="s">
        <v>150</v>
      </c>
      <c r="AH43" s="21"/>
      <c r="AI43" s="21"/>
      <c r="AJ43" s="27"/>
      <c r="AK43" s="22">
        <v>5</v>
      </c>
      <c r="AL43" s="21" t="s">
        <v>97</v>
      </c>
      <c r="AM43" s="22">
        <v>1</v>
      </c>
      <c r="AN43" s="22">
        <v>5</v>
      </c>
      <c r="AO43" s="22">
        <v>2</v>
      </c>
      <c r="AP43" s="22">
        <f t="shared" si="10"/>
        <v>7</v>
      </c>
      <c r="AQ43" s="22">
        <v>0</v>
      </c>
      <c r="AR43" s="36"/>
    </row>
    <row r="44" spans="1:44" ht="15.95" customHeight="1" x14ac:dyDescent="0.25">
      <c r="A44" s="41"/>
      <c r="H44" s="22">
        <v>1</v>
      </c>
      <c r="I44" s="21" t="s">
        <v>150</v>
      </c>
      <c r="L44" s="21" t="s">
        <v>216</v>
      </c>
      <c r="Q44" s="41"/>
      <c r="R44" s="41"/>
      <c r="S44" s="27">
        <v>8.5</v>
      </c>
      <c r="T44" s="21" t="s">
        <v>82</v>
      </c>
      <c r="U44" s="21"/>
      <c r="V44" s="21"/>
      <c r="W44" s="27"/>
      <c r="X44" s="22">
        <v>9</v>
      </c>
      <c r="Y44" s="16" t="s">
        <v>98</v>
      </c>
      <c r="Z44" s="22">
        <v>1</v>
      </c>
      <c r="AA44" s="22">
        <v>0</v>
      </c>
      <c r="AB44" s="22">
        <v>0</v>
      </c>
      <c r="AC44" s="22">
        <f t="shared" si="9"/>
        <v>0</v>
      </c>
      <c r="AD44" s="22">
        <v>0</v>
      </c>
      <c r="AE44" s="45"/>
      <c r="AF44" s="27">
        <v>8.5</v>
      </c>
      <c r="AG44" s="21" t="s">
        <v>154</v>
      </c>
      <c r="AH44" s="21"/>
      <c r="AI44" s="21"/>
      <c r="AJ44" s="27"/>
      <c r="AK44" s="22">
        <v>19</v>
      </c>
      <c r="AL44" s="21" t="s">
        <v>97</v>
      </c>
      <c r="AM44" s="22">
        <v>1</v>
      </c>
      <c r="AN44" s="22">
        <v>0</v>
      </c>
      <c r="AO44" s="22">
        <v>2</v>
      </c>
      <c r="AP44" s="22">
        <f t="shared" si="10"/>
        <v>2</v>
      </c>
      <c r="AQ44" s="22">
        <v>0</v>
      </c>
      <c r="AR44" s="36"/>
    </row>
    <row r="45" spans="1:44" ht="15.95" customHeight="1" x14ac:dyDescent="0.25">
      <c r="A45" s="41"/>
      <c r="H45" s="22">
        <v>1</v>
      </c>
      <c r="I45" s="21" t="s">
        <v>150</v>
      </c>
      <c r="L45" s="21" t="s">
        <v>225</v>
      </c>
      <c r="Q45" s="41"/>
      <c r="R45" s="41"/>
      <c r="S45" s="27">
        <v>8</v>
      </c>
      <c r="T45" s="21" t="s">
        <v>187</v>
      </c>
      <c r="U45" s="21"/>
      <c r="V45" s="21"/>
      <c r="W45" s="27"/>
      <c r="X45" s="22"/>
      <c r="Y45" s="16" t="s">
        <v>98</v>
      </c>
      <c r="Z45" s="22">
        <v>1</v>
      </c>
      <c r="AA45" s="22">
        <v>0</v>
      </c>
      <c r="AB45" s="22">
        <v>0</v>
      </c>
      <c r="AC45" s="22">
        <f t="shared" si="9"/>
        <v>0</v>
      </c>
      <c r="AD45" s="22">
        <v>2</v>
      </c>
      <c r="AE45" s="45"/>
      <c r="AF45" s="27">
        <v>8</v>
      </c>
      <c r="AG45" s="21" t="s">
        <v>131</v>
      </c>
      <c r="AH45" s="21"/>
      <c r="AI45" s="21"/>
      <c r="AJ45" s="27"/>
      <c r="AK45" s="22">
        <v>7</v>
      </c>
      <c r="AL45" s="21" t="s">
        <v>97</v>
      </c>
      <c r="AM45" s="22">
        <v>1</v>
      </c>
      <c r="AN45" s="22">
        <v>0</v>
      </c>
      <c r="AO45" s="22">
        <v>1</v>
      </c>
      <c r="AP45" s="22">
        <f t="shared" si="10"/>
        <v>1</v>
      </c>
      <c r="AQ45" s="22">
        <v>0</v>
      </c>
      <c r="AR45" s="36"/>
    </row>
    <row r="46" spans="1:44" ht="15.95" customHeight="1" x14ac:dyDescent="0.25">
      <c r="A46" s="41"/>
      <c r="H46" s="22">
        <v>2</v>
      </c>
      <c r="I46" s="21" t="s">
        <v>150</v>
      </c>
      <c r="L46" s="21" t="s">
        <v>217</v>
      </c>
      <c r="Q46" s="41"/>
      <c r="R46" s="41"/>
      <c r="S46" s="27">
        <v>7.5</v>
      </c>
      <c r="T46" s="21" t="s">
        <v>62</v>
      </c>
      <c r="U46" s="21"/>
      <c r="V46" s="21"/>
      <c r="W46" s="27"/>
      <c r="X46" s="22">
        <v>11</v>
      </c>
      <c r="Y46" s="16" t="s">
        <v>98</v>
      </c>
      <c r="Z46" s="22">
        <v>1</v>
      </c>
      <c r="AA46" s="22">
        <v>0</v>
      </c>
      <c r="AB46" s="22">
        <v>0</v>
      </c>
      <c r="AC46" s="22">
        <f t="shared" si="9"/>
        <v>0</v>
      </c>
      <c r="AD46" s="22">
        <v>0</v>
      </c>
      <c r="AE46" s="45"/>
      <c r="AF46" s="27">
        <v>8</v>
      </c>
      <c r="AG46" s="21" t="s">
        <v>193</v>
      </c>
      <c r="AH46" s="21"/>
      <c r="AI46" s="21"/>
      <c r="AJ46" s="27"/>
      <c r="AK46" s="22">
        <v>9</v>
      </c>
      <c r="AL46" s="21" t="s">
        <v>97</v>
      </c>
      <c r="AM46" s="22">
        <v>1</v>
      </c>
      <c r="AN46" s="22">
        <v>0</v>
      </c>
      <c r="AO46" s="22">
        <v>0</v>
      </c>
      <c r="AP46" s="22">
        <f t="shared" si="10"/>
        <v>0</v>
      </c>
      <c r="AQ46" s="22">
        <v>0</v>
      </c>
      <c r="AR46" s="36"/>
    </row>
    <row r="47" spans="1:44" ht="15.95" customHeight="1" x14ac:dyDescent="0.25">
      <c r="A47" s="41"/>
      <c r="H47" s="22">
        <v>2</v>
      </c>
      <c r="I47" s="21" t="s">
        <v>32</v>
      </c>
      <c r="L47" s="21" t="s">
        <v>226</v>
      </c>
      <c r="Q47" s="41"/>
      <c r="R47" s="41"/>
      <c r="S47" s="27">
        <v>7.5</v>
      </c>
      <c r="T47" s="21" t="s">
        <v>158</v>
      </c>
      <c r="U47" s="21"/>
      <c r="V47" s="21"/>
      <c r="W47" s="27"/>
      <c r="X47" s="22">
        <v>12</v>
      </c>
      <c r="Y47" s="16" t="s">
        <v>98</v>
      </c>
      <c r="Z47" s="22">
        <v>1</v>
      </c>
      <c r="AA47" s="22">
        <v>1</v>
      </c>
      <c r="AB47" s="22">
        <v>0</v>
      </c>
      <c r="AC47" s="22">
        <f t="shared" si="9"/>
        <v>1</v>
      </c>
      <c r="AD47" s="22">
        <v>0</v>
      </c>
      <c r="AE47" s="45"/>
      <c r="AF47" s="27">
        <v>7.5</v>
      </c>
      <c r="AG47" s="21" t="s">
        <v>194</v>
      </c>
      <c r="AH47" s="21"/>
      <c r="AI47" s="21"/>
      <c r="AJ47" s="27"/>
      <c r="AK47" s="22">
        <v>10</v>
      </c>
      <c r="AL47" s="21" t="s">
        <v>97</v>
      </c>
      <c r="AM47" s="22">
        <v>1</v>
      </c>
      <c r="AN47" s="22">
        <v>2</v>
      </c>
      <c r="AO47" s="22">
        <v>4</v>
      </c>
      <c r="AP47" s="22">
        <f t="shared" si="10"/>
        <v>6</v>
      </c>
      <c r="AQ47" s="22">
        <v>0</v>
      </c>
      <c r="AR47" s="36"/>
    </row>
    <row r="48" spans="1:44" ht="15.95" customHeight="1" x14ac:dyDescent="0.25">
      <c r="A48" s="41"/>
      <c r="H48" s="22">
        <v>2</v>
      </c>
      <c r="I48" s="21" t="s">
        <v>150</v>
      </c>
      <c r="L48" s="21" t="s">
        <v>32</v>
      </c>
      <c r="Q48" s="41"/>
      <c r="R48" s="41"/>
      <c r="S48" s="27">
        <v>7.5</v>
      </c>
      <c r="T48" s="21" t="s">
        <v>188</v>
      </c>
      <c r="U48" s="21"/>
      <c r="V48" s="21"/>
      <c r="W48" s="27"/>
      <c r="X48" s="22">
        <v>4</v>
      </c>
      <c r="Y48" s="16" t="s">
        <v>98</v>
      </c>
      <c r="Z48" s="22">
        <v>1</v>
      </c>
      <c r="AA48" s="22">
        <v>0</v>
      </c>
      <c r="AB48" s="22">
        <v>0</v>
      </c>
      <c r="AC48" s="22">
        <f t="shared" si="9"/>
        <v>0</v>
      </c>
      <c r="AD48" s="22">
        <v>0</v>
      </c>
      <c r="AE48" s="45"/>
      <c r="AF48" s="27">
        <v>7.5</v>
      </c>
      <c r="AG48" s="21" t="s">
        <v>143</v>
      </c>
      <c r="AH48" s="21"/>
      <c r="AI48" s="21"/>
      <c r="AJ48" s="27"/>
      <c r="AK48" s="22">
        <v>2</v>
      </c>
      <c r="AL48" s="21" t="s">
        <v>97</v>
      </c>
      <c r="AM48" s="22">
        <v>1</v>
      </c>
      <c r="AN48" s="22">
        <v>0</v>
      </c>
      <c r="AO48" s="22">
        <v>0</v>
      </c>
      <c r="AP48" s="22">
        <f t="shared" si="10"/>
        <v>0</v>
      </c>
      <c r="AQ48" s="22">
        <v>0</v>
      </c>
      <c r="AR48" s="36"/>
    </row>
    <row r="49" spans="1:44" ht="15.95" customHeight="1" x14ac:dyDescent="0.25">
      <c r="A49" s="41"/>
      <c r="Q49" s="41"/>
      <c r="R49" s="41"/>
      <c r="S49" s="27">
        <v>7</v>
      </c>
      <c r="T49" s="21" t="s">
        <v>52</v>
      </c>
      <c r="U49" s="21"/>
      <c r="V49" s="21"/>
      <c r="W49" s="27"/>
      <c r="X49" s="22">
        <v>15</v>
      </c>
      <c r="Y49" s="16" t="s">
        <v>98</v>
      </c>
      <c r="Z49" s="22">
        <v>1</v>
      </c>
      <c r="AA49" s="22">
        <v>0</v>
      </c>
      <c r="AB49" s="22">
        <v>0</v>
      </c>
      <c r="AC49" s="22">
        <f t="shared" si="9"/>
        <v>0</v>
      </c>
      <c r="AD49" s="22">
        <v>0</v>
      </c>
      <c r="AE49" s="45"/>
      <c r="AF49" s="27">
        <v>7</v>
      </c>
      <c r="AG49" s="21" t="s">
        <v>141</v>
      </c>
      <c r="AH49" s="21"/>
      <c r="AI49" s="21"/>
      <c r="AJ49" s="27"/>
      <c r="AK49" s="22">
        <v>13</v>
      </c>
      <c r="AL49" s="21" t="s">
        <v>97</v>
      </c>
      <c r="AM49" s="22">
        <v>1</v>
      </c>
      <c r="AN49" s="22">
        <v>0</v>
      </c>
      <c r="AO49" s="22">
        <v>2</v>
      </c>
      <c r="AP49" s="22">
        <f t="shared" si="10"/>
        <v>2</v>
      </c>
      <c r="AQ49" s="22">
        <v>2</v>
      </c>
      <c r="AR49" s="36"/>
    </row>
    <row r="50" spans="1:44" ht="15.95" customHeight="1" x14ac:dyDescent="0.25">
      <c r="A50" s="41"/>
      <c r="C50" s="6" t="s">
        <v>182</v>
      </c>
      <c r="G50" s="5">
        <v>3</v>
      </c>
      <c r="H50" s="22">
        <v>1</v>
      </c>
      <c r="I50" s="21" t="s">
        <v>167</v>
      </c>
      <c r="J50" s="21"/>
      <c r="K50" s="21"/>
      <c r="L50" s="21" t="s">
        <v>212</v>
      </c>
      <c r="M50" s="21"/>
      <c r="N50" s="21"/>
      <c r="O50" s="21"/>
      <c r="P50" s="21"/>
      <c r="Q50" s="41"/>
      <c r="R50" s="41"/>
      <c r="S50" s="27">
        <v>6.5</v>
      </c>
      <c r="T50" s="21" t="s">
        <v>63</v>
      </c>
      <c r="U50" s="21"/>
      <c r="V50" s="21"/>
      <c r="W50" s="27"/>
      <c r="X50" s="22">
        <v>2</v>
      </c>
      <c r="Y50" s="16" t="s">
        <v>98</v>
      </c>
      <c r="Z50" s="22">
        <v>1</v>
      </c>
      <c r="AA50" s="22">
        <v>0</v>
      </c>
      <c r="AB50" s="22">
        <v>0</v>
      </c>
      <c r="AC50" s="22">
        <f t="shared" si="9"/>
        <v>0</v>
      </c>
      <c r="AD50" s="22">
        <v>0</v>
      </c>
      <c r="AE50" s="45"/>
      <c r="AF50" s="27">
        <v>7</v>
      </c>
      <c r="AG50" s="21" t="s">
        <v>39</v>
      </c>
      <c r="AH50" s="21"/>
      <c r="AI50" s="21"/>
      <c r="AJ50" s="27"/>
      <c r="AK50" s="22">
        <v>27</v>
      </c>
      <c r="AL50" s="21" t="s">
        <v>97</v>
      </c>
      <c r="AM50" s="22">
        <v>1</v>
      </c>
      <c r="AN50" s="22">
        <v>0</v>
      </c>
      <c r="AO50" s="22">
        <v>2</v>
      </c>
      <c r="AP50" s="22">
        <f t="shared" si="10"/>
        <v>2</v>
      </c>
      <c r="AQ50" s="22">
        <v>0</v>
      </c>
      <c r="AR50" s="36"/>
    </row>
    <row r="51" spans="1:44" ht="15.95" customHeight="1" x14ac:dyDescent="0.25">
      <c r="A51" s="41"/>
      <c r="B51" s="22" t="s">
        <v>27</v>
      </c>
      <c r="C51" s="21" t="s">
        <v>211</v>
      </c>
      <c r="D51" s="21"/>
      <c r="E51" s="21"/>
      <c r="F51" s="21"/>
      <c r="G51" s="21"/>
      <c r="H51" s="22">
        <v>2</v>
      </c>
      <c r="I51" s="21" t="s">
        <v>167</v>
      </c>
      <c r="J51" s="21"/>
      <c r="K51" s="21"/>
      <c r="L51" s="21" t="s">
        <v>213</v>
      </c>
      <c r="M51" s="21"/>
      <c r="N51" s="21"/>
      <c r="O51" s="21"/>
      <c r="P51" s="21"/>
      <c r="Q51" s="41"/>
      <c r="R51" s="41"/>
      <c r="S51" s="27">
        <v>6</v>
      </c>
      <c r="T51" s="21" t="s">
        <v>47</v>
      </c>
      <c r="X51" s="22">
        <v>14</v>
      </c>
      <c r="Y51" s="16" t="s">
        <v>98</v>
      </c>
      <c r="Z51" s="22">
        <v>1</v>
      </c>
      <c r="AA51" s="22">
        <v>0</v>
      </c>
      <c r="AB51" s="22">
        <v>0</v>
      </c>
      <c r="AC51" s="22">
        <f t="shared" si="9"/>
        <v>0</v>
      </c>
      <c r="AD51" s="22">
        <v>0</v>
      </c>
      <c r="AE51" s="45"/>
      <c r="AF51" s="27">
        <v>6.5</v>
      </c>
      <c r="AG51" s="21" t="s">
        <v>48</v>
      </c>
      <c r="AK51" s="22">
        <v>3</v>
      </c>
      <c r="AL51" s="21" t="s">
        <v>97</v>
      </c>
      <c r="AM51" s="22">
        <v>1</v>
      </c>
      <c r="AN51" s="22">
        <v>0</v>
      </c>
      <c r="AO51" s="22">
        <v>1</v>
      </c>
      <c r="AP51" s="22">
        <f t="shared" si="10"/>
        <v>1</v>
      </c>
      <c r="AQ51" s="22">
        <v>0</v>
      </c>
      <c r="AR51" s="36"/>
    </row>
    <row r="52" spans="1:44" ht="15.95" customHeight="1" x14ac:dyDescent="0.25">
      <c r="A52" s="41"/>
      <c r="H52" s="22">
        <v>2</v>
      </c>
      <c r="I52" s="21" t="s">
        <v>42</v>
      </c>
      <c r="J52" s="21"/>
      <c r="K52" s="21"/>
      <c r="L52" s="21" t="s">
        <v>214</v>
      </c>
      <c r="M52" s="21"/>
      <c r="N52" s="21"/>
      <c r="O52" s="21"/>
      <c r="P52" s="21"/>
      <c r="Q52" s="41"/>
      <c r="R52" s="41"/>
      <c r="S52" s="27">
        <v>6</v>
      </c>
      <c r="T52" s="21" t="s">
        <v>49</v>
      </c>
      <c r="U52" s="21"/>
      <c r="V52" s="21"/>
      <c r="W52" s="27"/>
      <c r="X52" s="22">
        <v>3</v>
      </c>
      <c r="Y52" s="16" t="s">
        <v>98</v>
      </c>
      <c r="Z52" s="22">
        <v>0</v>
      </c>
      <c r="AA52" s="22">
        <v>0</v>
      </c>
      <c r="AB52" s="22">
        <v>0</v>
      </c>
      <c r="AC52" s="22">
        <f t="shared" si="9"/>
        <v>0</v>
      </c>
      <c r="AD52" s="22">
        <v>0</v>
      </c>
      <c r="AE52" s="45"/>
      <c r="AF52" s="27">
        <v>6</v>
      </c>
      <c r="AG52" s="21" t="s">
        <v>113</v>
      </c>
      <c r="AH52" s="21"/>
      <c r="AI52" s="21"/>
      <c r="AJ52" s="27"/>
      <c r="AK52" s="22">
        <v>6</v>
      </c>
      <c r="AL52" s="21" t="s">
        <v>97</v>
      </c>
      <c r="AM52" s="22">
        <v>1</v>
      </c>
      <c r="AN52" s="22">
        <v>1</v>
      </c>
      <c r="AO52" s="22">
        <v>0</v>
      </c>
      <c r="AP52" s="22">
        <f t="shared" si="10"/>
        <v>1</v>
      </c>
      <c r="AQ52" s="22">
        <v>2</v>
      </c>
      <c r="AR52" s="36"/>
    </row>
    <row r="53" spans="1:44" ht="15.95" customHeight="1" thickBot="1" x14ac:dyDescent="0.3">
      <c r="A53" s="41"/>
      <c r="B53" s="36"/>
      <c r="C53" s="46"/>
      <c r="D53" s="46"/>
      <c r="E53" s="46"/>
      <c r="F53" s="46"/>
      <c r="G53" s="42"/>
      <c r="H53" s="45"/>
      <c r="I53" s="46"/>
      <c r="J53" s="46"/>
      <c r="K53" s="45"/>
      <c r="L53" s="45"/>
      <c r="M53" s="45"/>
      <c r="N53" s="45"/>
      <c r="O53" s="45"/>
      <c r="P53" s="45"/>
      <c r="Q53" s="41"/>
      <c r="R53" s="41"/>
      <c r="S53" s="17" t="s">
        <v>95</v>
      </c>
      <c r="T53" s="17"/>
      <c r="U53" s="17"/>
      <c r="V53" s="17"/>
      <c r="W53" s="17"/>
      <c r="X53" s="17"/>
      <c r="Y53" s="17"/>
      <c r="Z53" s="23">
        <f>SUM(Z41:Z52)</f>
        <v>11</v>
      </c>
      <c r="AA53" s="23">
        <f>SUM(AA41:AA52)</f>
        <v>2</v>
      </c>
      <c r="AB53" s="23">
        <f>SUM(AB41:AB52)</f>
        <v>0</v>
      </c>
      <c r="AC53" s="23">
        <f>+AB53+AA53</f>
        <v>2</v>
      </c>
      <c r="AD53" s="23">
        <f>SUM(AD41:AD52)</f>
        <v>2</v>
      </c>
      <c r="AE53" s="45"/>
      <c r="AF53" s="17" t="s">
        <v>94</v>
      </c>
      <c r="AG53" s="17"/>
      <c r="AH53" s="17"/>
      <c r="AI53" s="17"/>
      <c r="AJ53" s="17"/>
      <c r="AK53" s="17"/>
      <c r="AL53" s="17"/>
      <c r="AM53" s="23">
        <f>SUM(AM41:AM52)</f>
        <v>11</v>
      </c>
      <c r="AN53" s="23">
        <f>SUM(AN41:AN52)</f>
        <v>8</v>
      </c>
      <c r="AO53" s="23">
        <f>SUM(AO41:AO52)</f>
        <v>14</v>
      </c>
      <c r="AP53" s="23">
        <f>+AO53+AN53</f>
        <v>22</v>
      </c>
      <c r="AQ53" s="23">
        <f>SUM(AQ41:AQ52)</f>
        <v>4</v>
      </c>
      <c r="AR53" s="36"/>
    </row>
    <row r="54" spans="1:44" ht="15.95" customHeight="1" x14ac:dyDescent="0.25">
      <c r="A54" s="41"/>
      <c r="B54" s="11"/>
      <c r="C54" s="11"/>
      <c r="D54" s="11"/>
      <c r="E54" s="21" t="s">
        <v>102</v>
      </c>
      <c r="F54" s="21"/>
      <c r="G54" s="5">
        <f>SUM(G14:G53)</f>
        <v>29</v>
      </c>
      <c r="H54" s="5"/>
      <c r="I54" s="20"/>
      <c r="J54" s="21" t="s">
        <v>56</v>
      </c>
      <c r="K54" s="20"/>
      <c r="L54" s="5">
        <f>COUNTA(C14:C53)-8</f>
        <v>5</v>
      </c>
      <c r="N54" s="21" t="s">
        <v>73</v>
      </c>
      <c r="O54" s="5">
        <f>+L54*2</f>
        <v>10</v>
      </c>
      <c r="P54" s="11"/>
      <c r="Q54" s="41"/>
      <c r="R54" s="41"/>
      <c r="S54" s="12" t="s">
        <v>115</v>
      </c>
      <c r="T54" s="12"/>
      <c r="U54" s="12"/>
      <c r="V54" s="12"/>
      <c r="W54" s="12"/>
      <c r="X54" s="14" t="s">
        <v>36</v>
      </c>
      <c r="Z54" s="22">
        <v>0</v>
      </c>
      <c r="AA54" s="22">
        <v>0</v>
      </c>
      <c r="AB54" s="22">
        <v>0</v>
      </c>
      <c r="AC54" s="22">
        <f t="shared" ref="AC54:AC65" si="11">+AA54+AB54</f>
        <v>0</v>
      </c>
      <c r="AD54" s="22">
        <v>0</v>
      </c>
      <c r="AE54" s="45"/>
      <c r="AF54" s="19" t="s">
        <v>14</v>
      </c>
      <c r="AG54" s="19"/>
      <c r="AH54" s="19"/>
      <c r="AI54" s="19"/>
      <c r="AJ54" s="19"/>
      <c r="AK54" s="16" t="s">
        <v>26</v>
      </c>
      <c r="AM54" s="22">
        <v>2</v>
      </c>
      <c r="AN54" s="22">
        <v>0</v>
      </c>
      <c r="AO54" s="22">
        <v>2</v>
      </c>
      <c r="AP54" s="22">
        <f t="shared" ref="AP54:AP65" si="12">+AN54+AO54</f>
        <v>2</v>
      </c>
      <c r="AQ54" s="22">
        <v>2</v>
      </c>
      <c r="AR54" s="36"/>
    </row>
    <row r="55" spans="1:44" ht="15.95" customHeight="1" x14ac:dyDescent="0.25">
      <c r="A55" s="41"/>
      <c r="E55" s="21" t="s">
        <v>101</v>
      </c>
      <c r="F55" s="21"/>
      <c r="G55" s="5">
        <f>COUNTA(L15:L53)+COUNTIF(L15:L53,"*&amp;*")</f>
        <v>45</v>
      </c>
      <c r="O55" t="s">
        <v>144</v>
      </c>
      <c r="Q55" s="41"/>
      <c r="R55" s="41"/>
      <c r="S55" s="27">
        <v>7.5</v>
      </c>
      <c r="T55" s="21" t="s">
        <v>69</v>
      </c>
      <c r="U55" s="21"/>
      <c r="V55" s="21"/>
      <c r="W55" s="21"/>
      <c r="X55" s="22">
        <v>68</v>
      </c>
      <c r="Y55" s="21" t="s">
        <v>106</v>
      </c>
      <c r="Z55" s="22">
        <v>1</v>
      </c>
      <c r="AA55" s="22">
        <v>0</v>
      </c>
      <c r="AB55" s="22">
        <v>0</v>
      </c>
      <c r="AC55" s="22">
        <f t="shared" si="11"/>
        <v>0</v>
      </c>
      <c r="AD55" s="22">
        <v>0</v>
      </c>
      <c r="AE55" s="45"/>
      <c r="AF55" s="27">
        <v>8</v>
      </c>
      <c r="AG55" s="21" t="s">
        <v>142</v>
      </c>
      <c r="AK55" s="22">
        <v>1</v>
      </c>
      <c r="AL55" s="21" t="s">
        <v>107</v>
      </c>
      <c r="AM55" s="22">
        <v>1</v>
      </c>
      <c r="AN55" s="22">
        <v>0</v>
      </c>
      <c r="AO55" s="22">
        <v>0</v>
      </c>
      <c r="AP55" s="22">
        <f t="shared" si="12"/>
        <v>0</v>
      </c>
      <c r="AQ55" s="22">
        <v>0</v>
      </c>
      <c r="AR55" s="36"/>
    </row>
    <row r="56" spans="1:44" ht="15.95" customHeight="1" x14ac:dyDescent="0.25">
      <c r="A56" s="41"/>
      <c r="Q56" s="41"/>
      <c r="R56" s="41"/>
      <c r="S56" s="27">
        <v>9.5</v>
      </c>
      <c r="T56" s="21" t="s">
        <v>85</v>
      </c>
      <c r="U56" s="21"/>
      <c r="V56" s="21"/>
      <c r="W56" s="21"/>
      <c r="X56" s="22">
        <v>9</v>
      </c>
      <c r="Y56" s="21" t="s">
        <v>106</v>
      </c>
      <c r="Z56" s="22">
        <v>1</v>
      </c>
      <c r="AA56" s="22">
        <v>0</v>
      </c>
      <c r="AB56" s="22">
        <v>2</v>
      </c>
      <c r="AC56" s="22">
        <f t="shared" si="11"/>
        <v>2</v>
      </c>
      <c r="AD56" s="22">
        <v>0</v>
      </c>
      <c r="AE56" s="45"/>
      <c r="AF56" s="27">
        <v>9</v>
      </c>
      <c r="AG56" s="21" t="s">
        <v>167</v>
      </c>
      <c r="AH56" s="21"/>
      <c r="AI56" s="21"/>
      <c r="AJ56" s="21"/>
      <c r="AK56" s="22">
        <v>75</v>
      </c>
      <c r="AL56" s="21" t="s">
        <v>107</v>
      </c>
      <c r="AM56" s="22">
        <v>1</v>
      </c>
      <c r="AN56" s="22">
        <v>2</v>
      </c>
      <c r="AO56" s="22">
        <v>0</v>
      </c>
      <c r="AP56" s="22">
        <f t="shared" si="12"/>
        <v>2</v>
      </c>
      <c r="AQ56" s="22">
        <v>0</v>
      </c>
      <c r="AR56" s="36"/>
    </row>
    <row r="57" spans="1:44" ht="15.95" customHeight="1" x14ac:dyDescent="0.25">
      <c r="A57" s="41"/>
      <c r="Q57" s="41"/>
      <c r="R57" s="41"/>
      <c r="S57" s="27">
        <v>8.5</v>
      </c>
      <c r="T57" s="21" t="s">
        <v>189</v>
      </c>
      <c r="U57" s="21"/>
      <c r="V57" s="21"/>
      <c r="W57" s="21"/>
      <c r="X57" s="22">
        <v>14</v>
      </c>
      <c r="Y57" s="21" t="s">
        <v>106</v>
      </c>
      <c r="Z57" s="22">
        <v>1</v>
      </c>
      <c r="AA57" s="22">
        <v>1</v>
      </c>
      <c r="AB57" s="22">
        <v>0</v>
      </c>
      <c r="AC57" s="22">
        <f t="shared" si="11"/>
        <v>1</v>
      </c>
      <c r="AD57" s="22">
        <v>0</v>
      </c>
      <c r="AE57" s="45"/>
      <c r="AF57" s="27">
        <v>8.5</v>
      </c>
      <c r="AG57" s="21" t="s">
        <v>42</v>
      </c>
      <c r="AH57" s="21"/>
      <c r="AI57" s="21"/>
      <c r="AJ57" s="21"/>
      <c r="AK57" s="22">
        <v>10</v>
      </c>
      <c r="AL57" s="21" t="s">
        <v>107</v>
      </c>
      <c r="AM57" s="22">
        <v>1</v>
      </c>
      <c r="AN57" s="22">
        <v>1</v>
      </c>
      <c r="AO57" s="22">
        <v>1</v>
      </c>
      <c r="AP57" s="22">
        <f t="shared" si="12"/>
        <v>2</v>
      </c>
      <c r="AQ57" s="22">
        <v>0</v>
      </c>
      <c r="AR57" s="36"/>
    </row>
    <row r="58" spans="1:44" ht="15.95" customHeight="1" x14ac:dyDescent="0.25">
      <c r="A58" s="41"/>
      <c r="B58" s="6" t="s">
        <v>83</v>
      </c>
      <c r="C58" s="6"/>
      <c r="N58" s="6"/>
      <c r="O58" s="6"/>
      <c r="Q58" s="41"/>
      <c r="R58" s="41"/>
      <c r="S58" s="27">
        <v>8</v>
      </c>
      <c r="T58" s="21" t="s">
        <v>190</v>
      </c>
      <c r="U58" s="21"/>
      <c r="V58" s="21"/>
      <c r="W58" s="21"/>
      <c r="X58" s="22">
        <v>11</v>
      </c>
      <c r="Y58" s="21" t="s">
        <v>106</v>
      </c>
      <c r="Z58" s="22">
        <v>1</v>
      </c>
      <c r="AA58" s="22">
        <v>0</v>
      </c>
      <c r="AB58" s="22">
        <v>0</v>
      </c>
      <c r="AC58" s="22">
        <f t="shared" si="11"/>
        <v>0</v>
      </c>
      <c r="AD58" s="22">
        <v>0</v>
      </c>
      <c r="AE58" s="45"/>
      <c r="AF58" s="27">
        <v>8</v>
      </c>
      <c r="AG58" s="21" t="s">
        <v>74</v>
      </c>
      <c r="AH58" s="21"/>
      <c r="AI58" s="21"/>
      <c r="AJ58" s="21"/>
      <c r="AK58" s="22">
        <v>71</v>
      </c>
      <c r="AL58" s="21" t="s">
        <v>107</v>
      </c>
      <c r="AM58" s="22">
        <v>1</v>
      </c>
      <c r="AN58" s="22">
        <v>0</v>
      </c>
      <c r="AO58" s="22">
        <v>1</v>
      </c>
      <c r="AP58" s="22">
        <f t="shared" si="12"/>
        <v>1</v>
      </c>
      <c r="AQ58" s="22">
        <v>0</v>
      </c>
      <c r="AR58" s="36"/>
    </row>
    <row r="59" spans="1:44" ht="15.95" customHeight="1" x14ac:dyDescent="0.25">
      <c r="A59" s="41"/>
      <c r="Q59" s="41"/>
      <c r="R59" s="41"/>
      <c r="S59" s="27">
        <v>7.5</v>
      </c>
      <c r="T59" s="21" t="s">
        <v>139</v>
      </c>
      <c r="U59" s="21"/>
      <c r="V59" s="21"/>
      <c r="W59" s="21"/>
      <c r="X59" s="22">
        <v>6</v>
      </c>
      <c r="Y59" s="21" t="s">
        <v>106</v>
      </c>
      <c r="Z59" s="22">
        <v>1</v>
      </c>
      <c r="AA59" s="22">
        <v>0</v>
      </c>
      <c r="AB59" s="22">
        <v>0</v>
      </c>
      <c r="AC59" s="22">
        <f t="shared" si="11"/>
        <v>0</v>
      </c>
      <c r="AD59" s="22">
        <v>0</v>
      </c>
      <c r="AE59" s="45"/>
      <c r="AF59" s="27">
        <v>8</v>
      </c>
      <c r="AG59" s="21" t="s">
        <v>195</v>
      </c>
      <c r="AH59" s="21"/>
      <c r="AI59" s="21"/>
      <c r="AJ59" s="21"/>
      <c r="AK59" s="22">
        <v>97</v>
      </c>
      <c r="AL59" s="21" t="s">
        <v>107</v>
      </c>
      <c r="AM59" s="22">
        <v>1</v>
      </c>
      <c r="AN59" s="22">
        <v>0</v>
      </c>
      <c r="AO59" s="22">
        <v>1</v>
      </c>
      <c r="AP59" s="22">
        <f t="shared" si="12"/>
        <v>1</v>
      </c>
      <c r="AQ59" s="22">
        <v>0</v>
      </c>
      <c r="AR59" s="36"/>
    </row>
    <row r="60" spans="1:44" ht="15.95" customHeight="1" x14ac:dyDescent="0.25">
      <c r="A60" s="41"/>
      <c r="C60" s="6" t="s">
        <v>58</v>
      </c>
      <c r="H60" s="6" t="s">
        <v>65</v>
      </c>
      <c r="M60" s="6" t="s">
        <v>66</v>
      </c>
      <c r="Q60" s="41"/>
      <c r="R60" s="41"/>
      <c r="S60" s="27">
        <v>7.5</v>
      </c>
      <c r="T60" s="21" t="s">
        <v>118</v>
      </c>
      <c r="V60" s="21"/>
      <c r="W60" s="21"/>
      <c r="X60" s="22">
        <v>7</v>
      </c>
      <c r="Y60" s="21" t="s">
        <v>106</v>
      </c>
      <c r="Z60" s="22">
        <v>1</v>
      </c>
      <c r="AA60" s="22">
        <v>0</v>
      </c>
      <c r="AB60" s="22">
        <v>0</v>
      </c>
      <c r="AC60" s="22">
        <f t="shared" si="11"/>
        <v>0</v>
      </c>
      <c r="AD60" s="22">
        <v>0</v>
      </c>
      <c r="AE60" s="45"/>
      <c r="AF60" s="27">
        <v>7.5</v>
      </c>
      <c r="AG60" s="21" t="s">
        <v>196</v>
      </c>
      <c r="AH60" s="21"/>
      <c r="AI60" s="21"/>
      <c r="AJ60" s="21"/>
      <c r="AK60" s="22">
        <v>59</v>
      </c>
      <c r="AL60" s="21" t="s">
        <v>107</v>
      </c>
      <c r="AM60" s="22">
        <v>1</v>
      </c>
      <c r="AN60" s="22">
        <v>0</v>
      </c>
      <c r="AO60" s="22">
        <v>0</v>
      </c>
      <c r="AP60" s="22">
        <f t="shared" si="12"/>
        <v>0</v>
      </c>
      <c r="AQ60" s="22">
        <v>0</v>
      </c>
      <c r="AR60" s="36"/>
    </row>
    <row r="61" spans="1:44" ht="15.95" customHeight="1" x14ac:dyDescent="0.25">
      <c r="A61" s="41"/>
      <c r="C61" s="21" t="s">
        <v>203</v>
      </c>
      <c r="H61" s="21" t="s">
        <v>204</v>
      </c>
      <c r="I61" s="21"/>
      <c r="J61" s="21"/>
      <c r="K61" s="21"/>
      <c r="L61" s="21"/>
      <c r="M61" s="21" t="s">
        <v>163</v>
      </c>
      <c r="N61" s="21"/>
      <c r="O61" s="21"/>
      <c r="P61" s="21"/>
      <c r="Q61" s="36"/>
      <c r="R61" s="41"/>
      <c r="S61" s="27">
        <v>7.5</v>
      </c>
      <c r="T61" s="21" t="s">
        <v>128</v>
      </c>
      <c r="U61" s="21"/>
      <c r="V61" s="21"/>
      <c r="W61" s="21"/>
      <c r="X61" s="22">
        <v>10</v>
      </c>
      <c r="Y61" s="21" t="s">
        <v>106</v>
      </c>
      <c r="Z61" s="22">
        <v>1</v>
      </c>
      <c r="AA61" s="22">
        <v>1</v>
      </c>
      <c r="AB61" s="22">
        <v>0</v>
      </c>
      <c r="AC61" s="22">
        <f t="shared" si="11"/>
        <v>1</v>
      </c>
      <c r="AD61" s="22">
        <v>0</v>
      </c>
      <c r="AE61" s="45"/>
      <c r="AF61" s="27">
        <v>7.5</v>
      </c>
      <c r="AG61" s="21" t="s">
        <v>60</v>
      </c>
      <c r="AH61" s="21"/>
      <c r="AI61" s="21"/>
      <c r="AJ61" s="21"/>
      <c r="AK61" s="22">
        <v>24</v>
      </c>
      <c r="AL61" s="21" t="s">
        <v>107</v>
      </c>
      <c r="AM61" s="22">
        <v>0</v>
      </c>
      <c r="AN61" s="22">
        <v>0</v>
      </c>
      <c r="AO61" s="22">
        <v>0</v>
      </c>
      <c r="AP61" s="22">
        <f t="shared" si="12"/>
        <v>0</v>
      </c>
      <c r="AQ61" s="22">
        <v>0</v>
      </c>
      <c r="AR61" s="36"/>
    </row>
    <row r="62" spans="1:44" ht="15.95" customHeight="1" x14ac:dyDescent="0.25">
      <c r="A62" s="41"/>
      <c r="C62" s="21"/>
      <c r="H62" s="21" t="s">
        <v>230</v>
      </c>
      <c r="I62" s="21"/>
      <c r="J62" s="21"/>
      <c r="K62" s="21"/>
      <c r="L62" s="21"/>
      <c r="M62" s="21"/>
      <c r="N62" s="21"/>
      <c r="Q62" s="41"/>
      <c r="R62" s="41"/>
      <c r="S62" s="27">
        <v>7</v>
      </c>
      <c r="T62" s="21" t="s">
        <v>191</v>
      </c>
      <c r="U62" s="21"/>
      <c r="V62" s="21"/>
      <c r="W62" s="21"/>
      <c r="X62" s="22">
        <v>5</v>
      </c>
      <c r="Y62" s="21" t="s">
        <v>106</v>
      </c>
      <c r="Z62" s="22">
        <v>1</v>
      </c>
      <c r="AA62" s="22">
        <v>0</v>
      </c>
      <c r="AB62" s="22">
        <v>0</v>
      </c>
      <c r="AC62" s="22">
        <f t="shared" si="11"/>
        <v>0</v>
      </c>
      <c r="AD62" s="22">
        <v>0</v>
      </c>
      <c r="AE62" s="45"/>
      <c r="AF62" s="27">
        <v>7</v>
      </c>
      <c r="AG62" s="21" t="s">
        <v>61</v>
      </c>
      <c r="AH62" s="21"/>
      <c r="AI62" s="21"/>
      <c r="AJ62" s="21"/>
      <c r="AK62" s="22">
        <v>7</v>
      </c>
      <c r="AL62" s="21" t="s">
        <v>107</v>
      </c>
      <c r="AM62" s="22">
        <v>1</v>
      </c>
      <c r="AN62" s="22">
        <v>0</v>
      </c>
      <c r="AO62" s="22">
        <v>0</v>
      </c>
      <c r="AP62" s="22">
        <f t="shared" si="12"/>
        <v>0</v>
      </c>
      <c r="AQ62" s="22">
        <v>0</v>
      </c>
      <c r="AR62" s="36"/>
    </row>
    <row r="63" spans="1:44" ht="15.95" customHeight="1" x14ac:dyDescent="0.25">
      <c r="A63" s="36"/>
      <c r="C63" s="21"/>
      <c r="F63" s="21"/>
      <c r="H63" s="21"/>
      <c r="I63" s="21"/>
      <c r="J63" s="21"/>
      <c r="K63" s="21"/>
      <c r="L63" s="21"/>
      <c r="M63" s="21"/>
      <c r="N63" s="21"/>
      <c r="Q63" s="36"/>
      <c r="R63" s="41"/>
      <c r="S63" s="27">
        <v>6.5</v>
      </c>
      <c r="T63" s="21" t="s">
        <v>30</v>
      </c>
      <c r="U63" s="21"/>
      <c r="V63" s="21"/>
      <c r="W63" s="21"/>
      <c r="X63" s="22">
        <v>3</v>
      </c>
      <c r="Y63" s="21" t="s">
        <v>106</v>
      </c>
      <c r="Z63" s="22">
        <v>1</v>
      </c>
      <c r="AA63" s="22">
        <v>0</v>
      </c>
      <c r="AB63" s="22">
        <v>1</v>
      </c>
      <c r="AC63" s="22">
        <f t="shared" si="11"/>
        <v>1</v>
      </c>
      <c r="AD63" s="22">
        <v>0</v>
      </c>
      <c r="AE63" s="45"/>
      <c r="AF63" s="27">
        <v>7</v>
      </c>
      <c r="AG63" s="21" t="s">
        <v>197</v>
      </c>
      <c r="AH63" s="21"/>
      <c r="AI63" s="21"/>
      <c r="AJ63" s="21"/>
      <c r="AK63" s="22">
        <v>53</v>
      </c>
      <c r="AL63" s="21" t="s">
        <v>107</v>
      </c>
      <c r="AM63" s="22">
        <v>1</v>
      </c>
      <c r="AN63" s="22">
        <v>0</v>
      </c>
      <c r="AO63" s="22">
        <v>0</v>
      </c>
      <c r="AP63" s="22">
        <f t="shared" si="12"/>
        <v>0</v>
      </c>
      <c r="AQ63" s="22">
        <v>0</v>
      </c>
      <c r="AR63" s="36"/>
    </row>
    <row r="64" spans="1:44" ht="15.95" customHeight="1" x14ac:dyDescent="0.25">
      <c r="A64" s="41"/>
      <c r="Q64" s="41"/>
      <c r="R64" s="41"/>
      <c r="S64" s="27">
        <v>6</v>
      </c>
      <c r="T64" s="21" t="s">
        <v>105</v>
      </c>
      <c r="U64" s="21"/>
      <c r="V64" s="21"/>
      <c r="W64" s="21"/>
      <c r="X64" s="22">
        <v>4</v>
      </c>
      <c r="Y64" s="21" t="s">
        <v>106</v>
      </c>
      <c r="Z64" s="22">
        <v>1</v>
      </c>
      <c r="AA64" s="22">
        <v>0</v>
      </c>
      <c r="AB64" s="22">
        <v>0</v>
      </c>
      <c r="AC64" s="22">
        <f t="shared" si="11"/>
        <v>0</v>
      </c>
      <c r="AD64" s="22">
        <v>0</v>
      </c>
      <c r="AE64" s="45"/>
      <c r="AF64" s="27">
        <v>6.5</v>
      </c>
      <c r="AG64" s="21" t="s">
        <v>33</v>
      </c>
      <c r="AH64" s="21"/>
      <c r="AI64" s="21"/>
      <c r="AJ64" s="21"/>
      <c r="AK64" s="22">
        <v>66</v>
      </c>
      <c r="AL64" s="21" t="s">
        <v>107</v>
      </c>
      <c r="AM64" s="22">
        <v>1</v>
      </c>
      <c r="AN64" s="22">
        <v>0</v>
      </c>
      <c r="AO64" s="22">
        <v>0</v>
      </c>
      <c r="AP64" s="22">
        <f t="shared" si="12"/>
        <v>0</v>
      </c>
      <c r="AQ64" s="22">
        <v>0</v>
      </c>
      <c r="AR64" s="36"/>
    </row>
    <row r="65" spans="1:44" ht="15.95" customHeight="1" x14ac:dyDescent="0.25">
      <c r="A65" s="36"/>
      <c r="Q65" s="36"/>
      <c r="R65" s="41"/>
      <c r="S65" s="27">
        <v>6.5</v>
      </c>
      <c r="T65" s="21" t="s">
        <v>133</v>
      </c>
      <c r="U65" s="21"/>
      <c r="V65" s="21"/>
      <c r="W65" s="21"/>
      <c r="X65" s="22">
        <v>2</v>
      </c>
      <c r="Y65" s="21" t="s">
        <v>106</v>
      </c>
      <c r="Z65" s="22">
        <v>1</v>
      </c>
      <c r="AA65" s="22">
        <v>0</v>
      </c>
      <c r="AB65" s="22">
        <v>1</v>
      </c>
      <c r="AC65" s="22">
        <f t="shared" si="11"/>
        <v>1</v>
      </c>
      <c r="AD65" s="22">
        <v>0</v>
      </c>
      <c r="AE65" s="45"/>
      <c r="AF65" s="27">
        <v>6</v>
      </c>
      <c r="AG65" s="21" t="s">
        <v>59</v>
      </c>
      <c r="AH65" s="21"/>
      <c r="AI65" s="21"/>
      <c r="AJ65" s="21"/>
      <c r="AK65" s="22">
        <v>2</v>
      </c>
      <c r="AL65" s="21" t="s">
        <v>107</v>
      </c>
      <c r="AM65" s="22">
        <v>0</v>
      </c>
      <c r="AN65" s="22">
        <v>0</v>
      </c>
      <c r="AO65" s="22">
        <v>0</v>
      </c>
      <c r="AP65" s="22">
        <f t="shared" si="12"/>
        <v>0</v>
      </c>
      <c r="AQ65" s="22">
        <v>0</v>
      </c>
      <c r="AR65" s="36"/>
    </row>
    <row r="66" spans="1:44" ht="15.95" customHeight="1" thickBot="1" x14ac:dyDescent="0.3">
      <c r="A66" s="41"/>
      <c r="Q66" s="36"/>
      <c r="R66" s="41"/>
      <c r="S66" s="17" t="s">
        <v>116</v>
      </c>
      <c r="T66" s="17"/>
      <c r="U66" s="17"/>
      <c r="V66" s="17"/>
      <c r="W66" s="17"/>
      <c r="X66" s="17"/>
      <c r="Y66" s="17"/>
      <c r="Z66" s="23">
        <f>SUM(Z54:Z65)</f>
        <v>11</v>
      </c>
      <c r="AA66" s="23">
        <f>SUM(AA54:AA65)</f>
        <v>2</v>
      </c>
      <c r="AB66" s="23">
        <f>SUM(AB54:AB65)</f>
        <v>4</v>
      </c>
      <c r="AC66" s="23">
        <f>+AB66+AA66</f>
        <v>6</v>
      </c>
      <c r="AD66" s="23">
        <f>SUM(AD54:AD65)</f>
        <v>0</v>
      </c>
      <c r="AE66" s="45"/>
      <c r="AF66" s="17" t="s">
        <v>35</v>
      </c>
      <c r="AG66" s="17"/>
      <c r="AH66" s="17"/>
      <c r="AI66" s="17"/>
      <c r="AJ66" s="17"/>
      <c r="AK66" s="17"/>
      <c r="AL66" s="17"/>
      <c r="AM66" s="23">
        <f>SUM(AM54:AM65)</f>
        <v>11</v>
      </c>
      <c r="AN66" s="23">
        <f>SUM(AN54:AN65)</f>
        <v>3</v>
      </c>
      <c r="AO66" s="23">
        <f>SUM(AO54:AO65)</f>
        <v>5</v>
      </c>
      <c r="AP66" s="23">
        <f>+AO66+AN66</f>
        <v>8</v>
      </c>
      <c r="AQ66" s="23">
        <f>SUM(AQ54:AQ65)</f>
        <v>2</v>
      </c>
      <c r="AR66" s="36"/>
    </row>
    <row r="67" spans="1:44" ht="15.95" customHeight="1" x14ac:dyDescent="0.25">
      <c r="A67" s="41"/>
      <c r="Q67" s="36"/>
      <c r="R67" s="36"/>
      <c r="AF67" s="21" t="s">
        <v>124</v>
      </c>
      <c r="AG67" s="11"/>
      <c r="AH67" s="11"/>
      <c r="AI67" s="11"/>
      <c r="AJ67" s="21"/>
      <c r="AK67" s="21"/>
      <c r="AL67" s="11"/>
      <c r="AM67" s="15">
        <f>+Z27+Z40+AM27+AM66+AM53+AM40+Z66+Z53</f>
        <v>88</v>
      </c>
      <c r="AN67" s="15">
        <f>+AA27+AA40+AN27+AN66+AN53+AN40+AA66+AA53</f>
        <v>29</v>
      </c>
      <c r="AO67" s="15">
        <f>+AB27+AB40+AO27+AO66+AO53+AO40+AB66+AB53</f>
        <v>45</v>
      </c>
      <c r="AP67" s="15">
        <f>+AC27+AC40+AP27+AP66+AP53+AP40+AC66+AC53</f>
        <v>74</v>
      </c>
      <c r="AQ67" s="15">
        <f>+AD27+AD40+AQ27+AQ66+AQ53+AQ40+AD66+AD53</f>
        <v>10</v>
      </c>
      <c r="AR67" s="36"/>
    </row>
    <row r="68" spans="1:44" ht="15.95" customHeight="1" x14ac:dyDescent="0.25">
      <c r="A68" s="41"/>
      <c r="Q68" s="36"/>
      <c r="R68" s="36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J68" s="21"/>
      <c r="AK68" s="21"/>
      <c r="AL68" s="11"/>
      <c r="AM68" s="22"/>
      <c r="AN68" s="22"/>
      <c r="AO68" s="22"/>
      <c r="AP68" s="22"/>
      <c r="AQ68" s="22"/>
      <c r="AR68" s="36"/>
    </row>
    <row r="69" spans="1:44" ht="15.95" customHeight="1" x14ac:dyDescent="0.25">
      <c r="A69" s="41"/>
      <c r="Q69" s="36"/>
      <c r="R69" s="36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21"/>
      <c r="AG69" s="11"/>
      <c r="AH69" s="11"/>
      <c r="AI69" s="11"/>
      <c r="AJ69" s="21"/>
      <c r="AK69" s="21"/>
      <c r="AL69" s="11"/>
      <c r="AM69" s="22"/>
      <c r="AN69" s="22"/>
      <c r="AO69" s="22"/>
      <c r="AP69" s="22"/>
      <c r="AQ69" s="22"/>
      <c r="AR69" s="36"/>
    </row>
    <row r="70" spans="1:44" ht="15.95" customHeight="1" x14ac:dyDescent="0.25">
      <c r="A70" s="41"/>
      <c r="Q70" s="36"/>
      <c r="R70" s="36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21"/>
      <c r="AG70" s="11"/>
      <c r="AH70" s="11"/>
      <c r="AI70" s="11"/>
      <c r="AJ70" s="21"/>
      <c r="AK70" s="21"/>
      <c r="AL70" s="11"/>
      <c r="AM70" s="22"/>
      <c r="AN70" s="22"/>
      <c r="AO70" s="22"/>
      <c r="AP70" s="34"/>
      <c r="AQ70" s="22"/>
      <c r="AR70" s="36"/>
    </row>
    <row r="71" spans="1:44" ht="15.95" customHeight="1" x14ac:dyDescent="0.25">
      <c r="A71" s="41"/>
      <c r="Q71" s="36"/>
      <c r="R71" s="36"/>
      <c r="S71" s="11"/>
      <c r="T71" s="11"/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1"/>
      <c r="AF71" s="21"/>
      <c r="AG71" s="11"/>
      <c r="AH71" s="11"/>
      <c r="AI71" s="11"/>
      <c r="AJ71" s="21"/>
      <c r="AK71" s="21"/>
      <c r="AL71" s="11"/>
      <c r="AM71" s="22"/>
      <c r="AN71" s="22"/>
      <c r="AO71" s="22"/>
      <c r="AP71" s="34"/>
      <c r="AQ71" s="22"/>
      <c r="AR71" s="36"/>
    </row>
    <row r="72" spans="1:44" ht="15.95" customHeight="1" x14ac:dyDescent="0.25">
      <c r="A72" s="41"/>
      <c r="Q72" s="36"/>
      <c r="R72" s="39"/>
      <c r="AR72" s="43"/>
    </row>
    <row r="73" spans="1:44" ht="15" customHeight="1" x14ac:dyDescent="0.2">
      <c r="A73" s="39"/>
      <c r="B73" s="39"/>
      <c r="C73" s="39"/>
      <c r="D73" s="39"/>
      <c r="E73" s="39"/>
      <c r="F73" s="39"/>
      <c r="G73" s="39"/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39"/>
      <c r="U73" s="39"/>
      <c r="V73" s="39"/>
      <c r="W73" s="39"/>
      <c r="X73" s="39"/>
      <c r="Y73" s="39"/>
      <c r="Z73" s="39"/>
      <c r="AA73" s="43"/>
      <c r="AB73" s="39"/>
      <c r="AC73" s="39"/>
      <c r="AD73" s="39"/>
      <c r="AE73" s="39"/>
      <c r="AF73" s="39"/>
      <c r="AG73" s="39"/>
      <c r="AH73" s="39"/>
      <c r="AI73" s="39"/>
      <c r="AJ73" s="39"/>
      <c r="AK73" s="39"/>
      <c r="AL73" s="39"/>
      <c r="AM73" s="39"/>
      <c r="AN73" s="39"/>
      <c r="AO73" s="39"/>
      <c r="AP73" s="39"/>
      <c r="AQ73" s="39"/>
      <c r="AR73" s="43"/>
    </row>
    <row r="74" spans="1:44" ht="24" customHeight="1" x14ac:dyDescent="0.3">
      <c r="A74" s="39"/>
      <c r="B74" s="85" t="s">
        <v>127</v>
      </c>
      <c r="C74" s="85"/>
      <c r="D74" s="85"/>
      <c r="E74" s="85"/>
      <c r="F74" s="85"/>
      <c r="G74" s="85"/>
      <c r="H74" s="85"/>
      <c r="I74" s="85"/>
      <c r="J74" s="85"/>
      <c r="K74" s="85"/>
      <c r="L74" s="85"/>
      <c r="M74" s="85"/>
      <c r="N74" s="85"/>
      <c r="O74" s="85"/>
      <c r="P74" s="85"/>
      <c r="Q74" s="39"/>
      <c r="R74" s="39"/>
      <c r="S74" s="85" t="s">
        <v>127</v>
      </c>
      <c r="T74" s="85"/>
      <c r="U74" s="85"/>
      <c r="V74" s="85"/>
      <c r="W74" s="85"/>
      <c r="X74" s="85"/>
      <c r="Y74" s="85"/>
      <c r="Z74" s="85"/>
      <c r="AA74" s="85"/>
      <c r="AB74" s="85"/>
      <c r="AC74" s="85"/>
      <c r="AD74" s="85"/>
      <c r="AE74" s="85"/>
      <c r="AF74" s="85"/>
      <c r="AG74" s="85"/>
      <c r="AH74" s="85"/>
      <c r="AI74" s="85"/>
      <c r="AJ74" s="85"/>
      <c r="AK74" s="85"/>
      <c r="AL74" s="85"/>
      <c r="AM74" s="85"/>
      <c r="AN74" s="85"/>
      <c r="AO74" s="85"/>
      <c r="AP74" s="85"/>
      <c r="AQ74" s="85"/>
      <c r="AR74" s="43"/>
    </row>
    <row r="75" spans="1:44" ht="20.25" x14ac:dyDescent="0.3">
      <c r="A75" s="39"/>
      <c r="B75" s="26" t="s">
        <v>76</v>
      </c>
      <c r="C75" s="26">
        <f>+C2</f>
        <v>1</v>
      </c>
      <c r="D75" s="25"/>
      <c r="E75" s="25"/>
      <c r="F75" s="25"/>
      <c r="G75" s="86" t="str">
        <f>+G2</f>
        <v>2025/2026 REGULAR SEASON</v>
      </c>
      <c r="H75" s="86"/>
      <c r="I75" s="86"/>
      <c r="J75" s="86"/>
      <c r="K75" s="86"/>
      <c r="L75" s="86"/>
      <c r="M75" s="86"/>
      <c r="N75" s="25"/>
      <c r="O75" s="25"/>
      <c r="P75" s="25"/>
      <c r="Q75" s="39"/>
      <c r="R75" s="39"/>
      <c r="S75" s="86" t="s">
        <v>88</v>
      </c>
      <c r="T75" s="86"/>
      <c r="U75" s="86"/>
      <c r="V75" s="86"/>
      <c r="W75" s="86"/>
      <c r="X75" s="86"/>
      <c r="Y75" s="86"/>
      <c r="Z75" s="86"/>
      <c r="AA75" s="86"/>
      <c r="AB75" s="86"/>
      <c r="AC75" s="86"/>
      <c r="AD75" s="86"/>
      <c r="AE75" s="86"/>
      <c r="AF75" s="86"/>
      <c r="AG75" s="86"/>
      <c r="AH75" s="86"/>
      <c r="AI75" s="86"/>
      <c r="AJ75" s="86"/>
      <c r="AK75" s="86"/>
      <c r="AL75" s="86"/>
      <c r="AM75" s="86"/>
      <c r="AN75" s="86"/>
      <c r="AO75" s="86"/>
      <c r="AP75" s="86"/>
      <c r="AQ75" s="86"/>
      <c r="AR75" s="39"/>
    </row>
    <row r="76" spans="1:44" ht="18.600000000000001" customHeight="1" x14ac:dyDescent="0.3">
      <c r="A76" s="36"/>
      <c r="N76" s="25"/>
      <c r="O76" s="25"/>
      <c r="P76" s="25"/>
      <c r="Q76" s="36"/>
      <c r="R76" s="36"/>
      <c r="T76" s="16"/>
      <c r="U76" s="16"/>
      <c r="V76" s="16"/>
      <c r="W76" s="16"/>
      <c r="X76" s="16"/>
      <c r="Y76" s="16"/>
      <c r="Z76" s="16"/>
      <c r="AA76" s="29"/>
      <c r="AB76" s="29"/>
      <c r="AC76" s="29"/>
      <c r="AD76" s="29"/>
      <c r="AE76" s="30"/>
      <c r="AF76" s="29"/>
      <c r="AG76" s="29"/>
      <c r="AH76" s="29"/>
      <c r="AI76" s="29"/>
      <c r="AJ76" s="29"/>
      <c r="AK76" s="29"/>
      <c r="AL76" s="29"/>
      <c r="AM76" s="21"/>
      <c r="AN76" s="11"/>
      <c r="AO76" s="11"/>
      <c r="AP76" s="22"/>
      <c r="AQ76" s="22"/>
      <c r="AR76" s="36"/>
    </row>
    <row r="77" spans="1:44" ht="16.5" thickBot="1" x14ac:dyDescent="0.3">
      <c r="A77" s="36"/>
      <c r="Q77" s="39"/>
      <c r="R77" s="39"/>
      <c r="S77" s="28" t="s">
        <v>109</v>
      </c>
      <c r="T77" s="28" t="s">
        <v>111</v>
      </c>
      <c r="U77" s="28"/>
      <c r="V77" s="38"/>
      <c r="W77" s="38"/>
      <c r="X77" s="38"/>
      <c r="Y77" s="38"/>
      <c r="Z77" s="38" t="s">
        <v>3</v>
      </c>
      <c r="AA77" s="38" t="s">
        <v>22</v>
      </c>
      <c r="AB77" s="38" t="s">
        <v>23</v>
      </c>
      <c r="AC77" s="38" t="s">
        <v>24</v>
      </c>
      <c r="AD77" s="38" t="s">
        <v>2</v>
      </c>
      <c r="AE77" s="22"/>
      <c r="AM77" s="22"/>
      <c r="AN77" s="22"/>
      <c r="AO77" s="22"/>
      <c r="AP77" s="22"/>
      <c r="AQ77" s="22"/>
      <c r="AR77" s="39"/>
    </row>
    <row r="78" spans="1:44" ht="15.75" customHeight="1" x14ac:dyDescent="0.25">
      <c r="A78" s="36"/>
      <c r="Q78" s="39"/>
      <c r="R78" s="39"/>
      <c r="S78" s="27">
        <v>7</v>
      </c>
      <c r="T78" s="21" t="s">
        <v>219</v>
      </c>
      <c r="Z78" s="22">
        <v>1</v>
      </c>
      <c r="AA78" s="22">
        <v>1</v>
      </c>
      <c r="AB78" s="22">
        <v>0</v>
      </c>
      <c r="AC78" s="22">
        <f>+AA78+AB78</f>
        <v>1</v>
      </c>
      <c r="AD78" s="22">
        <v>0</v>
      </c>
      <c r="AM78" s="22"/>
      <c r="AN78" s="22"/>
      <c r="AO78" s="22"/>
      <c r="AP78" s="22"/>
      <c r="AQ78" s="22"/>
      <c r="AR78" s="39"/>
    </row>
    <row r="79" spans="1:44" ht="15.75" customHeight="1" thickBot="1" x14ac:dyDescent="0.3">
      <c r="A79" s="36"/>
      <c r="E79" s="2" t="s">
        <v>67</v>
      </c>
      <c r="F79" s="2"/>
      <c r="G79" s="2"/>
      <c r="H79" s="4" t="s">
        <v>1</v>
      </c>
      <c r="I79" s="4"/>
      <c r="J79" s="4" t="s">
        <v>3</v>
      </c>
      <c r="K79" s="4" t="s">
        <v>22</v>
      </c>
      <c r="L79" s="4" t="s">
        <v>23</v>
      </c>
      <c r="M79" s="50" t="s">
        <v>24</v>
      </c>
      <c r="Q79" s="36"/>
      <c r="R79" s="36"/>
      <c r="S79" s="27">
        <v>8</v>
      </c>
      <c r="T79" s="21" t="s">
        <v>137</v>
      </c>
      <c r="Z79" s="22">
        <v>1</v>
      </c>
      <c r="AA79" s="22">
        <v>2</v>
      </c>
      <c r="AB79" s="22">
        <v>1</v>
      </c>
      <c r="AC79" s="22">
        <f>+AA79+AB79</f>
        <v>3</v>
      </c>
      <c r="AD79" s="22">
        <v>0</v>
      </c>
      <c r="AM79" s="22"/>
      <c r="AN79" s="22"/>
      <c r="AO79" s="22"/>
      <c r="AP79" s="22"/>
      <c r="AQ79" s="22"/>
      <c r="AR79" s="36"/>
    </row>
    <row r="80" spans="1:44" ht="15.75" customHeight="1" x14ac:dyDescent="0.25">
      <c r="A80" s="36"/>
      <c r="E80" s="21" t="s">
        <v>150</v>
      </c>
      <c r="F80" s="21"/>
      <c r="G80" s="21"/>
      <c r="H80" s="21" t="s">
        <v>97</v>
      </c>
      <c r="I80" s="22"/>
      <c r="J80" s="22">
        <v>1</v>
      </c>
      <c r="K80" s="22">
        <v>5</v>
      </c>
      <c r="L80" s="22">
        <v>2</v>
      </c>
      <c r="M80" s="49">
        <f t="shared" ref="M80:M98" si="13">+K80+L80</f>
        <v>7</v>
      </c>
      <c r="Q80" s="36"/>
      <c r="R80" s="36"/>
      <c r="S80" s="27">
        <v>7.5</v>
      </c>
      <c r="T80" s="21" t="s">
        <v>160</v>
      </c>
      <c r="Z80" s="22">
        <v>1</v>
      </c>
      <c r="AA80" s="22">
        <v>0</v>
      </c>
      <c r="AB80" s="22">
        <v>0</v>
      </c>
      <c r="AC80" s="22">
        <f>+AA80+AB80</f>
        <v>0</v>
      </c>
      <c r="AD80" s="22">
        <v>0</v>
      </c>
      <c r="AP80" s="22"/>
      <c r="AQ80" s="22"/>
      <c r="AR80" s="36"/>
    </row>
    <row r="81" spans="1:44" ht="15.75" customHeight="1" x14ac:dyDescent="0.25">
      <c r="A81" s="36"/>
      <c r="E81" s="21" t="s">
        <v>194</v>
      </c>
      <c r="F81" s="21"/>
      <c r="G81" s="21"/>
      <c r="H81" s="21" t="s">
        <v>97</v>
      </c>
      <c r="I81" s="22"/>
      <c r="J81" s="22">
        <v>1</v>
      </c>
      <c r="K81" s="22">
        <v>2</v>
      </c>
      <c r="L81" s="22">
        <v>4</v>
      </c>
      <c r="M81" s="49">
        <f t="shared" si="13"/>
        <v>6</v>
      </c>
      <c r="Q81" s="36"/>
      <c r="R81" s="36"/>
      <c r="S81" s="27">
        <v>6</v>
      </c>
      <c r="T81" s="21" t="s">
        <v>156</v>
      </c>
      <c r="Z81" s="22">
        <v>1</v>
      </c>
      <c r="AA81" s="22">
        <v>0</v>
      </c>
      <c r="AB81" s="22">
        <v>0</v>
      </c>
      <c r="AC81" s="22">
        <f>+AA81+AB81</f>
        <v>0</v>
      </c>
      <c r="AD81" s="22">
        <v>2</v>
      </c>
      <c r="AM81" s="22"/>
      <c r="AN81" s="22"/>
      <c r="AO81" s="22"/>
      <c r="AP81" s="22"/>
      <c r="AQ81" s="22"/>
      <c r="AR81" s="36"/>
    </row>
    <row r="82" spans="1:44" ht="15.75" customHeight="1" thickBot="1" x14ac:dyDescent="0.3">
      <c r="A82" s="36"/>
      <c r="E82" s="21" t="s">
        <v>185</v>
      </c>
      <c r="F82" s="21"/>
      <c r="G82" s="21"/>
      <c r="H82" s="21" t="s">
        <v>134</v>
      </c>
      <c r="I82" s="22"/>
      <c r="J82" s="22">
        <v>1</v>
      </c>
      <c r="K82" s="22">
        <v>3</v>
      </c>
      <c r="L82" s="22">
        <v>0</v>
      </c>
      <c r="M82" s="49">
        <f t="shared" si="13"/>
        <v>3</v>
      </c>
      <c r="Q82" s="36"/>
      <c r="R82" s="36"/>
      <c r="S82" s="27">
        <v>6</v>
      </c>
      <c r="T82" s="21" t="s">
        <v>223</v>
      </c>
      <c r="Z82" s="22">
        <v>1</v>
      </c>
      <c r="AA82" s="22">
        <v>0</v>
      </c>
      <c r="AB82" s="22">
        <v>1</v>
      </c>
      <c r="AC82" s="22">
        <f>+AA82+AB82</f>
        <v>1</v>
      </c>
      <c r="AD82" s="22">
        <v>0</v>
      </c>
      <c r="AQ82" s="22"/>
      <c r="AR82" s="36"/>
    </row>
    <row r="83" spans="1:44" ht="15.75" customHeight="1" x14ac:dyDescent="0.25">
      <c r="A83" s="36"/>
      <c r="E83" s="21" t="s">
        <v>155</v>
      </c>
      <c r="H83" s="21" t="s">
        <v>134</v>
      </c>
      <c r="I83" s="22"/>
      <c r="J83" s="22">
        <v>1</v>
      </c>
      <c r="K83" s="22">
        <v>1</v>
      </c>
      <c r="L83" s="22">
        <v>2</v>
      </c>
      <c r="M83" s="49">
        <f t="shared" si="13"/>
        <v>3</v>
      </c>
      <c r="Q83" s="36"/>
      <c r="R83" s="36"/>
      <c r="S83" s="8"/>
      <c r="T83" s="31" t="s">
        <v>86</v>
      </c>
      <c r="U83" s="8"/>
      <c r="V83" s="8"/>
      <c r="W83" s="8"/>
      <c r="X83" s="8"/>
      <c r="Y83" s="8"/>
      <c r="Z83" s="15">
        <f>SUM(Z78:Z82)</f>
        <v>5</v>
      </c>
      <c r="AA83" s="15">
        <f>SUM(AA78:AA82)</f>
        <v>3</v>
      </c>
      <c r="AB83" s="15">
        <f>SUM(AB78:AB82)</f>
        <v>2</v>
      </c>
      <c r="AC83" s="15">
        <f>SUM(AC78:AC82)</f>
        <v>5</v>
      </c>
      <c r="AD83" s="15">
        <f>SUM(AD78:AD82)</f>
        <v>2</v>
      </c>
      <c r="AQ83" s="22"/>
      <c r="AR83" s="36"/>
    </row>
    <row r="84" spans="1:44" ht="15.75" customHeight="1" x14ac:dyDescent="0.25">
      <c r="A84" s="36"/>
      <c r="E84" s="21" t="s">
        <v>79</v>
      </c>
      <c r="F84" s="21"/>
      <c r="G84" s="21"/>
      <c r="H84" s="21" t="s">
        <v>173</v>
      </c>
      <c r="I84" s="22"/>
      <c r="J84" s="22">
        <v>1</v>
      </c>
      <c r="K84" s="22">
        <v>1</v>
      </c>
      <c r="L84" s="22">
        <v>2</v>
      </c>
      <c r="M84" s="49">
        <f t="shared" si="13"/>
        <v>3</v>
      </c>
      <c r="Q84" s="36"/>
      <c r="R84" s="36"/>
      <c r="AM84" s="22"/>
      <c r="AN84" s="22"/>
      <c r="AO84" s="22"/>
      <c r="AP84" s="22"/>
      <c r="AQ84" s="22"/>
      <c r="AR84" s="36"/>
    </row>
    <row r="85" spans="1:44" ht="15.75" customHeight="1" thickBot="1" x14ac:dyDescent="0.3">
      <c r="A85" s="36"/>
      <c r="E85" s="21" t="s">
        <v>169</v>
      </c>
      <c r="F85" s="21"/>
      <c r="G85" s="21"/>
      <c r="H85" s="21" t="s">
        <v>134</v>
      </c>
      <c r="I85" s="22"/>
      <c r="J85" s="22">
        <v>1</v>
      </c>
      <c r="K85" s="22">
        <v>2</v>
      </c>
      <c r="L85" s="22">
        <v>0</v>
      </c>
      <c r="M85" s="49">
        <f t="shared" si="13"/>
        <v>2</v>
      </c>
      <c r="Q85" s="36"/>
      <c r="R85" s="36"/>
      <c r="S85" s="28" t="s">
        <v>109</v>
      </c>
      <c r="T85" s="28" t="s">
        <v>112</v>
      </c>
      <c r="U85" s="28"/>
      <c r="V85" s="38"/>
      <c r="W85" s="38"/>
      <c r="X85" s="38"/>
      <c r="Y85" s="38"/>
      <c r="Z85" s="38" t="s">
        <v>3</v>
      </c>
      <c r="AA85" s="38" t="s">
        <v>22</v>
      </c>
      <c r="AB85" s="38" t="s">
        <v>23</v>
      </c>
      <c r="AC85" s="38" t="s">
        <v>24</v>
      </c>
      <c r="AD85" s="38" t="s">
        <v>2</v>
      </c>
      <c r="AM85" s="22"/>
      <c r="AN85" s="22"/>
      <c r="AO85" s="22"/>
      <c r="AP85" s="22"/>
      <c r="AQ85" s="22"/>
      <c r="AR85" s="36"/>
    </row>
    <row r="86" spans="1:44" ht="15.75" customHeight="1" thickBot="1" x14ac:dyDescent="0.3">
      <c r="A86" s="36"/>
      <c r="E86" s="21" t="s">
        <v>99</v>
      </c>
      <c r="F86" s="21"/>
      <c r="G86" s="21"/>
      <c r="H86" s="21" t="s">
        <v>173</v>
      </c>
      <c r="I86" s="22"/>
      <c r="J86" s="22">
        <v>1</v>
      </c>
      <c r="K86" s="22">
        <v>2</v>
      </c>
      <c r="L86" s="22">
        <v>0</v>
      </c>
      <c r="M86" s="49">
        <f t="shared" si="13"/>
        <v>2</v>
      </c>
      <c r="Q86" s="36"/>
      <c r="R86" s="36"/>
      <c r="S86" s="27">
        <v>7.5</v>
      </c>
      <c r="T86" s="21" t="s">
        <v>44</v>
      </c>
      <c r="Z86" s="22">
        <v>1</v>
      </c>
      <c r="AA86" s="22">
        <v>0</v>
      </c>
      <c r="AB86" s="22">
        <v>2</v>
      </c>
      <c r="AC86" s="22">
        <f>+AA86+AB86</f>
        <v>2</v>
      </c>
      <c r="AD86" s="22">
        <v>0</v>
      </c>
      <c r="AM86" s="22"/>
      <c r="AN86" s="22"/>
      <c r="AO86" s="22"/>
      <c r="AP86" s="22"/>
      <c r="AQ86" s="22"/>
      <c r="AR86" s="40"/>
    </row>
    <row r="87" spans="1:44" ht="15.75" customHeight="1" x14ac:dyDescent="0.25">
      <c r="A87" s="36"/>
      <c r="E87" s="21" t="s">
        <v>129</v>
      </c>
      <c r="F87" s="21"/>
      <c r="G87" s="21"/>
      <c r="H87" s="21" t="s">
        <v>17</v>
      </c>
      <c r="I87" s="22"/>
      <c r="J87" s="22">
        <v>1</v>
      </c>
      <c r="K87" s="22">
        <v>2</v>
      </c>
      <c r="L87" s="22">
        <v>0</v>
      </c>
      <c r="M87" s="49">
        <f t="shared" si="13"/>
        <v>2</v>
      </c>
      <c r="Q87" s="40"/>
      <c r="R87" s="40"/>
      <c r="S87" s="8"/>
      <c r="T87" s="31" t="s">
        <v>157</v>
      </c>
      <c r="U87" s="8"/>
      <c r="V87" s="8"/>
      <c r="W87" s="8"/>
      <c r="X87" s="8"/>
      <c r="Y87" s="8"/>
      <c r="Z87" s="53">
        <f>+Z86</f>
        <v>1</v>
      </c>
      <c r="AA87" s="53">
        <f>+AA86</f>
        <v>0</v>
      </c>
      <c r="AB87" s="53">
        <f>+AB86</f>
        <v>2</v>
      </c>
      <c r="AC87" s="53">
        <f>+AC86</f>
        <v>2</v>
      </c>
      <c r="AD87" s="53">
        <f>+AD86</f>
        <v>0</v>
      </c>
      <c r="AM87" s="22"/>
      <c r="AN87" s="22"/>
      <c r="AO87" s="22"/>
      <c r="AP87" s="22"/>
      <c r="AQ87" s="22"/>
      <c r="AR87" s="40"/>
    </row>
    <row r="88" spans="1:44" ht="15.75" customHeight="1" x14ac:dyDescent="0.25">
      <c r="A88" s="36"/>
      <c r="E88" s="21" t="s">
        <v>167</v>
      </c>
      <c r="F88" s="21"/>
      <c r="G88" s="21"/>
      <c r="H88" s="21" t="s">
        <v>107</v>
      </c>
      <c r="I88" s="22"/>
      <c r="J88" s="22">
        <v>1</v>
      </c>
      <c r="K88" s="22">
        <v>2</v>
      </c>
      <c r="L88" s="22">
        <v>0</v>
      </c>
      <c r="M88" s="49">
        <f t="shared" si="13"/>
        <v>2</v>
      </c>
      <c r="Q88" s="40"/>
      <c r="R88" s="40"/>
      <c r="AM88" s="22"/>
      <c r="AN88" s="22"/>
      <c r="AO88" s="22"/>
      <c r="AP88" s="22"/>
      <c r="AQ88" s="22"/>
      <c r="AR88" s="40"/>
    </row>
    <row r="89" spans="1:44" ht="15.75" customHeight="1" x14ac:dyDescent="0.25">
      <c r="A89" s="36"/>
      <c r="E89" s="21" t="s">
        <v>192</v>
      </c>
      <c r="F89" s="21"/>
      <c r="G89" s="21"/>
      <c r="H89" s="21" t="s">
        <v>173</v>
      </c>
      <c r="I89" s="22"/>
      <c r="J89" s="22">
        <v>1</v>
      </c>
      <c r="K89" s="22">
        <v>1</v>
      </c>
      <c r="L89" s="22">
        <v>1</v>
      </c>
      <c r="M89" s="49">
        <f t="shared" si="13"/>
        <v>2</v>
      </c>
      <c r="Q89" s="40"/>
      <c r="R89" s="40"/>
      <c r="S89" s="27"/>
      <c r="T89" s="21" t="s">
        <v>86</v>
      </c>
      <c r="Z89" s="54">
        <f>Z83+AC95+Z87</f>
        <v>7</v>
      </c>
      <c r="AA89" s="54">
        <f>AA87+AA83</f>
        <v>3</v>
      </c>
      <c r="AB89" s="54">
        <f>AB87+AB83</f>
        <v>4</v>
      </c>
      <c r="AC89" s="54">
        <f>AC87+AC83</f>
        <v>7</v>
      </c>
      <c r="AD89" s="54">
        <f>AD87+AD83</f>
        <v>2</v>
      </c>
      <c r="AM89" s="22"/>
      <c r="AN89" s="22"/>
      <c r="AO89" s="22"/>
      <c r="AP89" s="22"/>
      <c r="AQ89" s="22"/>
      <c r="AR89" s="41"/>
    </row>
    <row r="90" spans="1:44" ht="15.75" customHeight="1" x14ac:dyDescent="0.25">
      <c r="A90" s="36"/>
      <c r="E90" s="21" t="s">
        <v>42</v>
      </c>
      <c r="F90" s="21"/>
      <c r="G90" s="21"/>
      <c r="H90" s="21" t="s">
        <v>107</v>
      </c>
      <c r="I90" s="22"/>
      <c r="J90" s="22">
        <v>1</v>
      </c>
      <c r="K90" s="22">
        <v>1</v>
      </c>
      <c r="L90" s="22">
        <v>1</v>
      </c>
      <c r="M90" s="49">
        <f t="shared" si="13"/>
        <v>2</v>
      </c>
      <c r="Q90" s="41"/>
      <c r="R90" s="41"/>
      <c r="S90" s="27"/>
      <c r="T90" s="21" t="s">
        <v>75</v>
      </c>
      <c r="Z90" s="22">
        <f>+AM41+AM28+Z54+Z41+AM54+AM15+Z28+Z15</f>
        <v>7</v>
      </c>
      <c r="AA90" s="22">
        <f>+AN41+AN28+AA54+AA41+AN54+AN15+AA28+AA15</f>
        <v>3</v>
      </c>
      <c r="AB90" s="22">
        <f>+AO41+AO28+AB54+AB41+AO54+AO15+AB28+AB15</f>
        <v>4</v>
      </c>
      <c r="AC90" s="22">
        <f>+AP41+AP28+AC54+AC41+AP54+AP15+AC28+AC15</f>
        <v>7</v>
      </c>
      <c r="AD90" s="22">
        <f>+AQ41+AQ28+AD54+AD41+AQ54+AQ15+AD28+AD15</f>
        <v>2</v>
      </c>
      <c r="AM90" s="22"/>
      <c r="AN90" s="22"/>
      <c r="AO90" s="22"/>
      <c r="AP90" s="22"/>
      <c r="AQ90" s="22"/>
      <c r="AR90" s="41"/>
    </row>
    <row r="91" spans="1:44" ht="15.75" customHeight="1" x14ac:dyDescent="0.25">
      <c r="A91" s="36"/>
      <c r="E91" s="21" t="s">
        <v>164</v>
      </c>
      <c r="F91" s="21"/>
      <c r="G91" s="21"/>
      <c r="H91" s="21" t="s">
        <v>134</v>
      </c>
      <c r="I91" s="22"/>
      <c r="J91" s="22">
        <v>1</v>
      </c>
      <c r="K91" s="22">
        <v>0</v>
      </c>
      <c r="L91" s="22">
        <v>2</v>
      </c>
      <c r="M91" s="49">
        <f t="shared" si="13"/>
        <v>2</v>
      </c>
      <c r="Q91" s="41"/>
      <c r="R91" s="41"/>
      <c r="AM91" s="22"/>
      <c r="AN91" s="22"/>
      <c r="AO91" s="22"/>
      <c r="AP91" s="22"/>
      <c r="AQ91" s="22"/>
      <c r="AR91" s="41"/>
    </row>
    <row r="92" spans="1:44" ht="15.75" customHeight="1" x14ac:dyDescent="0.25">
      <c r="A92" s="36"/>
      <c r="E92" s="21" t="s">
        <v>85</v>
      </c>
      <c r="F92" s="21"/>
      <c r="G92" s="21"/>
      <c r="H92" s="21" t="s">
        <v>106</v>
      </c>
      <c r="I92" s="22"/>
      <c r="J92" s="22">
        <v>1</v>
      </c>
      <c r="K92" s="22">
        <v>0</v>
      </c>
      <c r="L92" s="22">
        <v>2</v>
      </c>
      <c r="M92" s="49">
        <f t="shared" si="13"/>
        <v>2</v>
      </c>
      <c r="Q92" s="41"/>
      <c r="R92" s="41"/>
      <c r="AM92" s="22"/>
      <c r="AN92" s="22"/>
      <c r="AO92" s="22"/>
      <c r="AP92" s="22"/>
      <c r="AQ92" s="22"/>
      <c r="AR92" s="41"/>
    </row>
    <row r="93" spans="1:44" ht="15.75" customHeight="1" thickBot="1" x14ac:dyDescent="0.3">
      <c r="A93" s="36"/>
      <c r="E93" s="21" t="s">
        <v>138</v>
      </c>
      <c r="F93" s="21"/>
      <c r="G93" s="21"/>
      <c r="H93" s="21" t="s">
        <v>173</v>
      </c>
      <c r="I93" s="22"/>
      <c r="J93" s="22">
        <v>1</v>
      </c>
      <c r="K93" s="22">
        <v>0</v>
      </c>
      <c r="L93" s="22">
        <v>2</v>
      </c>
      <c r="M93" s="49">
        <f t="shared" si="13"/>
        <v>2</v>
      </c>
      <c r="Q93" s="41"/>
      <c r="R93" s="41"/>
      <c r="U93" s="37" t="s">
        <v>109</v>
      </c>
      <c r="V93" s="10" t="s">
        <v>117</v>
      </c>
      <c r="W93" s="10"/>
      <c r="X93" s="10"/>
      <c r="Y93" s="10"/>
      <c r="Z93" s="10"/>
      <c r="AA93" s="10"/>
      <c r="AB93" s="10"/>
      <c r="AC93" s="37" t="s">
        <v>3</v>
      </c>
      <c r="AD93" s="37" t="s">
        <v>7</v>
      </c>
      <c r="AE93" s="37" t="s">
        <v>8</v>
      </c>
      <c r="AF93" s="37" t="s">
        <v>9</v>
      </c>
      <c r="AG93" s="37" t="s">
        <v>71</v>
      </c>
      <c r="AH93" s="37"/>
      <c r="AI93" s="37" t="s">
        <v>4</v>
      </c>
      <c r="AJ93" s="37" t="s">
        <v>6</v>
      </c>
      <c r="AK93" s="37" t="s">
        <v>5</v>
      </c>
      <c r="AL93" s="37" t="s">
        <v>72</v>
      </c>
      <c r="AM93" s="37" t="s">
        <v>23</v>
      </c>
      <c r="AN93" s="37" t="s">
        <v>2</v>
      </c>
      <c r="AO93" s="22"/>
      <c r="AP93" s="22"/>
      <c r="AQ93" s="22"/>
      <c r="AR93" s="41"/>
    </row>
    <row r="94" spans="1:44" ht="15.75" customHeight="1" thickBot="1" x14ac:dyDescent="0.3">
      <c r="A94" s="36"/>
      <c r="E94" s="21" t="s">
        <v>119</v>
      </c>
      <c r="F94" s="21"/>
      <c r="G94" s="21"/>
      <c r="H94" s="21" t="s">
        <v>173</v>
      </c>
      <c r="I94" s="22"/>
      <c r="J94" s="22">
        <v>1</v>
      </c>
      <c r="K94" s="22">
        <v>0</v>
      </c>
      <c r="L94" s="22">
        <v>2</v>
      </c>
      <c r="M94" s="49">
        <f t="shared" si="13"/>
        <v>2</v>
      </c>
      <c r="Q94" s="41"/>
      <c r="R94" s="41"/>
      <c r="U94" s="27">
        <v>7</v>
      </c>
      <c r="V94" s="21" t="s">
        <v>222</v>
      </c>
      <c r="X94" s="21"/>
      <c r="Y94" s="31"/>
      <c r="Z94" s="14"/>
      <c r="AA94" s="8"/>
      <c r="AB94" s="8"/>
      <c r="AC94" s="22">
        <v>1</v>
      </c>
      <c r="AD94" s="22">
        <v>0</v>
      </c>
      <c r="AE94" s="22">
        <v>0</v>
      </c>
      <c r="AF94" s="22">
        <v>1</v>
      </c>
      <c r="AG94" s="100">
        <f>+(AD94*2+AF94)/(2*AC94)</f>
        <v>0.5</v>
      </c>
      <c r="AH94" s="100"/>
      <c r="AI94" s="22">
        <v>2</v>
      </c>
      <c r="AJ94" s="22">
        <v>0</v>
      </c>
      <c r="AK94" s="22">
        <v>0</v>
      </c>
      <c r="AL94" s="24">
        <f>+AI94/AC94</f>
        <v>2</v>
      </c>
      <c r="AM94" s="22">
        <v>0</v>
      </c>
      <c r="AN94" s="22">
        <v>0</v>
      </c>
      <c r="AO94" s="22"/>
      <c r="AP94" s="22"/>
      <c r="AQ94" s="22"/>
      <c r="AR94" s="41"/>
    </row>
    <row r="95" spans="1:44" ht="15.75" customHeight="1" x14ac:dyDescent="0.25">
      <c r="A95" s="36"/>
      <c r="E95" s="21" t="s">
        <v>161</v>
      </c>
      <c r="F95" s="21"/>
      <c r="G95" s="21"/>
      <c r="H95" s="21" t="s">
        <v>17</v>
      </c>
      <c r="I95" s="22"/>
      <c r="J95" s="22">
        <v>1</v>
      </c>
      <c r="K95" s="22">
        <v>0</v>
      </c>
      <c r="L95" s="22">
        <v>2</v>
      </c>
      <c r="M95" s="49">
        <f t="shared" si="13"/>
        <v>2</v>
      </c>
      <c r="Q95" s="41"/>
      <c r="R95" s="41"/>
      <c r="S95" s="27"/>
      <c r="T95" s="21"/>
      <c r="U95" s="8"/>
      <c r="V95" s="32"/>
      <c r="W95" s="31" t="s">
        <v>20</v>
      </c>
      <c r="X95" s="32"/>
      <c r="Y95" s="32"/>
      <c r="Z95" s="15"/>
      <c r="AA95" s="8"/>
      <c r="AB95" s="8"/>
      <c r="AC95" s="15">
        <f>+AC94</f>
        <v>1</v>
      </c>
      <c r="AD95" s="15">
        <f t="shared" ref="AD95:AN95" si="14">+AD94</f>
        <v>0</v>
      </c>
      <c r="AE95" s="15">
        <f t="shared" si="14"/>
        <v>0</v>
      </c>
      <c r="AF95" s="15">
        <f t="shared" si="14"/>
        <v>1</v>
      </c>
      <c r="AG95" s="15"/>
      <c r="AH95" s="15"/>
      <c r="AI95" s="15">
        <f t="shared" si="14"/>
        <v>2</v>
      </c>
      <c r="AJ95" s="15">
        <f t="shared" si="14"/>
        <v>0</v>
      </c>
      <c r="AK95" s="15">
        <f t="shared" si="14"/>
        <v>0</v>
      </c>
      <c r="AL95" s="15"/>
      <c r="AM95" s="15">
        <f t="shared" si="14"/>
        <v>0</v>
      </c>
      <c r="AN95" s="15">
        <f t="shared" si="14"/>
        <v>0</v>
      </c>
      <c r="AO95" s="22"/>
      <c r="AP95" s="22"/>
      <c r="AQ95" s="22"/>
      <c r="AR95" s="41"/>
    </row>
    <row r="96" spans="1:44" ht="15.75" customHeight="1" x14ac:dyDescent="0.25">
      <c r="A96" s="36"/>
      <c r="E96" s="21" t="s">
        <v>154</v>
      </c>
      <c r="F96" s="21"/>
      <c r="G96" s="21"/>
      <c r="H96" s="21" t="s">
        <v>97</v>
      </c>
      <c r="I96" s="22"/>
      <c r="J96" s="22">
        <v>1</v>
      </c>
      <c r="K96" s="22">
        <v>0</v>
      </c>
      <c r="L96" s="22">
        <v>2</v>
      </c>
      <c r="M96" s="49">
        <f t="shared" si="13"/>
        <v>2</v>
      </c>
      <c r="Q96" s="41"/>
      <c r="R96" s="41"/>
      <c r="S96" s="27"/>
      <c r="T96" s="21"/>
      <c r="AO96" s="22"/>
      <c r="AP96" s="22"/>
      <c r="AQ96" s="22"/>
      <c r="AR96" s="41"/>
    </row>
    <row r="97" spans="1:44" ht="15.75" customHeight="1" x14ac:dyDescent="0.25">
      <c r="A97" s="36"/>
      <c r="E97" s="21" t="s">
        <v>141</v>
      </c>
      <c r="F97" s="21"/>
      <c r="G97" s="21"/>
      <c r="H97" s="21" t="s">
        <v>97</v>
      </c>
      <c r="I97" s="22"/>
      <c r="J97" s="22">
        <v>1</v>
      </c>
      <c r="K97" s="22">
        <v>0</v>
      </c>
      <c r="L97" s="22">
        <v>2</v>
      </c>
      <c r="M97" s="49">
        <f t="shared" si="13"/>
        <v>2</v>
      </c>
      <c r="Q97" s="41"/>
      <c r="R97" s="41"/>
      <c r="AO97" s="22"/>
      <c r="AP97" s="22"/>
      <c r="AQ97" s="22"/>
      <c r="AR97" s="41"/>
    </row>
    <row r="98" spans="1:44" ht="15.75" customHeight="1" x14ac:dyDescent="0.25">
      <c r="A98" s="36"/>
      <c r="E98" s="21" t="s">
        <v>39</v>
      </c>
      <c r="F98" s="21"/>
      <c r="G98" s="21"/>
      <c r="H98" s="21" t="s">
        <v>97</v>
      </c>
      <c r="I98" s="22"/>
      <c r="J98" s="22">
        <v>1</v>
      </c>
      <c r="K98" s="22">
        <v>0</v>
      </c>
      <c r="L98" s="22">
        <v>2</v>
      </c>
      <c r="M98" s="49">
        <f t="shared" si="13"/>
        <v>2</v>
      </c>
      <c r="Q98" s="41"/>
      <c r="R98" s="41"/>
      <c r="AO98" s="22"/>
      <c r="AP98" s="22"/>
      <c r="AQ98" s="22"/>
      <c r="AR98" s="41"/>
    </row>
    <row r="99" spans="1:44" ht="15.75" customHeight="1" x14ac:dyDescent="0.25">
      <c r="A99" s="36"/>
      <c r="Q99" s="41"/>
      <c r="R99" s="41"/>
      <c r="AO99" s="22"/>
      <c r="AP99" s="22"/>
      <c r="AQ99" s="22"/>
      <c r="AR99" s="41"/>
    </row>
    <row r="100" spans="1:44" ht="15.75" customHeight="1" x14ac:dyDescent="0.25">
      <c r="A100" s="36"/>
      <c r="Q100" s="41"/>
      <c r="R100" s="41"/>
      <c r="U100" s="27"/>
      <c r="V100" s="21"/>
      <c r="W100" s="21"/>
      <c r="X100" s="21"/>
      <c r="Y100" s="21"/>
      <c r="Z100" s="22"/>
      <c r="AC100" s="22"/>
      <c r="AD100" s="22"/>
      <c r="AE100" s="22"/>
      <c r="AF100" s="22"/>
      <c r="AG100" s="55"/>
      <c r="AH100" s="55"/>
      <c r="AI100" s="22"/>
      <c r="AJ100" s="22"/>
      <c r="AK100" s="22"/>
      <c r="AL100" s="24"/>
      <c r="AM100" s="22"/>
      <c r="AN100" s="22"/>
      <c r="AO100" s="22"/>
      <c r="AP100" s="22"/>
      <c r="AQ100" s="22"/>
      <c r="AR100" s="41"/>
    </row>
    <row r="101" spans="1:44" ht="15.75" customHeight="1" thickBot="1" x14ac:dyDescent="0.3">
      <c r="A101" s="36"/>
      <c r="F101" s="2" t="s">
        <v>77</v>
      </c>
      <c r="G101" s="2"/>
      <c r="H101" s="2"/>
      <c r="I101" s="4" t="s">
        <v>1</v>
      </c>
      <c r="J101" s="4"/>
      <c r="K101" s="4" t="s">
        <v>3</v>
      </c>
      <c r="L101" s="50" t="s">
        <v>2</v>
      </c>
      <c r="Q101" s="41"/>
      <c r="R101" s="41"/>
      <c r="U101" s="27"/>
      <c r="V101" s="21"/>
      <c r="W101" s="21"/>
      <c r="X101" s="21"/>
      <c r="Y101" s="21"/>
      <c r="Z101" s="22"/>
      <c r="AC101" s="22"/>
      <c r="AD101" s="22"/>
      <c r="AE101" s="22"/>
      <c r="AF101" s="22"/>
      <c r="AG101" s="55"/>
      <c r="AH101" s="55"/>
      <c r="AI101" s="22"/>
      <c r="AJ101" s="22"/>
      <c r="AK101" s="22"/>
      <c r="AL101" s="24"/>
      <c r="AM101" s="22"/>
      <c r="AN101" s="22"/>
      <c r="AO101" s="22"/>
      <c r="AP101" s="22"/>
      <c r="AR101" s="41"/>
    </row>
    <row r="102" spans="1:44" ht="15.75" customHeight="1" x14ac:dyDescent="0.25">
      <c r="A102" s="36"/>
      <c r="F102" s="21" t="s">
        <v>169</v>
      </c>
      <c r="G102" s="21"/>
      <c r="H102" s="21"/>
      <c r="I102" s="21" t="s">
        <v>134</v>
      </c>
      <c r="K102" s="22">
        <v>1</v>
      </c>
      <c r="L102" s="22">
        <v>2</v>
      </c>
      <c r="M102" s="22"/>
      <c r="N102" s="22"/>
      <c r="O102" s="22"/>
      <c r="Q102" s="41"/>
      <c r="R102" s="41"/>
      <c r="AM102" s="22"/>
      <c r="AN102" s="22"/>
      <c r="AO102" s="22"/>
      <c r="AP102" s="22"/>
      <c r="AQ102" s="22"/>
      <c r="AR102" s="41"/>
    </row>
    <row r="103" spans="1:44" ht="15.75" customHeight="1" x14ac:dyDescent="0.25">
      <c r="A103" s="36"/>
      <c r="F103" s="21" t="s">
        <v>141</v>
      </c>
      <c r="G103" s="21"/>
      <c r="H103" s="21"/>
      <c r="I103" s="21" t="s">
        <v>97</v>
      </c>
      <c r="K103" s="22">
        <v>1</v>
      </c>
      <c r="L103" s="22">
        <v>2</v>
      </c>
      <c r="M103" s="22"/>
      <c r="N103" s="22"/>
      <c r="O103" s="22"/>
      <c r="Q103" s="41"/>
      <c r="R103" s="41"/>
      <c r="AQ103" s="22"/>
      <c r="AR103" s="41"/>
    </row>
    <row r="104" spans="1:44" ht="15.75" customHeight="1" x14ac:dyDescent="0.25">
      <c r="A104" s="36"/>
      <c r="F104" s="21" t="s">
        <v>113</v>
      </c>
      <c r="G104" s="21"/>
      <c r="H104" s="21"/>
      <c r="I104" s="21" t="s">
        <v>97</v>
      </c>
      <c r="K104" s="22">
        <v>1</v>
      </c>
      <c r="L104" s="22">
        <v>2</v>
      </c>
      <c r="M104" s="22"/>
      <c r="N104" s="22"/>
      <c r="O104" s="22"/>
      <c r="Q104" s="41"/>
      <c r="R104" s="41"/>
      <c r="AM104" s="22"/>
      <c r="AN104" s="22"/>
      <c r="AO104" s="22"/>
      <c r="AP104" s="22"/>
      <c r="AQ104" s="22"/>
      <c r="AR104" s="41"/>
    </row>
    <row r="105" spans="1:44" ht="15.75" customHeight="1" x14ac:dyDescent="0.25">
      <c r="A105" s="36"/>
      <c r="F105" s="21" t="s">
        <v>187</v>
      </c>
      <c r="G105" s="21"/>
      <c r="H105" s="21"/>
      <c r="I105" s="16" t="s">
        <v>98</v>
      </c>
      <c r="K105" s="22">
        <v>1</v>
      </c>
      <c r="L105" s="22">
        <v>2</v>
      </c>
      <c r="M105" s="22"/>
      <c r="N105" s="22"/>
      <c r="O105" s="22"/>
      <c r="Q105" s="41"/>
      <c r="R105" s="41"/>
      <c r="AM105" s="22"/>
      <c r="AN105" s="22"/>
      <c r="AO105" s="22"/>
      <c r="AP105" s="22"/>
      <c r="AQ105" s="22"/>
      <c r="AR105" s="41"/>
    </row>
    <row r="106" spans="1:44" ht="15.75" customHeight="1" x14ac:dyDescent="0.25">
      <c r="A106" s="36"/>
      <c r="Q106" s="41"/>
      <c r="R106" s="41"/>
      <c r="S106" s="27"/>
      <c r="AM106" s="22"/>
      <c r="AN106" s="22"/>
      <c r="AO106" s="22"/>
      <c r="AP106" s="22"/>
      <c r="AQ106" s="22"/>
      <c r="AR106" s="41"/>
    </row>
    <row r="107" spans="1:44" ht="15.75" customHeight="1" x14ac:dyDescent="0.25">
      <c r="A107" s="36"/>
      <c r="Q107" s="41"/>
      <c r="R107" s="41"/>
      <c r="AM107" s="22"/>
      <c r="AN107" s="22"/>
      <c r="AO107" s="22"/>
      <c r="AP107" s="22"/>
      <c r="AQ107" s="22"/>
      <c r="AR107" s="41"/>
    </row>
    <row r="108" spans="1:44" ht="15.75" customHeight="1" x14ac:dyDescent="0.25">
      <c r="A108" s="36"/>
      <c r="Q108" s="41"/>
      <c r="R108" s="41"/>
      <c r="AM108" s="22"/>
      <c r="AN108" s="22"/>
      <c r="AO108" s="22"/>
      <c r="AP108" s="22"/>
      <c r="AR108" s="41"/>
    </row>
    <row r="109" spans="1:44" ht="15.75" customHeight="1" x14ac:dyDescent="0.25">
      <c r="A109" s="36"/>
      <c r="Q109" s="41"/>
      <c r="R109" s="41"/>
      <c r="AR109" s="41"/>
    </row>
    <row r="110" spans="1:44" ht="15.75" customHeight="1" x14ac:dyDescent="0.25">
      <c r="A110" s="36"/>
      <c r="Q110" s="41"/>
      <c r="R110" s="41"/>
      <c r="AR110" s="41"/>
    </row>
    <row r="111" spans="1:44" ht="15.75" customHeight="1" x14ac:dyDescent="0.25">
      <c r="A111" s="36"/>
      <c r="Q111" s="41"/>
      <c r="R111" s="41"/>
      <c r="AR111" s="41"/>
    </row>
    <row r="112" spans="1:44" ht="15.75" customHeight="1" x14ac:dyDescent="0.25">
      <c r="A112" s="36"/>
      <c r="Q112" s="41"/>
      <c r="R112" s="41"/>
      <c r="AR112" s="41"/>
    </row>
    <row r="113" spans="1:44" ht="15.75" customHeight="1" x14ac:dyDescent="0.25">
      <c r="A113" s="36"/>
      <c r="Q113" s="41"/>
      <c r="R113" s="41"/>
      <c r="AR113" s="41"/>
    </row>
    <row r="114" spans="1:44" ht="15.75" customHeight="1" x14ac:dyDescent="0.25">
      <c r="A114" s="36"/>
      <c r="Q114" s="41"/>
      <c r="R114" s="41"/>
      <c r="AR114" s="41"/>
    </row>
    <row r="115" spans="1:44" ht="15.75" customHeight="1" x14ac:dyDescent="0.25">
      <c r="A115" s="36"/>
      <c r="Q115" s="41"/>
      <c r="R115" s="41"/>
      <c r="AR115" s="41"/>
    </row>
    <row r="116" spans="1:44" ht="15.75" customHeight="1" x14ac:dyDescent="0.25">
      <c r="A116" s="36"/>
      <c r="Q116" s="41"/>
      <c r="R116" s="41"/>
      <c r="AR116" s="41"/>
    </row>
    <row r="117" spans="1:44" ht="15.75" customHeight="1" x14ac:dyDescent="0.25">
      <c r="A117" s="36"/>
      <c r="Q117" s="41"/>
      <c r="R117" s="41"/>
      <c r="AR117" s="41"/>
    </row>
    <row r="118" spans="1:44" ht="15.75" customHeight="1" x14ac:dyDescent="0.25">
      <c r="A118" s="36"/>
      <c r="Q118" s="41"/>
      <c r="R118" s="41"/>
      <c r="AR118" s="41"/>
    </row>
    <row r="119" spans="1:44" ht="15.75" customHeight="1" x14ac:dyDescent="0.25">
      <c r="A119" s="36"/>
      <c r="Q119" s="41"/>
      <c r="R119" s="41"/>
      <c r="AR119" s="41"/>
    </row>
    <row r="120" spans="1:44" ht="15.75" customHeight="1" x14ac:dyDescent="0.25">
      <c r="A120" s="36"/>
      <c r="Q120" s="41"/>
      <c r="R120" s="41"/>
      <c r="AR120" s="41"/>
    </row>
    <row r="121" spans="1:44" ht="15.75" customHeight="1" x14ac:dyDescent="0.25">
      <c r="A121" s="36"/>
      <c r="Q121" s="41"/>
      <c r="R121" s="41"/>
      <c r="AR121" s="41"/>
    </row>
    <row r="122" spans="1:44" ht="15.75" customHeight="1" x14ac:dyDescent="0.25">
      <c r="A122" s="36"/>
      <c r="Q122" s="41"/>
      <c r="R122" s="41"/>
      <c r="AR122" s="41"/>
    </row>
    <row r="123" spans="1:44" ht="15.75" customHeight="1" x14ac:dyDescent="0.25">
      <c r="A123" s="36"/>
      <c r="Q123" s="41"/>
      <c r="R123" s="41"/>
      <c r="AR123" s="41"/>
    </row>
    <row r="124" spans="1:44" ht="15.75" customHeight="1" x14ac:dyDescent="0.25">
      <c r="A124" s="36"/>
      <c r="D124" s="21"/>
      <c r="E124" s="21"/>
      <c r="F124" s="21"/>
      <c r="G124" s="16"/>
      <c r="H124" s="22"/>
      <c r="I124" s="22"/>
      <c r="J124" s="22"/>
      <c r="K124" s="22"/>
      <c r="L124" s="22"/>
      <c r="Q124" s="41"/>
      <c r="R124" s="41"/>
      <c r="AR124" s="41"/>
    </row>
    <row r="125" spans="1:44" ht="15.75" customHeight="1" x14ac:dyDescent="0.25">
      <c r="A125" s="36"/>
      <c r="D125" s="21"/>
      <c r="E125" s="21"/>
      <c r="F125" s="21"/>
      <c r="G125" s="16"/>
      <c r="H125" s="22"/>
      <c r="I125" s="22"/>
      <c r="J125" s="22"/>
      <c r="K125" s="22"/>
      <c r="L125" s="22"/>
      <c r="Q125" s="41"/>
      <c r="R125" s="41"/>
      <c r="AR125" s="41"/>
    </row>
    <row r="126" spans="1:44" ht="15.75" customHeight="1" x14ac:dyDescent="0.25">
      <c r="A126" s="36"/>
      <c r="Q126" s="41"/>
      <c r="R126" s="41"/>
      <c r="AR126" s="41"/>
    </row>
    <row r="127" spans="1:44" ht="15.75" customHeight="1" x14ac:dyDescent="0.25">
      <c r="A127" s="36"/>
      <c r="Q127" s="41"/>
      <c r="R127" s="41"/>
      <c r="AR127" s="41"/>
    </row>
    <row r="128" spans="1:44" ht="15.75" customHeight="1" x14ac:dyDescent="0.25">
      <c r="A128" s="36"/>
      <c r="Q128" s="41"/>
      <c r="R128" s="41"/>
      <c r="AR128" s="41"/>
    </row>
    <row r="129" spans="1:44" ht="15.75" customHeight="1" x14ac:dyDescent="0.25">
      <c r="A129" s="36"/>
      <c r="Q129" s="41"/>
      <c r="R129" s="41"/>
      <c r="AR129" s="41"/>
    </row>
    <row r="130" spans="1:44" ht="15.75" customHeight="1" x14ac:dyDescent="0.25">
      <c r="A130" s="36"/>
      <c r="Q130" s="41"/>
      <c r="R130" s="41"/>
      <c r="AR130" s="41"/>
    </row>
    <row r="131" spans="1:44" ht="15.75" customHeight="1" x14ac:dyDescent="0.25">
      <c r="A131" s="36"/>
      <c r="Q131" s="41"/>
      <c r="R131" s="41"/>
      <c r="AR131" s="41"/>
    </row>
    <row r="132" spans="1:44" ht="15.75" customHeight="1" x14ac:dyDescent="0.25">
      <c r="A132" s="36"/>
      <c r="Q132" s="41"/>
      <c r="R132" s="41"/>
      <c r="AR132" s="41"/>
    </row>
    <row r="133" spans="1:44" ht="15.75" customHeight="1" x14ac:dyDescent="0.25">
      <c r="A133" s="36"/>
      <c r="Q133" s="41"/>
      <c r="R133" s="41"/>
      <c r="U133" s="27"/>
      <c r="V133" s="21"/>
      <c r="W133" s="21"/>
      <c r="X133" s="21"/>
      <c r="Y133" s="21"/>
      <c r="Z133" s="22"/>
      <c r="AC133" s="22"/>
      <c r="AD133" s="22"/>
      <c r="AE133" s="22"/>
      <c r="AF133" s="22"/>
      <c r="AG133" s="95"/>
      <c r="AH133" s="95"/>
      <c r="AI133" s="22"/>
      <c r="AJ133" s="22"/>
      <c r="AK133" s="22"/>
      <c r="AL133" s="24"/>
      <c r="AM133" s="22"/>
      <c r="AN133" s="22"/>
      <c r="AR133" s="41"/>
    </row>
    <row r="134" spans="1:44" ht="15.75" customHeight="1" x14ac:dyDescent="0.25">
      <c r="A134" s="36"/>
      <c r="Q134" s="41"/>
      <c r="R134" s="41"/>
      <c r="U134" s="27"/>
      <c r="V134" s="21"/>
      <c r="W134" s="21"/>
      <c r="X134" s="21"/>
      <c r="Y134" s="21"/>
      <c r="Z134" s="22"/>
      <c r="AC134" s="22"/>
      <c r="AD134" s="22"/>
      <c r="AE134" s="22"/>
      <c r="AF134" s="22"/>
      <c r="AG134" s="95"/>
      <c r="AH134" s="95"/>
      <c r="AI134" s="22"/>
      <c r="AJ134" s="22"/>
      <c r="AK134" s="22"/>
      <c r="AL134" s="24"/>
      <c r="AM134" s="22"/>
      <c r="AN134" s="22"/>
      <c r="AR134" s="41"/>
    </row>
    <row r="135" spans="1:44" ht="15.75" customHeight="1" x14ac:dyDescent="0.25">
      <c r="A135" s="36"/>
      <c r="Q135" s="41"/>
      <c r="R135" s="41"/>
      <c r="U135" s="27"/>
      <c r="V135" s="21"/>
      <c r="W135" s="21"/>
      <c r="X135" s="21"/>
      <c r="Y135" s="21"/>
      <c r="Z135" s="22"/>
      <c r="AC135" s="22"/>
      <c r="AD135" s="22"/>
      <c r="AE135" s="22"/>
      <c r="AF135" s="22"/>
      <c r="AG135" s="95"/>
      <c r="AH135" s="95"/>
      <c r="AI135" s="22"/>
      <c r="AJ135" s="22"/>
      <c r="AK135" s="22"/>
      <c r="AL135" s="24"/>
      <c r="AM135" s="22"/>
      <c r="AN135" s="22"/>
      <c r="AR135" s="41"/>
    </row>
    <row r="136" spans="1:44" ht="15.75" customHeight="1" x14ac:dyDescent="0.25">
      <c r="A136" s="36"/>
      <c r="Q136" s="36"/>
      <c r="R136" s="36"/>
      <c r="U136" s="27"/>
      <c r="V136" s="21"/>
      <c r="W136" s="21"/>
      <c r="X136" s="21"/>
      <c r="Y136" s="21"/>
      <c r="Z136" s="22"/>
      <c r="AC136" s="22"/>
      <c r="AD136" s="22"/>
      <c r="AE136" s="22"/>
      <c r="AF136" s="22"/>
      <c r="AG136" s="95"/>
      <c r="AH136" s="95"/>
      <c r="AI136" s="22"/>
      <c r="AJ136" s="22"/>
      <c r="AK136" s="22"/>
      <c r="AL136" s="24"/>
      <c r="AM136" s="22"/>
      <c r="AN136" s="22"/>
      <c r="AR136" s="36"/>
    </row>
    <row r="137" spans="1:44" ht="15.75" customHeight="1" x14ac:dyDescent="0.25">
      <c r="A137" s="36"/>
      <c r="Q137" s="36"/>
      <c r="R137" s="36"/>
      <c r="AR137" s="36"/>
    </row>
    <row r="138" spans="1:44" ht="15.75" customHeight="1" x14ac:dyDescent="0.25">
      <c r="A138" s="36"/>
      <c r="Q138" s="36"/>
      <c r="R138" s="36"/>
      <c r="AR138" s="36"/>
    </row>
    <row r="139" spans="1:44" ht="15.75" customHeight="1" x14ac:dyDescent="0.25">
      <c r="A139" s="36"/>
      <c r="Q139" s="36"/>
      <c r="R139" s="36"/>
      <c r="S139" s="27"/>
      <c r="T139" s="21"/>
      <c r="AR139" s="36"/>
    </row>
    <row r="140" spans="1:44" ht="15.75" customHeight="1" x14ac:dyDescent="0.25">
      <c r="A140" s="36"/>
      <c r="Q140" s="36"/>
      <c r="R140" s="36"/>
      <c r="S140" s="27"/>
      <c r="T140" s="21"/>
      <c r="AR140" s="36"/>
    </row>
    <row r="141" spans="1:44" ht="15.75" customHeight="1" x14ac:dyDescent="0.25">
      <c r="A141" s="36"/>
      <c r="Q141" s="36"/>
      <c r="R141" s="36"/>
      <c r="S141" s="27"/>
      <c r="T141" s="21"/>
      <c r="AR141" s="36"/>
    </row>
    <row r="142" spans="1:44" ht="15.75" customHeight="1" x14ac:dyDescent="0.25">
      <c r="A142" s="36"/>
      <c r="Q142" s="39"/>
      <c r="R142" s="39"/>
      <c r="AR142" s="39"/>
    </row>
    <row r="143" spans="1:44" ht="15.75" customHeight="1" x14ac:dyDescent="0.25">
      <c r="A143" s="36"/>
      <c r="Q143" s="39"/>
      <c r="R143" s="39"/>
      <c r="AR143" s="39"/>
    </row>
    <row r="144" spans="1:44" ht="15.75" customHeight="1" x14ac:dyDescent="0.25">
      <c r="A144" s="36"/>
      <c r="Q144" s="39"/>
      <c r="R144" s="39"/>
      <c r="AR144" s="39"/>
    </row>
    <row r="145" spans="1:44" ht="15.75" customHeight="1" x14ac:dyDescent="0.25">
      <c r="A145" s="36"/>
      <c r="D145" s="21"/>
      <c r="E145" s="21"/>
      <c r="F145" s="21"/>
      <c r="G145" s="21"/>
      <c r="I145" s="22"/>
      <c r="J145" s="22"/>
      <c r="K145" s="22"/>
      <c r="L145" s="22"/>
      <c r="M145" s="22"/>
      <c r="Q145" s="39"/>
      <c r="R145" s="39"/>
      <c r="AR145" s="39"/>
    </row>
    <row r="146" spans="1:44" ht="15.75" x14ac:dyDescent="0.25">
      <c r="A146" s="36"/>
      <c r="Q146" s="39"/>
      <c r="R146" s="39"/>
      <c r="AR146" s="39"/>
    </row>
    <row r="147" spans="1:44" ht="15" x14ac:dyDescent="0.2">
      <c r="A147" s="39"/>
      <c r="B147" s="39"/>
      <c r="C147" s="39"/>
      <c r="D147" s="39"/>
      <c r="E147" s="39"/>
      <c r="F147" s="39"/>
      <c r="G147" s="39"/>
      <c r="H147" s="39"/>
      <c r="I147" s="39"/>
      <c r="J147" s="39"/>
      <c r="K147" s="39"/>
      <c r="L147" s="39"/>
      <c r="M147" s="39"/>
      <c r="N147" s="39"/>
      <c r="O147" s="39"/>
      <c r="P147" s="39"/>
      <c r="Q147" s="39"/>
      <c r="R147" s="39"/>
      <c r="S147" s="39"/>
      <c r="T147" s="39"/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F147" s="39"/>
      <c r="AG147" s="39"/>
      <c r="AH147" s="39"/>
      <c r="AI147" s="39"/>
      <c r="AJ147" s="39"/>
      <c r="AK147" s="39"/>
      <c r="AL147" s="39"/>
      <c r="AM147" s="39"/>
      <c r="AN147" s="39"/>
      <c r="AO147" s="39"/>
      <c r="AP147" s="39"/>
      <c r="AQ147" s="39"/>
      <c r="AR147" s="43"/>
    </row>
  </sheetData>
  <mergeCells count="23">
    <mergeCell ref="AG11:AH11"/>
    <mergeCell ref="E14:F14"/>
    <mergeCell ref="B74:P74"/>
    <mergeCell ref="AG10:AH10"/>
    <mergeCell ref="B1:P1"/>
    <mergeCell ref="S1:AQ1"/>
    <mergeCell ref="G2:M2"/>
    <mergeCell ref="AG2:AH2"/>
    <mergeCell ref="AG3:AH3"/>
    <mergeCell ref="AG4:AH4"/>
    <mergeCell ref="AG5:AH5"/>
    <mergeCell ref="AG6:AH6"/>
    <mergeCell ref="AG7:AH7"/>
    <mergeCell ref="AG8:AH8"/>
    <mergeCell ref="AG9:AH9"/>
    <mergeCell ref="AG136:AH136"/>
    <mergeCell ref="AG133:AH133"/>
    <mergeCell ref="S74:AQ74"/>
    <mergeCell ref="G75:M75"/>
    <mergeCell ref="S75:AQ75"/>
    <mergeCell ref="AG134:AH134"/>
    <mergeCell ref="AG135:AH135"/>
    <mergeCell ref="AG94:AH94"/>
  </mergeCells>
  <conditionalFormatting sqref="Z90">
    <cfRule type="cellIs" dxfId="4" priority="5" operator="notEqual">
      <formula>$Z$89</formula>
    </cfRule>
  </conditionalFormatting>
  <conditionalFormatting sqref="AA90">
    <cfRule type="cellIs" dxfId="3" priority="4" operator="notEqual">
      <formula>$AA$89</formula>
    </cfRule>
  </conditionalFormatting>
  <conditionalFormatting sqref="AB90">
    <cfRule type="cellIs" dxfId="2" priority="3" operator="notEqual">
      <formula>$AB$89</formula>
    </cfRule>
  </conditionalFormatting>
  <conditionalFormatting sqref="AC90">
    <cfRule type="cellIs" dxfId="1" priority="2" operator="notEqual">
      <formula>$AC$89</formula>
    </cfRule>
  </conditionalFormatting>
  <conditionalFormatting sqref="AD90">
    <cfRule type="cellIs" dxfId="0" priority="1" operator="notEqual">
      <formula>$AD$89</formula>
    </cfRule>
  </conditionalFormatting>
  <pageMargins left="0.25" right="0.25" top="0.25" bottom="0.25" header="0.5" footer="0.5"/>
  <pageSetup scale="65" fitToWidth="0" fitToHeight="0" orientation="portrait" r:id="rId1"/>
  <headerFooter alignWithMargins="0"/>
  <ignoredErrors>
    <ignoredError sqref="AC27 AC40 AC53 AC66 AP53 AP27 AP40 AP66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B29DE8-7A43-48C3-898A-19CD4D3176C9}">
  <dimension ref="A1:CN189"/>
  <sheetViews>
    <sheetView zoomScale="70" zoomScaleNormal="70" zoomScaleSheetLayoutView="78" workbookViewId="0">
      <selection activeCell="AD22" sqref="AD22:AF29"/>
    </sheetView>
  </sheetViews>
  <sheetFormatPr defaultRowHeight="12.75" x14ac:dyDescent="0.2"/>
  <cols>
    <col min="1" max="1" width="2.7109375" customWidth="1"/>
    <col min="2" max="2" width="13.140625" customWidth="1"/>
    <col min="3" max="3" width="8.7109375" customWidth="1"/>
    <col min="4" max="4" width="8.28515625" customWidth="1"/>
    <col min="5" max="5" width="9.7109375" customWidth="1"/>
    <col min="6" max="6" width="5.85546875" customWidth="1"/>
    <col min="7" max="13" width="9.7109375" customWidth="1"/>
    <col min="14" max="15" width="10.7109375" customWidth="1"/>
    <col min="16" max="16" width="18.7109375" customWidth="1"/>
    <col min="17" max="18" width="2.7109375" customWidth="1"/>
    <col min="19" max="19" width="5.85546875" customWidth="1"/>
    <col min="20" max="23" width="6" customWidth="1"/>
    <col min="24" max="24" width="4.7109375" customWidth="1"/>
    <col min="25" max="25" width="10.7109375" customWidth="1"/>
    <col min="26" max="30" width="5.85546875" customWidth="1"/>
    <col min="31" max="31" width="5.28515625" customWidth="1"/>
    <col min="32" max="32" width="5.85546875" customWidth="1"/>
    <col min="33" max="36" width="6" customWidth="1"/>
    <col min="37" max="37" width="4.7109375" customWidth="1"/>
    <col min="38" max="38" width="10.7109375" customWidth="1"/>
    <col min="39" max="43" width="5.85546875" customWidth="1"/>
    <col min="44" max="45" width="2.7109375" customWidth="1"/>
    <col min="46" max="46" width="5.85546875" customWidth="1"/>
    <col min="47" max="50" width="6" customWidth="1"/>
    <col min="51" max="51" width="5.7109375" customWidth="1"/>
    <col min="52" max="52" width="12.7109375" customWidth="1"/>
    <col min="53" max="67" width="7" customWidth="1"/>
    <col min="68" max="69" width="2.7109375" customWidth="1"/>
    <col min="70" max="70" width="5.85546875" customWidth="1"/>
    <col min="71" max="74" width="6" customWidth="1"/>
    <col min="75" max="75" width="4.7109375" customWidth="1"/>
    <col min="76" max="76" width="12.7109375" customWidth="1"/>
    <col min="77" max="91" width="7" customWidth="1"/>
    <col min="92" max="92" width="2.7109375" customWidth="1"/>
  </cols>
  <sheetData>
    <row r="1" spans="1:92" ht="21.95" customHeight="1" x14ac:dyDescent="0.3">
      <c r="A1" s="39"/>
      <c r="B1" s="85" t="s">
        <v>127</v>
      </c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39"/>
      <c r="R1" s="39"/>
      <c r="S1" s="85" t="s">
        <v>127</v>
      </c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  <c r="AG1" s="85"/>
      <c r="AH1" s="85"/>
      <c r="AI1" s="85"/>
      <c r="AJ1" s="85"/>
      <c r="AK1" s="85"/>
      <c r="AL1" s="85"/>
      <c r="AM1" s="85"/>
      <c r="AN1" s="85"/>
      <c r="AO1" s="85"/>
      <c r="AP1" s="85"/>
      <c r="AQ1" s="85"/>
      <c r="AR1" s="39"/>
      <c r="AS1" s="39"/>
      <c r="AT1" s="85" t="s">
        <v>127</v>
      </c>
      <c r="AU1" s="85"/>
      <c r="AV1" s="85"/>
      <c r="AW1" s="85"/>
      <c r="AX1" s="85"/>
      <c r="AY1" s="85"/>
      <c r="AZ1" s="85"/>
      <c r="BA1" s="85"/>
      <c r="BB1" s="85"/>
      <c r="BC1" s="85"/>
      <c r="BD1" s="85"/>
      <c r="BE1" s="85"/>
      <c r="BF1" s="85"/>
      <c r="BG1" s="85"/>
      <c r="BH1" s="85"/>
      <c r="BI1" s="85"/>
      <c r="BJ1" s="85"/>
      <c r="BK1" s="85"/>
      <c r="BL1" s="85"/>
      <c r="BM1" s="85"/>
      <c r="BN1" s="85"/>
      <c r="BO1" s="85"/>
      <c r="BP1" s="39"/>
      <c r="BQ1" s="39"/>
      <c r="BR1" s="85" t="s">
        <v>127</v>
      </c>
      <c r="BS1" s="85"/>
      <c r="BT1" s="85"/>
      <c r="BU1" s="85"/>
      <c r="BV1" s="85"/>
      <c r="BW1" s="85"/>
      <c r="BX1" s="85"/>
      <c r="BY1" s="85"/>
      <c r="BZ1" s="85"/>
      <c r="CA1" s="85"/>
      <c r="CB1" s="85"/>
      <c r="CC1" s="85"/>
      <c r="CD1" s="85"/>
      <c r="CE1" s="85"/>
      <c r="CF1" s="85"/>
      <c r="CG1" s="85"/>
      <c r="CH1" s="85"/>
      <c r="CI1" s="85"/>
      <c r="CJ1" s="85"/>
      <c r="CK1" s="85"/>
      <c r="CL1" s="85"/>
      <c r="CM1" s="85"/>
      <c r="CN1" s="39"/>
    </row>
    <row r="2" spans="1:92" ht="18.600000000000001" customHeight="1" x14ac:dyDescent="0.3">
      <c r="A2" s="36"/>
      <c r="B2" s="26" t="s">
        <v>76</v>
      </c>
      <c r="C2" s="26">
        <v>24</v>
      </c>
      <c r="D2" s="25"/>
      <c r="E2" s="25"/>
      <c r="F2" s="25"/>
      <c r="G2" s="86" t="s">
        <v>668</v>
      </c>
      <c r="H2" s="86"/>
      <c r="I2" s="86"/>
      <c r="J2" s="86"/>
      <c r="K2" s="86"/>
      <c r="L2" s="86"/>
      <c r="M2" s="86"/>
      <c r="N2" s="25"/>
      <c r="O2" s="25"/>
      <c r="P2" s="25"/>
      <c r="Q2" s="36"/>
      <c r="R2" s="36"/>
      <c r="S2" s="86" t="s">
        <v>0</v>
      </c>
      <c r="T2" s="86"/>
      <c r="U2" s="86"/>
      <c r="V2" s="86"/>
      <c r="W2" s="86"/>
      <c r="X2" s="86"/>
      <c r="Y2" s="86"/>
      <c r="Z2" s="86"/>
      <c r="AA2" s="86"/>
      <c r="AB2" s="86"/>
      <c r="AC2" s="86"/>
      <c r="AD2" s="86"/>
      <c r="AE2" s="86"/>
      <c r="AF2" s="86"/>
      <c r="AG2" s="86"/>
      <c r="AH2" s="86"/>
      <c r="AI2" s="86"/>
      <c r="AJ2" s="86"/>
      <c r="AK2" s="86"/>
      <c r="AL2" s="86"/>
      <c r="AM2" s="86"/>
      <c r="AN2" s="86"/>
      <c r="AO2" s="86"/>
      <c r="AP2" s="86"/>
      <c r="AQ2" s="86"/>
      <c r="AR2" s="39"/>
      <c r="AS2" s="36"/>
      <c r="AT2" s="86" t="s">
        <v>696</v>
      </c>
      <c r="AU2" s="86"/>
      <c r="AV2" s="86"/>
      <c r="AW2" s="86"/>
      <c r="AX2" s="86"/>
      <c r="AY2" s="86"/>
      <c r="AZ2" s="86"/>
      <c r="BA2" s="86"/>
      <c r="BB2" s="86"/>
      <c r="BC2" s="86"/>
      <c r="BD2" s="86"/>
      <c r="BE2" s="86"/>
      <c r="BF2" s="86"/>
      <c r="BG2" s="86"/>
      <c r="BH2" s="86"/>
      <c r="BI2" s="86"/>
      <c r="BJ2" s="86"/>
      <c r="BK2" s="86"/>
      <c r="BL2" s="86"/>
      <c r="BM2" s="86"/>
      <c r="BN2" s="86"/>
      <c r="BO2" s="86"/>
      <c r="BP2" s="36"/>
      <c r="BQ2" s="36"/>
      <c r="BR2" s="86" t="s">
        <v>88</v>
      </c>
      <c r="BS2" s="86"/>
      <c r="BT2" s="86"/>
      <c r="BU2" s="86"/>
      <c r="BV2" s="86"/>
      <c r="BW2" s="86"/>
      <c r="BX2" s="86"/>
      <c r="BY2" s="86"/>
      <c r="BZ2" s="86"/>
      <c r="CA2" s="86"/>
      <c r="CB2" s="86"/>
      <c r="CC2" s="86"/>
      <c r="CD2" s="86"/>
      <c r="CE2" s="86"/>
      <c r="CF2" s="86"/>
      <c r="CG2" s="86"/>
      <c r="CH2" s="86"/>
      <c r="CI2" s="86"/>
      <c r="CJ2" s="86"/>
      <c r="CK2" s="86"/>
      <c r="CL2" s="86"/>
      <c r="CM2" s="86"/>
      <c r="CN2" s="39"/>
    </row>
    <row r="3" spans="1:92" ht="18.600000000000001" customHeight="1" thickBot="1" x14ac:dyDescent="0.3">
      <c r="A3" s="36"/>
      <c r="B3" s="4" t="s">
        <v>717</v>
      </c>
      <c r="C3" s="2" t="s">
        <v>80</v>
      </c>
      <c r="D3" s="2"/>
      <c r="E3" s="3"/>
      <c r="F3" s="2"/>
      <c r="G3" s="4" t="s">
        <v>7</v>
      </c>
      <c r="H3" s="4" t="s">
        <v>8</v>
      </c>
      <c r="I3" s="4" t="s">
        <v>9</v>
      </c>
      <c r="J3" s="4" t="s">
        <v>11</v>
      </c>
      <c r="K3" s="4" t="s">
        <v>12</v>
      </c>
      <c r="L3" s="4" t="s">
        <v>10</v>
      </c>
      <c r="M3" s="4" t="s">
        <v>4</v>
      </c>
      <c r="N3" s="4" t="s">
        <v>13</v>
      </c>
      <c r="O3" s="4" t="s">
        <v>2</v>
      </c>
      <c r="P3" s="4" t="s">
        <v>252</v>
      </c>
      <c r="Q3" s="36"/>
      <c r="R3" s="36"/>
      <c r="AN3" s="22"/>
      <c r="AQ3" s="22"/>
      <c r="AR3" s="39"/>
      <c r="AS3" s="36"/>
      <c r="AV3" s="27"/>
      <c r="AW3" s="21"/>
      <c r="AY3" s="21"/>
      <c r="AZ3" s="21"/>
      <c r="BA3" s="21"/>
      <c r="BC3" s="22"/>
      <c r="BD3" s="22"/>
      <c r="BE3" s="22"/>
      <c r="BF3" s="22"/>
      <c r="BG3" s="22"/>
      <c r="BH3" s="95"/>
      <c r="BI3" s="95"/>
      <c r="BJ3" s="22"/>
      <c r="BK3" s="22"/>
      <c r="BL3" s="22"/>
      <c r="BM3" s="24"/>
      <c r="BO3" s="22"/>
      <c r="BP3" s="36"/>
      <c r="BQ3" s="36"/>
      <c r="BT3" s="27"/>
      <c r="BU3" s="21"/>
      <c r="BW3" s="21"/>
      <c r="BX3" s="21"/>
      <c r="BY3" s="16"/>
      <c r="CB3" s="22"/>
      <c r="CC3" s="22"/>
      <c r="CD3" s="22"/>
      <c r="CE3" s="22"/>
      <c r="CF3" s="55"/>
      <c r="CG3" s="55"/>
      <c r="CH3" s="22"/>
      <c r="CI3" s="22"/>
      <c r="CJ3" s="22"/>
      <c r="CK3" s="24"/>
      <c r="CM3" s="22"/>
      <c r="CN3" s="39"/>
    </row>
    <row r="4" spans="1:92" ht="18.600000000000001" customHeight="1" x14ac:dyDescent="0.25">
      <c r="A4" s="36"/>
      <c r="B4" s="5" t="s">
        <v>690</v>
      </c>
      <c r="C4" s="6" t="s">
        <v>14</v>
      </c>
      <c r="D4" s="11"/>
      <c r="E4" s="6"/>
      <c r="F4" s="11"/>
      <c r="G4" s="5">
        <v>2</v>
      </c>
      <c r="H4" s="5">
        <v>0</v>
      </c>
      <c r="I4" s="5">
        <v>0</v>
      </c>
      <c r="J4" s="5">
        <f>2*G4+I4</f>
        <v>4</v>
      </c>
      <c r="K4" s="35">
        <f>+J4/((G4+H4+I4)*2)</f>
        <v>1</v>
      </c>
      <c r="L4" s="5">
        <f>+$BB$120</f>
        <v>8</v>
      </c>
      <c r="M4" s="5">
        <v>1</v>
      </c>
      <c r="N4" s="5">
        <f>+$BC$120</f>
        <v>12</v>
      </c>
      <c r="O4" s="5">
        <f>+$BE$120</f>
        <v>6</v>
      </c>
      <c r="P4" s="5" t="s">
        <v>736</v>
      </c>
      <c r="Q4" s="40"/>
      <c r="R4" s="36"/>
      <c r="U4" s="88" t="s">
        <v>693</v>
      </c>
      <c r="V4" s="88"/>
      <c r="W4" s="88"/>
      <c r="X4" s="88"/>
      <c r="Y4" s="88"/>
      <c r="Z4" s="88"/>
      <c r="AA4" s="88"/>
      <c r="AB4" s="88"/>
      <c r="AC4" s="88"/>
      <c r="AD4" s="88"/>
      <c r="AE4" s="88"/>
      <c r="AF4" s="88"/>
      <c r="AG4" s="88"/>
      <c r="AH4" s="88"/>
      <c r="AI4" s="88"/>
      <c r="AJ4" s="88"/>
      <c r="AK4" s="88"/>
      <c r="AL4" s="88"/>
      <c r="AN4" s="22"/>
      <c r="AO4" s="5"/>
      <c r="AQ4" s="22"/>
      <c r="AR4" s="39"/>
      <c r="AS4" s="36"/>
      <c r="BA4" s="89" t="s">
        <v>694</v>
      </c>
      <c r="BB4" s="90"/>
      <c r="BC4" s="90"/>
      <c r="BD4" s="90"/>
      <c r="BE4" s="91"/>
      <c r="BF4" s="92" t="s">
        <v>697</v>
      </c>
      <c r="BG4" s="93"/>
      <c r="BH4" s="93"/>
      <c r="BI4" s="93"/>
      <c r="BJ4" s="94"/>
      <c r="BK4" s="89" t="s">
        <v>698</v>
      </c>
      <c r="BL4" s="90"/>
      <c r="BM4" s="90"/>
      <c r="BN4" s="90"/>
      <c r="BO4" s="91"/>
      <c r="BP4" s="36"/>
      <c r="BQ4" s="36"/>
      <c r="BT4" s="27"/>
      <c r="BU4" s="21"/>
      <c r="BW4" s="21"/>
      <c r="BX4" s="21"/>
      <c r="BY4" s="89" t="s">
        <v>694</v>
      </c>
      <c r="BZ4" s="90"/>
      <c r="CA4" s="90"/>
      <c r="CB4" s="90"/>
      <c r="CC4" s="91"/>
      <c r="CD4" s="92" t="s">
        <v>697</v>
      </c>
      <c r="CE4" s="93"/>
      <c r="CF4" s="93"/>
      <c r="CG4" s="93"/>
      <c r="CH4" s="94"/>
      <c r="CI4" s="89" t="s">
        <v>698</v>
      </c>
      <c r="CJ4" s="90"/>
      <c r="CK4" s="90"/>
      <c r="CL4" s="90"/>
      <c r="CM4" s="91"/>
      <c r="CN4" s="39"/>
    </row>
    <row r="5" spans="1:92" ht="18.600000000000001" customHeight="1" thickBot="1" x14ac:dyDescent="0.3">
      <c r="A5" s="36"/>
      <c r="B5" s="5" t="s">
        <v>685</v>
      </c>
      <c r="C5" s="6" t="s">
        <v>130</v>
      </c>
      <c r="D5" s="11"/>
      <c r="E5" s="6"/>
      <c r="F5" s="11"/>
      <c r="G5" s="5">
        <v>1</v>
      </c>
      <c r="H5" s="5">
        <v>1</v>
      </c>
      <c r="I5" s="5">
        <v>0</v>
      </c>
      <c r="J5" s="5">
        <f>2*G5+I5</f>
        <v>2</v>
      </c>
      <c r="K5" s="35">
        <f>+J5/((G5+H5+I5)*2)</f>
        <v>0.5</v>
      </c>
      <c r="L5" s="5">
        <f>+$BB$18</f>
        <v>7</v>
      </c>
      <c r="M5" s="5">
        <v>4</v>
      </c>
      <c r="N5" s="5">
        <f>+$BC$18</f>
        <v>10</v>
      </c>
      <c r="O5" s="5">
        <f>+$BE$18</f>
        <v>2</v>
      </c>
      <c r="P5" s="5" t="s">
        <v>737</v>
      </c>
      <c r="Q5" s="40"/>
      <c r="R5" s="36"/>
      <c r="AN5" s="22"/>
      <c r="AO5" s="5"/>
      <c r="AQ5" s="22"/>
      <c r="AR5" s="39"/>
      <c r="AS5" s="36"/>
      <c r="AT5" s="23" t="s">
        <v>109</v>
      </c>
      <c r="AU5" s="51" t="s">
        <v>80</v>
      </c>
      <c r="AV5" s="51"/>
      <c r="AW5" s="51"/>
      <c r="AX5" s="51"/>
      <c r="AY5" s="51" t="s">
        <v>110</v>
      </c>
      <c r="AZ5" s="17" t="s">
        <v>21</v>
      </c>
      <c r="BA5" s="67" t="s">
        <v>3</v>
      </c>
      <c r="BB5" s="68" t="s">
        <v>22</v>
      </c>
      <c r="BC5" s="68" t="s">
        <v>23</v>
      </c>
      <c r="BD5" s="68" t="s">
        <v>24</v>
      </c>
      <c r="BE5" s="69" t="s">
        <v>2</v>
      </c>
      <c r="BF5" s="70" t="s">
        <v>3</v>
      </c>
      <c r="BG5" s="71" t="s">
        <v>22</v>
      </c>
      <c r="BH5" s="71" t="s">
        <v>23</v>
      </c>
      <c r="BI5" s="71" t="s">
        <v>24</v>
      </c>
      <c r="BJ5" s="69" t="s">
        <v>2</v>
      </c>
      <c r="BK5" s="70" t="s">
        <v>3</v>
      </c>
      <c r="BL5" s="68" t="s">
        <v>22</v>
      </c>
      <c r="BM5" s="68" t="s">
        <v>23</v>
      </c>
      <c r="BN5" s="68" t="s">
        <v>24</v>
      </c>
      <c r="BO5" s="69" t="s">
        <v>2</v>
      </c>
      <c r="BP5" s="36"/>
      <c r="BQ5" s="36"/>
      <c r="BR5" s="28" t="s">
        <v>109</v>
      </c>
      <c r="BS5" s="28" t="s">
        <v>111</v>
      </c>
      <c r="BT5" s="28"/>
      <c r="BU5" s="38"/>
      <c r="BV5" s="38"/>
      <c r="BW5" s="38"/>
      <c r="BX5" s="38"/>
      <c r="BY5" s="67" t="s">
        <v>3</v>
      </c>
      <c r="BZ5" s="68" t="s">
        <v>22</v>
      </c>
      <c r="CA5" s="68" t="s">
        <v>23</v>
      </c>
      <c r="CB5" s="68" t="s">
        <v>24</v>
      </c>
      <c r="CC5" s="69" t="s">
        <v>2</v>
      </c>
      <c r="CD5" s="70" t="s">
        <v>3</v>
      </c>
      <c r="CE5" s="71" t="s">
        <v>22</v>
      </c>
      <c r="CF5" s="71" t="s">
        <v>23</v>
      </c>
      <c r="CG5" s="71" t="s">
        <v>24</v>
      </c>
      <c r="CH5" s="69" t="s">
        <v>2</v>
      </c>
      <c r="CI5" s="70" t="s">
        <v>3</v>
      </c>
      <c r="CJ5" s="68" t="s">
        <v>22</v>
      </c>
      <c r="CK5" s="68" t="s">
        <v>23</v>
      </c>
      <c r="CL5" s="68" t="s">
        <v>24</v>
      </c>
      <c r="CM5" s="69" t="s">
        <v>2</v>
      </c>
      <c r="CN5" s="39"/>
    </row>
    <row r="6" spans="1:92" ht="18.600000000000001" customHeight="1" thickBot="1" x14ac:dyDescent="0.3">
      <c r="A6" s="36"/>
      <c r="B6" s="5" t="s">
        <v>684</v>
      </c>
      <c r="C6" s="6" t="s">
        <v>171</v>
      </c>
      <c r="D6" s="11"/>
      <c r="E6" s="11"/>
      <c r="F6" s="11"/>
      <c r="G6" s="5">
        <v>1</v>
      </c>
      <c r="H6" s="5">
        <v>1</v>
      </c>
      <c r="I6" s="5">
        <v>0</v>
      </c>
      <c r="J6" s="5">
        <f>2*G6+I6</f>
        <v>2</v>
      </c>
      <c r="K6" s="35">
        <f>+J6/((G6+H6+I6)*2)</f>
        <v>0.5</v>
      </c>
      <c r="L6" s="5">
        <f>+$BB$81</f>
        <v>3</v>
      </c>
      <c r="M6" s="5">
        <v>4</v>
      </c>
      <c r="N6" s="5">
        <f>+$BC$81</f>
        <v>4</v>
      </c>
      <c r="O6" s="5">
        <f>+$BE$81</f>
        <v>8</v>
      </c>
      <c r="P6" s="5" t="s">
        <v>736</v>
      </c>
      <c r="Q6" s="40"/>
      <c r="R6" s="36"/>
      <c r="U6" s="37" t="s">
        <v>109</v>
      </c>
      <c r="V6" s="10" t="s">
        <v>0</v>
      </c>
      <c r="W6" s="10"/>
      <c r="X6" s="10"/>
      <c r="Y6" s="10"/>
      <c r="Z6" s="10" t="s">
        <v>1</v>
      </c>
      <c r="AA6" s="10"/>
      <c r="AB6" s="10"/>
      <c r="AC6" s="37" t="s">
        <v>3</v>
      </c>
      <c r="AD6" s="37" t="s">
        <v>7</v>
      </c>
      <c r="AE6" s="37" t="s">
        <v>8</v>
      </c>
      <c r="AF6" s="37" t="s">
        <v>9</v>
      </c>
      <c r="AG6" s="97" t="s">
        <v>71</v>
      </c>
      <c r="AH6" s="97"/>
      <c r="AI6" s="37" t="s">
        <v>4</v>
      </c>
      <c r="AJ6" s="37" t="s">
        <v>6</v>
      </c>
      <c r="AK6" s="37" t="s">
        <v>5</v>
      </c>
      <c r="AL6" s="37" t="s">
        <v>72</v>
      </c>
      <c r="AN6" s="22"/>
      <c r="AO6" s="5"/>
      <c r="AQ6" s="22"/>
      <c r="AR6" s="39"/>
      <c r="AS6" s="36"/>
      <c r="AT6" s="18" t="s">
        <v>130</v>
      </c>
      <c r="AU6" s="18"/>
      <c r="AV6" s="18"/>
      <c r="AW6" s="18"/>
      <c r="AX6" s="18"/>
      <c r="AY6" s="16" t="s">
        <v>135</v>
      </c>
      <c r="BA6" s="72">
        <v>5</v>
      </c>
      <c r="BB6" s="22">
        <v>1</v>
      </c>
      <c r="BC6" s="22">
        <v>0</v>
      </c>
      <c r="BD6" s="22">
        <f>+BB6+BC6</f>
        <v>1</v>
      </c>
      <c r="BE6" s="73">
        <v>0</v>
      </c>
      <c r="BF6" s="72">
        <f>+BA6+BK6</f>
        <v>50</v>
      </c>
      <c r="BG6" s="22">
        <f>+BB6+BL6</f>
        <v>6</v>
      </c>
      <c r="BH6" s="22">
        <f>+BC6+BM6</f>
        <v>26</v>
      </c>
      <c r="BI6" s="22">
        <f>+BG6+BH6</f>
        <v>32</v>
      </c>
      <c r="BJ6" s="73">
        <f>+BE6+BO6</f>
        <v>4</v>
      </c>
      <c r="BK6" s="72">
        <v>45</v>
      </c>
      <c r="BL6" s="15">
        <v>5</v>
      </c>
      <c r="BM6" s="15">
        <v>26</v>
      </c>
      <c r="BN6" s="15">
        <f t="shared" ref="BN6:BN17" si="0">+BL6+BM6</f>
        <v>31</v>
      </c>
      <c r="BO6" s="74">
        <v>4</v>
      </c>
      <c r="BP6" s="36"/>
      <c r="BQ6" s="36"/>
      <c r="BR6" s="27">
        <v>8.5</v>
      </c>
      <c r="BS6" s="21" t="s">
        <v>276</v>
      </c>
      <c r="BY6" s="72">
        <v>2</v>
      </c>
      <c r="BZ6" s="22">
        <v>1</v>
      </c>
      <c r="CA6" s="22">
        <v>0</v>
      </c>
      <c r="CB6" s="22">
        <f>+BZ6+CA6</f>
        <v>1</v>
      </c>
      <c r="CC6" s="73">
        <v>0</v>
      </c>
      <c r="CD6" s="72">
        <f>+CI6+BY6</f>
        <v>9</v>
      </c>
      <c r="CE6" s="22">
        <f>+CJ6+BZ6</f>
        <v>8</v>
      </c>
      <c r="CF6" s="22">
        <f>+CK6+CA6</f>
        <v>1</v>
      </c>
      <c r="CG6" s="22">
        <f>+CL6+CB6</f>
        <v>9</v>
      </c>
      <c r="CH6" s="73">
        <f>+CM6+CC6</f>
        <v>2</v>
      </c>
      <c r="CI6" s="72">
        <v>7</v>
      </c>
      <c r="CJ6" s="22">
        <v>7</v>
      </c>
      <c r="CK6" s="22">
        <v>1</v>
      </c>
      <c r="CL6" s="22">
        <f t="shared" ref="CL6:CL42" si="1">+CJ6+CK6</f>
        <v>8</v>
      </c>
      <c r="CM6" s="73">
        <v>2</v>
      </c>
      <c r="CN6" s="39"/>
    </row>
    <row r="7" spans="1:92" ht="18.600000000000001" customHeight="1" thickBot="1" x14ac:dyDescent="0.3">
      <c r="A7" s="36"/>
      <c r="B7" s="5" t="s">
        <v>691</v>
      </c>
      <c r="C7" s="6" t="s">
        <v>93</v>
      </c>
      <c r="D7" s="11"/>
      <c r="E7" s="11"/>
      <c r="F7" s="11"/>
      <c r="G7" s="5">
        <v>0</v>
      </c>
      <c r="H7" s="5">
        <v>2</v>
      </c>
      <c r="I7" s="5">
        <v>0</v>
      </c>
      <c r="J7" s="5">
        <f>2*G7+I7</f>
        <v>0</v>
      </c>
      <c r="K7" s="35">
        <f>+J7/((G7+H7+I7)*2)</f>
        <v>0</v>
      </c>
      <c r="L7" s="5">
        <f>+$BB$44</f>
        <v>0</v>
      </c>
      <c r="M7" s="5">
        <v>9</v>
      </c>
      <c r="N7" s="5">
        <f>+$BC$44</f>
        <v>0</v>
      </c>
      <c r="O7" s="5">
        <f>+$BE$44</f>
        <v>2</v>
      </c>
      <c r="P7" s="5" t="s">
        <v>737</v>
      </c>
      <c r="Q7" s="40"/>
      <c r="R7" s="36"/>
      <c r="U7" s="27">
        <v>8</v>
      </c>
      <c r="V7" s="21" t="s">
        <v>15</v>
      </c>
      <c r="X7" s="21"/>
      <c r="Y7" s="21"/>
      <c r="Z7" s="21" t="s">
        <v>184</v>
      </c>
      <c r="AB7" s="22"/>
      <c r="AC7" s="22">
        <f t="shared" ref="AC7:AC14" si="2">+AD7+AE7+AF7</f>
        <v>24</v>
      </c>
      <c r="AD7" s="15">
        <f t="shared" ref="AD7:AF14" si="3">SUMIF($V$22:$V$29,$V7,AD$22:AD$29)+SUMIF($V$37:$V$44,$V7,AD$37:AD$44)</f>
        <v>18</v>
      </c>
      <c r="AE7" s="15">
        <f t="shared" si="3"/>
        <v>4</v>
      </c>
      <c r="AF7" s="15">
        <f t="shared" si="3"/>
        <v>2</v>
      </c>
      <c r="AG7" s="98">
        <f>+(AD7*2+AF7)/(2*AC7)</f>
        <v>0.79166666666666663</v>
      </c>
      <c r="AH7" s="98"/>
      <c r="AI7" s="15">
        <f t="shared" ref="AI7:AK14" si="4">SUMIF($V$22:$V$29,$V7,AI$22:AI$29)+SUMIF($V$37:$V$44,$V7,AI$37:AI$44)</f>
        <v>40</v>
      </c>
      <c r="AJ7" s="15">
        <f t="shared" si="4"/>
        <v>1</v>
      </c>
      <c r="AK7" s="15">
        <f t="shared" si="4"/>
        <v>6</v>
      </c>
      <c r="AL7" s="52">
        <f t="shared" ref="AL7:AL14" si="5">+AI7/AC7</f>
        <v>1.6666666666666667</v>
      </c>
      <c r="AN7" s="22"/>
      <c r="AO7" s="5"/>
      <c r="AQ7" s="22"/>
      <c r="AR7" s="39"/>
      <c r="AS7" s="36"/>
      <c r="AT7" s="27">
        <v>7.5</v>
      </c>
      <c r="AU7" s="21" t="s">
        <v>253</v>
      </c>
      <c r="AV7" s="21"/>
      <c r="AW7" s="21"/>
      <c r="AX7" s="21"/>
      <c r="AY7" s="22">
        <v>1</v>
      </c>
      <c r="AZ7" s="21" t="s">
        <v>134</v>
      </c>
      <c r="BA7" s="72">
        <v>2</v>
      </c>
      <c r="BB7" s="22">
        <v>0</v>
      </c>
      <c r="BC7" s="22">
        <v>1</v>
      </c>
      <c r="BD7" s="22">
        <f t="shared" ref="BD7:BD17" si="6">+BB7+BC7</f>
        <v>1</v>
      </c>
      <c r="BE7" s="73">
        <v>0</v>
      </c>
      <c r="BF7" s="72">
        <f t="shared" ref="BF7:BH17" si="7">+BA7+BK7</f>
        <v>21</v>
      </c>
      <c r="BG7" s="22">
        <f t="shared" si="7"/>
        <v>0</v>
      </c>
      <c r="BH7" s="22">
        <f t="shared" si="7"/>
        <v>1</v>
      </c>
      <c r="BI7" s="22">
        <f t="shared" ref="BI7:BI17" si="8">+BG7+BH7</f>
        <v>1</v>
      </c>
      <c r="BJ7" s="73">
        <f t="shared" ref="BJ7:BJ17" si="9">+BE7+BO7</f>
        <v>0</v>
      </c>
      <c r="BK7" s="72">
        <v>19</v>
      </c>
      <c r="BL7" s="22">
        <v>0</v>
      </c>
      <c r="BM7" s="22">
        <v>0</v>
      </c>
      <c r="BN7" s="22">
        <f t="shared" si="0"/>
        <v>0</v>
      </c>
      <c r="BO7" s="73">
        <v>0</v>
      </c>
      <c r="BP7" s="36"/>
      <c r="BQ7" s="36"/>
      <c r="BR7" s="27">
        <v>9</v>
      </c>
      <c r="BS7" s="21" t="s">
        <v>484</v>
      </c>
      <c r="BY7" s="72">
        <v>0</v>
      </c>
      <c r="BZ7" s="22">
        <v>0</v>
      </c>
      <c r="CA7" s="22">
        <v>0</v>
      </c>
      <c r="CB7" s="22">
        <f t="shared" ref="CB7:CB42" si="10">+BZ7+CA7</f>
        <v>0</v>
      </c>
      <c r="CC7" s="73">
        <v>0</v>
      </c>
      <c r="CD7" s="72">
        <f t="shared" ref="CD7:CH42" si="11">+CI7+BY7</f>
        <v>3</v>
      </c>
      <c r="CE7" s="22">
        <f t="shared" si="11"/>
        <v>3</v>
      </c>
      <c r="CF7" s="22">
        <f t="shared" si="11"/>
        <v>5</v>
      </c>
      <c r="CG7" s="22">
        <f t="shared" si="11"/>
        <v>8</v>
      </c>
      <c r="CH7" s="73">
        <f t="shared" si="11"/>
        <v>0</v>
      </c>
      <c r="CI7" s="72">
        <v>3</v>
      </c>
      <c r="CJ7" s="22">
        <v>3</v>
      </c>
      <c r="CK7" s="22">
        <v>5</v>
      </c>
      <c r="CL7" s="22">
        <f t="shared" si="1"/>
        <v>8</v>
      </c>
      <c r="CM7" s="73">
        <v>0</v>
      </c>
      <c r="CN7" s="39"/>
    </row>
    <row r="8" spans="1:92" ht="18.600000000000001" customHeight="1" x14ac:dyDescent="0.25">
      <c r="A8" s="80"/>
      <c r="B8" s="9" t="s">
        <v>686</v>
      </c>
      <c r="C8" s="78" t="s">
        <v>115</v>
      </c>
      <c r="D8" s="32"/>
      <c r="E8" s="32"/>
      <c r="F8" s="32"/>
      <c r="G8" s="9">
        <v>2</v>
      </c>
      <c r="H8" s="9">
        <v>0</v>
      </c>
      <c r="I8" s="9">
        <v>0</v>
      </c>
      <c r="J8" s="9">
        <f t="shared" ref="J8:J11" si="12">2*G8+I8</f>
        <v>4</v>
      </c>
      <c r="K8" s="79">
        <f t="shared" ref="K8:K11" si="13">+J8/((G8+H8+I8)*2)</f>
        <v>1</v>
      </c>
      <c r="L8" s="9">
        <f>+$BB$57</f>
        <v>5</v>
      </c>
      <c r="M8" s="9">
        <v>1</v>
      </c>
      <c r="N8" s="9">
        <f>+$BC$57</f>
        <v>9</v>
      </c>
      <c r="O8" s="9">
        <f>+$BE$57</f>
        <v>4</v>
      </c>
      <c r="P8" s="9" t="s">
        <v>738</v>
      </c>
      <c r="Q8" s="40"/>
      <c r="R8" s="36"/>
      <c r="U8" s="27">
        <v>7.5</v>
      </c>
      <c r="V8" s="21" t="s">
        <v>253</v>
      </c>
      <c r="X8" s="21"/>
      <c r="Y8" s="21"/>
      <c r="Z8" s="16" t="s">
        <v>136</v>
      </c>
      <c r="AC8" s="22">
        <f t="shared" si="2"/>
        <v>21</v>
      </c>
      <c r="AD8" s="22">
        <f t="shared" si="3"/>
        <v>13</v>
      </c>
      <c r="AE8" s="22">
        <f t="shared" si="3"/>
        <v>5</v>
      </c>
      <c r="AF8" s="22">
        <f t="shared" si="3"/>
        <v>3</v>
      </c>
      <c r="AG8" s="95">
        <f t="shared" ref="AG8:AG14" si="14">+(AD8*2+AF8)/(2*AC8)</f>
        <v>0.69047619047619047</v>
      </c>
      <c r="AH8" s="95"/>
      <c r="AI8" s="22">
        <f t="shared" si="4"/>
        <v>42</v>
      </c>
      <c r="AJ8" s="22">
        <f t="shared" si="4"/>
        <v>1</v>
      </c>
      <c r="AK8" s="22">
        <f t="shared" si="4"/>
        <v>2</v>
      </c>
      <c r="AL8" s="24">
        <f t="shared" si="5"/>
        <v>2</v>
      </c>
      <c r="AN8" s="22"/>
      <c r="AO8" s="5"/>
      <c r="AQ8" s="22"/>
      <c r="AR8" s="39"/>
      <c r="AS8" s="36"/>
      <c r="AT8" s="27">
        <v>9.5</v>
      </c>
      <c r="AU8" s="21" t="s">
        <v>185</v>
      </c>
      <c r="AV8" s="21"/>
      <c r="AW8" s="21"/>
      <c r="AX8" s="21"/>
      <c r="AY8" s="22">
        <v>7</v>
      </c>
      <c r="AZ8" s="21" t="s">
        <v>134</v>
      </c>
      <c r="BA8" s="72">
        <v>2</v>
      </c>
      <c r="BB8" s="22">
        <v>1</v>
      </c>
      <c r="BC8" s="22">
        <v>3</v>
      </c>
      <c r="BD8" s="22">
        <f t="shared" si="6"/>
        <v>4</v>
      </c>
      <c r="BE8" s="73">
        <v>0</v>
      </c>
      <c r="BF8" s="72">
        <f t="shared" si="7"/>
        <v>23</v>
      </c>
      <c r="BG8" s="22">
        <f t="shared" si="7"/>
        <v>29</v>
      </c>
      <c r="BH8" s="22">
        <f t="shared" si="7"/>
        <v>11</v>
      </c>
      <c r="BI8" s="22">
        <f t="shared" si="8"/>
        <v>40</v>
      </c>
      <c r="BJ8" s="73">
        <f t="shared" si="9"/>
        <v>4</v>
      </c>
      <c r="BK8" s="72">
        <v>21</v>
      </c>
      <c r="BL8" s="22">
        <v>28</v>
      </c>
      <c r="BM8" s="22">
        <v>8</v>
      </c>
      <c r="BN8" s="22">
        <f t="shared" si="0"/>
        <v>36</v>
      </c>
      <c r="BO8" s="73">
        <v>4</v>
      </c>
      <c r="BP8" s="36"/>
      <c r="BQ8" s="36"/>
      <c r="BR8" s="27">
        <v>8.5</v>
      </c>
      <c r="BS8" s="21" t="s">
        <v>394</v>
      </c>
      <c r="BY8" s="72">
        <v>0</v>
      </c>
      <c r="BZ8" s="22">
        <v>0</v>
      </c>
      <c r="CA8" s="22">
        <v>0</v>
      </c>
      <c r="CB8" s="22">
        <f t="shared" si="10"/>
        <v>0</v>
      </c>
      <c r="CC8" s="73">
        <v>0</v>
      </c>
      <c r="CD8" s="72">
        <f t="shared" si="11"/>
        <v>2.7</v>
      </c>
      <c r="CE8" s="22">
        <f t="shared" si="11"/>
        <v>1</v>
      </c>
      <c r="CF8" s="22">
        <f t="shared" si="11"/>
        <v>6</v>
      </c>
      <c r="CG8" s="22">
        <f t="shared" si="11"/>
        <v>7</v>
      </c>
      <c r="CH8" s="73">
        <f t="shared" si="11"/>
        <v>0</v>
      </c>
      <c r="CI8" s="72">
        <v>2.7</v>
      </c>
      <c r="CJ8" s="22">
        <v>1</v>
      </c>
      <c r="CK8" s="22">
        <v>6</v>
      </c>
      <c r="CL8" s="22">
        <f t="shared" si="1"/>
        <v>7</v>
      </c>
      <c r="CM8" s="73">
        <v>0</v>
      </c>
      <c r="CN8" s="39"/>
    </row>
    <row r="9" spans="1:92" ht="18.600000000000001" customHeight="1" x14ac:dyDescent="0.25">
      <c r="A9" s="36"/>
      <c r="B9" s="5" t="s">
        <v>688</v>
      </c>
      <c r="C9" s="6" t="s">
        <v>92</v>
      </c>
      <c r="D9" s="11"/>
      <c r="E9" s="6"/>
      <c r="F9" s="11"/>
      <c r="G9" s="5">
        <v>1</v>
      </c>
      <c r="H9" s="5">
        <v>1</v>
      </c>
      <c r="I9" s="5">
        <v>0</v>
      </c>
      <c r="J9" s="5">
        <f t="shared" si="12"/>
        <v>2</v>
      </c>
      <c r="K9" s="35">
        <f t="shared" si="13"/>
        <v>0.5</v>
      </c>
      <c r="L9" s="5">
        <f>+$BB$107</f>
        <v>4</v>
      </c>
      <c r="M9" s="5">
        <v>4</v>
      </c>
      <c r="N9" s="5">
        <f>+$BC$107</f>
        <v>3</v>
      </c>
      <c r="O9" s="5">
        <f>+$BE$107</f>
        <v>6</v>
      </c>
      <c r="P9" s="5" t="s">
        <v>738</v>
      </c>
      <c r="Q9" s="40"/>
      <c r="R9" s="36"/>
      <c r="U9" s="27">
        <v>7.5</v>
      </c>
      <c r="V9" s="21" t="s">
        <v>69</v>
      </c>
      <c r="X9" s="21"/>
      <c r="Z9" s="21" t="s">
        <v>16</v>
      </c>
      <c r="AB9" s="22"/>
      <c r="AC9" s="22">
        <f>+AD9+AE9+AF9</f>
        <v>24</v>
      </c>
      <c r="AD9" s="22">
        <f t="shared" si="3"/>
        <v>16</v>
      </c>
      <c r="AE9" s="22">
        <f t="shared" si="3"/>
        <v>7</v>
      </c>
      <c r="AF9" s="22">
        <f t="shared" si="3"/>
        <v>1</v>
      </c>
      <c r="AG9" s="95">
        <f>+(AD9*2+AF9)/(2*AC9)</f>
        <v>0.6875</v>
      </c>
      <c r="AH9" s="95"/>
      <c r="AI9" s="22">
        <f t="shared" si="4"/>
        <v>59</v>
      </c>
      <c r="AJ9" s="22">
        <f t="shared" si="4"/>
        <v>3</v>
      </c>
      <c r="AK9" s="22">
        <f t="shared" si="4"/>
        <v>2</v>
      </c>
      <c r="AL9" s="24">
        <f>+AI9/AC9</f>
        <v>2.4583333333333335</v>
      </c>
      <c r="AN9" s="22"/>
      <c r="AO9" s="5"/>
      <c r="AQ9" s="22"/>
      <c r="AR9" s="39"/>
      <c r="AS9" s="36"/>
      <c r="AT9" s="27">
        <v>8.5</v>
      </c>
      <c r="AU9" s="21" t="s">
        <v>28</v>
      </c>
      <c r="AX9" s="21"/>
      <c r="AY9" s="22">
        <v>10</v>
      </c>
      <c r="AZ9" s="21" t="s">
        <v>134</v>
      </c>
      <c r="BA9" s="72">
        <v>0</v>
      </c>
      <c r="BB9" s="22">
        <v>0</v>
      </c>
      <c r="BC9" s="22">
        <v>0</v>
      </c>
      <c r="BD9" s="22">
        <f t="shared" si="6"/>
        <v>0</v>
      </c>
      <c r="BE9" s="73">
        <v>0</v>
      </c>
      <c r="BF9" s="72">
        <f t="shared" si="7"/>
        <v>13</v>
      </c>
      <c r="BG9" s="22">
        <f t="shared" si="7"/>
        <v>2</v>
      </c>
      <c r="BH9" s="22">
        <f t="shared" si="7"/>
        <v>6</v>
      </c>
      <c r="BI9" s="22">
        <f t="shared" si="8"/>
        <v>8</v>
      </c>
      <c r="BJ9" s="73">
        <f t="shared" si="9"/>
        <v>0</v>
      </c>
      <c r="BK9" s="72">
        <v>13</v>
      </c>
      <c r="BL9" s="22">
        <v>2</v>
      </c>
      <c r="BM9" s="22">
        <v>6</v>
      </c>
      <c r="BN9" s="22">
        <f t="shared" si="0"/>
        <v>8</v>
      </c>
      <c r="BO9" s="73">
        <v>0</v>
      </c>
      <c r="BP9" s="36"/>
      <c r="BQ9" s="36"/>
      <c r="BR9" s="27">
        <v>8</v>
      </c>
      <c r="BS9" s="21" t="s">
        <v>298</v>
      </c>
      <c r="BY9" s="72">
        <v>0</v>
      </c>
      <c r="BZ9" s="22">
        <v>0</v>
      </c>
      <c r="CA9" s="22">
        <v>0</v>
      </c>
      <c r="CB9" s="22">
        <f t="shared" si="10"/>
        <v>0</v>
      </c>
      <c r="CC9" s="73">
        <v>0</v>
      </c>
      <c r="CD9" s="72">
        <f t="shared" si="11"/>
        <v>4</v>
      </c>
      <c r="CE9" s="22">
        <f t="shared" si="11"/>
        <v>0</v>
      </c>
      <c r="CF9" s="22">
        <f t="shared" si="11"/>
        <v>3</v>
      </c>
      <c r="CG9" s="22">
        <f t="shared" si="11"/>
        <v>3</v>
      </c>
      <c r="CH9" s="73">
        <f t="shared" si="11"/>
        <v>0</v>
      </c>
      <c r="CI9" s="72">
        <v>4</v>
      </c>
      <c r="CJ9" s="22">
        <v>0</v>
      </c>
      <c r="CK9" s="22">
        <v>3</v>
      </c>
      <c r="CL9" s="22">
        <f t="shared" si="1"/>
        <v>3</v>
      </c>
      <c r="CM9" s="73">
        <v>0</v>
      </c>
      <c r="CN9" s="39"/>
    </row>
    <row r="10" spans="1:92" ht="18.600000000000001" customHeight="1" x14ac:dyDescent="0.25">
      <c r="A10" s="40"/>
      <c r="B10" s="5" t="s">
        <v>687</v>
      </c>
      <c r="C10" s="6" t="s">
        <v>17</v>
      </c>
      <c r="D10" s="11"/>
      <c r="E10" s="6"/>
      <c r="F10" s="11"/>
      <c r="G10" s="5">
        <v>1</v>
      </c>
      <c r="H10" s="5">
        <v>1</v>
      </c>
      <c r="I10" s="5">
        <v>0</v>
      </c>
      <c r="J10" s="5">
        <f t="shared" si="12"/>
        <v>2</v>
      </c>
      <c r="K10" s="35">
        <f t="shared" si="13"/>
        <v>0.5</v>
      </c>
      <c r="L10" s="5">
        <f>+$BB$94</f>
        <v>7</v>
      </c>
      <c r="M10" s="5">
        <v>8</v>
      </c>
      <c r="N10" s="5">
        <f>+$BC$94</f>
        <v>14</v>
      </c>
      <c r="O10" s="5">
        <f>+$BE$94</f>
        <v>4</v>
      </c>
      <c r="P10" s="5" t="s">
        <v>739</v>
      </c>
      <c r="Q10" s="40"/>
      <c r="R10" s="40"/>
      <c r="U10" s="27">
        <v>7</v>
      </c>
      <c r="V10" s="21" t="s">
        <v>183</v>
      </c>
      <c r="X10" s="21"/>
      <c r="Z10" s="21" t="s">
        <v>97</v>
      </c>
      <c r="AB10" s="22"/>
      <c r="AC10" s="22">
        <f>+AD10+AE10+AF10</f>
        <v>21</v>
      </c>
      <c r="AD10" s="22">
        <f t="shared" si="3"/>
        <v>10</v>
      </c>
      <c r="AE10" s="22">
        <f t="shared" si="3"/>
        <v>10</v>
      </c>
      <c r="AF10" s="22">
        <f t="shared" si="3"/>
        <v>1</v>
      </c>
      <c r="AG10" s="95">
        <f>+(AD10*2+AF10)/(2*AC10)</f>
        <v>0.5</v>
      </c>
      <c r="AH10" s="95"/>
      <c r="AI10" s="22">
        <f t="shared" si="4"/>
        <v>56</v>
      </c>
      <c r="AJ10" s="22">
        <f t="shared" si="4"/>
        <v>3</v>
      </c>
      <c r="AK10" s="22">
        <f t="shared" si="4"/>
        <v>3</v>
      </c>
      <c r="AL10" s="24">
        <f>+AI10/AC10</f>
        <v>2.6666666666666665</v>
      </c>
      <c r="AN10" s="22"/>
      <c r="AO10" s="5"/>
      <c r="AQ10" s="22"/>
      <c r="AR10" s="39"/>
      <c r="AS10" s="40"/>
      <c r="AT10" s="27">
        <v>8</v>
      </c>
      <c r="AU10" s="21" t="s">
        <v>155</v>
      </c>
      <c r="AY10" s="22">
        <v>8</v>
      </c>
      <c r="AZ10" s="21" t="s">
        <v>134</v>
      </c>
      <c r="BA10" s="72">
        <v>2</v>
      </c>
      <c r="BB10" s="22">
        <v>0</v>
      </c>
      <c r="BC10" s="22">
        <v>2</v>
      </c>
      <c r="BD10" s="22">
        <f t="shared" si="6"/>
        <v>2</v>
      </c>
      <c r="BE10" s="73">
        <v>0</v>
      </c>
      <c r="BF10" s="72">
        <f t="shared" si="7"/>
        <v>22</v>
      </c>
      <c r="BG10" s="22">
        <f t="shared" si="7"/>
        <v>14</v>
      </c>
      <c r="BH10" s="22">
        <f t="shared" si="7"/>
        <v>18</v>
      </c>
      <c r="BI10" s="22">
        <f t="shared" si="8"/>
        <v>32</v>
      </c>
      <c r="BJ10" s="73">
        <f t="shared" si="9"/>
        <v>6</v>
      </c>
      <c r="BK10" s="72">
        <v>20</v>
      </c>
      <c r="BL10" s="22">
        <v>14</v>
      </c>
      <c r="BM10" s="22">
        <v>16</v>
      </c>
      <c r="BN10" s="22">
        <f t="shared" si="0"/>
        <v>30</v>
      </c>
      <c r="BO10" s="73">
        <v>6</v>
      </c>
      <c r="BP10" s="40"/>
      <c r="BQ10" s="40"/>
      <c r="BR10" s="27">
        <v>7.5</v>
      </c>
      <c r="BS10" s="21" t="s">
        <v>371</v>
      </c>
      <c r="BY10" s="72">
        <v>2</v>
      </c>
      <c r="BZ10" s="22">
        <v>1</v>
      </c>
      <c r="CA10" s="22">
        <v>0</v>
      </c>
      <c r="CB10" s="22">
        <f t="shared" si="10"/>
        <v>1</v>
      </c>
      <c r="CC10" s="73">
        <v>2</v>
      </c>
      <c r="CD10" s="72">
        <f t="shared" si="11"/>
        <v>11</v>
      </c>
      <c r="CE10" s="22">
        <f t="shared" si="11"/>
        <v>1</v>
      </c>
      <c r="CF10" s="22">
        <f t="shared" si="11"/>
        <v>2</v>
      </c>
      <c r="CG10" s="22">
        <f t="shared" si="11"/>
        <v>3</v>
      </c>
      <c r="CH10" s="73">
        <f t="shared" si="11"/>
        <v>2</v>
      </c>
      <c r="CI10" s="72">
        <v>9</v>
      </c>
      <c r="CJ10" s="22">
        <v>0</v>
      </c>
      <c r="CK10" s="22">
        <v>2</v>
      </c>
      <c r="CL10" s="22">
        <f t="shared" si="1"/>
        <v>2</v>
      </c>
      <c r="CM10" s="73">
        <v>0</v>
      </c>
      <c r="CN10" s="39"/>
    </row>
    <row r="11" spans="1:92" ht="18.600000000000001" customHeight="1" thickBot="1" x14ac:dyDescent="0.3">
      <c r="A11" s="40"/>
      <c r="B11" s="5" t="s">
        <v>689</v>
      </c>
      <c r="C11" s="6" t="s">
        <v>18</v>
      </c>
      <c r="D11" s="11"/>
      <c r="E11" s="6"/>
      <c r="F11" s="11"/>
      <c r="G11" s="5">
        <v>0</v>
      </c>
      <c r="H11" s="5">
        <v>2</v>
      </c>
      <c r="I11" s="5">
        <v>0</v>
      </c>
      <c r="J11" s="5">
        <f t="shared" si="12"/>
        <v>0</v>
      </c>
      <c r="K11" s="35">
        <f t="shared" si="13"/>
        <v>0</v>
      </c>
      <c r="L11" s="5">
        <f>+$BB$31</f>
        <v>5</v>
      </c>
      <c r="M11" s="5">
        <v>8</v>
      </c>
      <c r="N11" s="5">
        <f>+$BC$31</f>
        <v>5</v>
      </c>
      <c r="O11" s="5">
        <f>+$BE$31</f>
        <v>6</v>
      </c>
      <c r="P11" s="5" t="s">
        <v>739</v>
      </c>
      <c r="Q11" s="40"/>
      <c r="R11" s="40"/>
      <c r="U11" s="27">
        <v>8</v>
      </c>
      <c r="V11" s="21" t="s">
        <v>142</v>
      </c>
      <c r="X11" s="21"/>
      <c r="Z11" s="21" t="s">
        <v>14</v>
      </c>
      <c r="AB11" s="22"/>
      <c r="AC11" s="22">
        <f>+AD11+AE11+AF11</f>
        <v>23</v>
      </c>
      <c r="AD11" s="22">
        <f t="shared" si="3"/>
        <v>8</v>
      </c>
      <c r="AE11" s="22">
        <f t="shared" si="3"/>
        <v>12</v>
      </c>
      <c r="AF11" s="22">
        <f t="shared" si="3"/>
        <v>3</v>
      </c>
      <c r="AG11" s="95">
        <f>+(AD11*2+AF11)/(2*AC11)</f>
        <v>0.41304347826086957</v>
      </c>
      <c r="AH11" s="95"/>
      <c r="AI11" s="22">
        <f t="shared" si="4"/>
        <v>69</v>
      </c>
      <c r="AJ11" s="22">
        <f t="shared" si="4"/>
        <v>5</v>
      </c>
      <c r="AK11" s="22">
        <f t="shared" si="4"/>
        <v>1</v>
      </c>
      <c r="AL11" s="24">
        <f>+AI11/AC11</f>
        <v>3</v>
      </c>
      <c r="AM11" s="21"/>
      <c r="AN11" s="11"/>
      <c r="AO11" s="5"/>
      <c r="AQ11" s="11"/>
      <c r="AR11" s="39"/>
      <c r="AS11" s="40"/>
      <c r="AT11" s="27">
        <v>8</v>
      </c>
      <c r="AU11" s="21" t="s">
        <v>37</v>
      </c>
      <c r="AX11" s="21"/>
      <c r="AY11" s="22">
        <v>21</v>
      </c>
      <c r="AZ11" s="21" t="s">
        <v>134</v>
      </c>
      <c r="BA11" s="72">
        <v>2</v>
      </c>
      <c r="BB11" s="22">
        <v>3</v>
      </c>
      <c r="BC11" s="22">
        <v>2</v>
      </c>
      <c r="BD11" s="22">
        <f t="shared" si="6"/>
        <v>5</v>
      </c>
      <c r="BE11" s="73">
        <v>0</v>
      </c>
      <c r="BF11" s="72">
        <f t="shared" si="7"/>
        <v>22</v>
      </c>
      <c r="BG11" s="22">
        <f t="shared" si="7"/>
        <v>11</v>
      </c>
      <c r="BH11" s="22">
        <f t="shared" si="7"/>
        <v>11</v>
      </c>
      <c r="BI11" s="22">
        <f t="shared" si="8"/>
        <v>22</v>
      </c>
      <c r="BJ11" s="73">
        <f t="shared" si="9"/>
        <v>12</v>
      </c>
      <c r="BK11" s="72">
        <v>20</v>
      </c>
      <c r="BL11" s="22">
        <v>8</v>
      </c>
      <c r="BM11" s="22">
        <v>9</v>
      </c>
      <c r="BN11" s="22">
        <f t="shared" si="0"/>
        <v>17</v>
      </c>
      <c r="BO11" s="73">
        <v>12</v>
      </c>
      <c r="BP11" s="40"/>
      <c r="BQ11" s="40"/>
      <c r="BR11" s="27">
        <v>7.5</v>
      </c>
      <c r="BS11" s="21" t="s">
        <v>420</v>
      </c>
      <c r="BY11" s="72">
        <v>0</v>
      </c>
      <c r="BZ11" s="22">
        <v>0</v>
      </c>
      <c r="CA11" s="22">
        <v>0</v>
      </c>
      <c r="CB11" s="22">
        <f t="shared" si="10"/>
        <v>0</v>
      </c>
      <c r="CC11" s="73">
        <v>0</v>
      </c>
      <c r="CD11" s="72">
        <f t="shared" si="11"/>
        <v>4</v>
      </c>
      <c r="CE11" s="22">
        <f t="shared" si="11"/>
        <v>0</v>
      </c>
      <c r="CF11" s="22">
        <f t="shared" si="11"/>
        <v>1</v>
      </c>
      <c r="CG11" s="22">
        <f t="shared" si="11"/>
        <v>1</v>
      </c>
      <c r="CH11" s="73">
        <f t="shared" si="11"/>
        <v>6</v>
      </c>
      <c r="CI11" s="72">
        <v>4</v>
      </c>
      <c r="CJ11" s="22">
        <v>0</v>
      </c>
      <c r="CK11" s="22">
        <v>1</v>
      </c>
      <c r="CL11" s="22">
        <f t="shared" si="1"/>
        <v>1</v>
      </c>
      <c r="CM11" s="73">
        <v>6</v>
      </c>
      <c r="CN11" s="39"/>
    </row>
    <row r="12" spans="1:92" ht="18.600000000000001" customHeight="1" x14ac:dyDescent="0.25">
      <c r="A12" s="40"/>
      <c r="B12" s="7"/>
      <c r="C12" s="7"/>
      <c r="D12" s="7"/>
      <c r="E12" s="8"/>
      <c r="F12" s="7"/>
      <c r="G12" s="9">
        <f>SUM(G4:G11)</f>
        <v>8</v>
      </c>
      <c r="H12" s="9">
        <f>SUM(H4:H11)</f>
        <v>8</v>
      </c>
      <c r="I12" s="9">
        <f>SUM(I4:I11)</f>
        <v>0</v>
      </c>
      <c r="J12" s="9"/>
      <c r="K12" s="9"/>
      <c r="L12" s="9">
        <f>SUM(L4:L11)</f>
        <v>39</v>
      </c>
      <c r="M12" s="9">
        <f>SUM(M4:M11)</f>
        <v>39</v>
      </c>
      <c r="N12" s="9">
        <f>SUM(N4:N11)</f>
        <v>57</v>
      </c>
      <c r="O12" s="9">
        <f>SUM(O4:O11)</f>
        <v>38</v>
      </c>
      <c r="P12" s="9"/>
      <c r="Q12" s="40"/>
      <c r="R12" s="40"/>
      <c r="U12" s="27">
        <v>7</v>
      </c>
      <c r="V12" s="21" t="s">
        <v>162</v>
      </c>
      <c r="X12" s="21"/>
      <c r="Z12" s="21" t="s">
        <v>17</v>
      </c>
      <c r="AB12" s="22"/>
      <c r="AC12" s="22">
        <f>+AD12+AE12+AF12</f>
        <v>21</v>
      </c>
      <c r="AD12" s="22">
        <f t="shared" si="3"/>
        <v>9</v>
      </c>
      <c r="AE12" s="22">
        <f t="shared" si="3"/>
        <v>10</v>
      </c>
      <c r="AF12" s="22">
        <f t="shared" si="3"/>
        <v>2</v>
      </c>
      <c r="AG12" s="95">
        <f>+(AD12*2+AF12)/(2*AC12)</f>
        <v>0.47619047619047616</v>
      </c>
      <c r="AH12" s="95"/>
      <c r="AI12" s="22">
        <f t="shared" si="4"/>
        <v>66</v>
      </c>
      <c r="AJ12" s="22">
        <f t="shared" si="4"/>
        <v>5</v>
      </c>
      <c r="AK12" s="22">
        <f t="shared" si="4"/>
        <v>0</v>
      </c>
      <c r="AL12" s="24">
        <f>+AI12/AC12</f>
        <v>3.1428571428571428</v>
      </c>
      <c r="AR12" s="39"/>
      <c r="AS12" s="40"/>
      <c r="AT12" s="27">
        <v>7.5</v>
      </c>
      <c r="AU12" s="21" t="s">
        <v>44</v>
      </c>
      <c r="AV12" s="21"/>
      <c r="AW12" s="21"/>
      <c r="AX12" s="21"/>
      <c r="AY12" s="22">
        <v>5</v>
      </c>
      <c r="AZ12" s="21" t="s">
        <v>134</v>
      </c>
      <c r="BA12" s="72">
        <v>2</v>
      </c>
      <c r="BB12" s="22">
        <v>0</v>
      </c>
      <c r="BC12" s="22">
        <v>1</v>
      </c>
      <c r="BD12" s="22">
        <f t="shared" si="6"/>
        <v>1</v>
      </c>
      <c r="BE12" s="73">
        <v>0</v>
      </c>
      <c r="BF12" s="72">
        <f t="shared" si="7"/>
        <v>23</v>
      </c>
      <c r="BG12" s="22">
        <f t="shared" si="7"/>
        <v>1</v>
      </c>
      <c r="BH12" s="22">
        <f t="shared" si="7"/>
        <v>12</v>
      </c>
      <c r="BI12" s="22">
        <f t="shared" si="8"/>
        <v>13</v>
      </c>
      <c r="BJ12" s="73">
        <f t="shared" si="9"/>
        <v>0</v>
      </c>
      <c r="BK12" s="72">
        <v>21</v>
      </c>
      <c r="BL12" s="22">
        <v>1</v>
      </c>
      <c r="BM12" s="22">
        <v>11</v>
      </c>
      <c r="BN12" s="22">
        <f t="shared" si="0"/>
        <v>12</v>
      </c>
      <c r="BO12" s="73">
        <v>0</v>
      </c>
      <c r="BP12" s="40"/>
      <c r="BQ12" s="40"/>
      <c r="BR12" s="27">
        <v>7</v>
      </c>
      <c r="BS12" s="21" t="s">
        <v>416</v>
      </c>
      <c r="BY12" s="72">
        <v>0</v>
      </c>
      <c r="BZ12" s="22">
        <v>0</v>
      </c>
      <c r="CA12" s="22">
        <v>0</v>
      </c>
      <c r="CB12" s="22">
        <f t="shared" si="10"/>
        <v>0</v>
      </c>
      <c r="CC12" s="73">
        <v>0</v>
      </c>
      <c r="CD12" s="72">
        <f t="shared" si="11"/>
        <v>1</v>
      </c>
      <c r="CE12" s="22">
        <f t="shared" si="11"/>
        <v>2</v>
      </c>
      <c r="CF12" s="22">
        <f t="shared" si="11"/>
        <v>0</v>
      </c>
      <c r="CG12" s="22">
        <f t="shared" si="11"/>
        <v>2</v>
      </c>
      <c r="CH12" s="73">
        <f t="shared" si="11"/>
        <v>0</v>
      </c>
      <c r="CI12" s="72">
        <v>1</v>
      </c>
      <c r="CJ12" s="22">
        <v>2</v>
      </c>
      <c r="CK12" s="22">
        <v>0</v>
      </c>
      <c r="CL12" s="22">
        <f t="shared" si="1"/>
        <v>2</v>
      </c>
      <c r="CM12" s="73">
        <v>0</v>
      </c>
      <c r="CN12" s="39"/>
    </row>
    <row r="13" spans="1:92" ht="18.600000000000001" customHeight="1" x14ac:dyDescent="0.25">
      <c r="A13" s="41"/>
      <c r="B13" s="1"/>
      <c r="C13" s="1"/>
      <c r="D13" s="1"/>
      <c r="P13" s="1"/>
      <c r="Q13" s="41"/>
      <c r="R13" s="41"/>
      <c r="U13" s="27">
        <v>7.5</v>
      </c>
      <c r="V13" s="21" t="s">
        <v>78</v>
      </c>
      <c r="X13" s="21"/>
      <c r="Z13" s="21" t="s">
        <v>18</v>
      </c>
      <c r="AB13" s="22"/>
      <c r="AC13" s="22">
        <f t="shared" si="2"/>
        <v>23</v>
      </c>
      <c r="AD13" s="22">
        <f t="shared" si="3"/>
        <v>5</v>
      </c>
      <c r="AE13" s="22">
        <f t="shared" si="3"/>
        <v>14</v>
      </c>
      <c r="AF13" s="22">
        <f t="shared" si="3"/>
        <v>4</v>
      </c>
      <c r="AG13" s="95">
        <f t="shared" si="14"/>
        <v>0.30434782608695654</v>
      </c>
      <c r="AH13" s="95"/>
      <c r="AI13" s="22">
        <f t="shared" si="4"/>
        <v>90</v>
      </c>
      <c r="AJ13" s="22">
        <f t="shared" si="4"/>
        <v>1</v>
      </c>
      <c r="AK13" s="22">
        <f t="shared" si="4"/>
        <v>0</v>
      </c>
      <c r="AL13" s="24">
        <f t="shared" si="5"/>
        <v>3.9130434782608696</v>
      </c>
      <c r="AR13" s="39"/>
      <c r="AS13" s="41"/>
      <c r="AT13" s="27">
        <v>7.5</v>
      </c>
      <c r="AU13" s="21" t="s">
        <v>164</v>
      </c>
      <c r="AV13" s="21"/>
      <c r="AW13" s="21"/>
      <c r="AY13" s="22">
        <v>9</v>
      </c>
      <c r="AZ13" s="21" t="s">
        <v>134</v>
      </c>
      <c r="BA13" s="72">
        <v>1</v>
      </c>
      <c r="BB13" s="22">
        <v>0</v>
      </c>
      <c r="BC13" s="22">
        <v>0</v>
      </c>
      <c r="BD13" s="22">
        <f t="shared" si="6"/>
        <v>0</v>
      </c>
      <c r="BE13" s="73">
        <v>0</v>
      </c>
      <c r="BF13" s="72">
        <f t="shared" si="7"/>
        <v>23</v>
      </c>
      <c r="BG13" s="22">
        <f t="shared" si="7"/>
        <v>9</v>
      </c>
      <c r="BH13" s="22">
        <f t="shared" si="7"/>
        <v>13</v>
      </c>
      <c r="BI13" s="22">
        <f t="shared" si="8"/>
        <v>22</v>
      </c>
      <c r="BJ13" s="73">
        <f t="shared" si="9"/>
        <v>2</v>
      </c>
      <c r="BK13" s="72">
        <v>22</v>
      </c>
      <c r="BL13" s="22">
        <v>9</v>
      </c>
      <c r="BM13" s="22">
        <v>13</v>
      </c>
      <c r="BN13" s="22">
        <f t="shared" si="0"/>
        <v>22</v>
      </c>
      <c r="BO13" s="73">
        <v>2</v>
      </c>
      <c r="BP13" s="41"/>
      <c r="BQ13" s="41"/>
      <c r="BR13" s="27">
        <v>7</v>
      </c>
      <c r="BS13" s="21" t="s">
        <v>219</v>
      </c>
      <c r="BY13" s="72">
        <v>0</v>
      </c>
      <c r="BZ13" s="22">
        <v>0</v>
      </c>
      <c r="CA13" s="22">
        <v>0</v>
      </c>
      <c r="CB13" s="22">
        <f t="shared" si="10"/>
        <v>0</v>
      </c>
      <c r="CC13" s="73">
        <v>0</v>
      </c>
      <c r="CD13" s="72">
        <f t="shared" si="11"/>
        <v>14</v>
      </c>
      <c r="CE13" s="22">
        <f t="shared" si="11"/>
        <v>1</v>
      </c>
      <c r="CF13" s="22">
        <f t="shared" si="11"/>
        <v>1</v>
      </c>
      <c r="CG13" s="22">
        <f t="shared" si="11"/>
        <v>2</v>
      </c>
      <c r="CH13" s="73">
        <f t="shared" si="11"/>
        <v>0</v>
      </c>
      <c r="CI13" s="72">
        <v>14</v>
      </c>
      <c r="CJ13" s="22">
        <v>1</v>
      </c>
      <c r="CK13" s="22">
        <v>1</v>
      </c>
      <c r="CL13" s="22">
        <f t="shared" si="1"/>
        <v>2</v>
      </c>
      <c r="CM13" s="73">
        <v>0</v>
      </c>
      <c r="CN13" s="39"/>
    </row>
    <row r="14" spans="1:92" ht="18.600000000000001" customHeight="1" x14ac:dyDescent="0.25">
      <c r="A14" s="41"/>
      <c r="B14" s="47" t="str">
        <f>"Week "&amp;TEXT(C2,"##")&amp;" Summary:"</f>
        <v>Week 24 Summary:</v>
      </c>
      <c r="C14" s="48"/>
      <c r="D14" s="48"/>
      <c r="E14" s="96">
        <v>46069</v>
      </c>
      <c r="F14" s="96"/>
      <c r="G14" s="36" t="s">
        <v>70</v>
      </c>
      <c r="H14" s="36" t="s">
        <v>25</v>
      </c>
      <c r="I14" s="36" t="s">
        <v>90</v>
      </c>
      <c r="J14" s="39"/>
      <c r="K14" s="39"/>
      <c r="L14" s="36" t="s">
        <v>89</v>
      </c>
      <c r="M14" s="39"/>
      <c r="N14" s="39"/>
      <c r="O14" s="39"/>
      <c r="P14" s="39"/>
      <c r="Q14" s="41"/>
      <c r="R14" s="41"/>
      <c r="U14" s="27">
        <v>7</v>
      </c>
      <c r="V14" s="21" t="s">
        <v>145</v>
      </c>
      <c r="X14" s="21"/>
      <c r="Z14" s="21" t="s">
        <v>93</v>
      </c>
      <c r="AB14" s="22"/>
      <c r="AC14" s="22">
        <f t="shared" si="2"/>
        <v>10</v>
      </c>
      <c r="AD14" s="22">
        <f t="shared" si="3"/>
        <v>1</v>
      </c>
      <c r="AE14" s="22">
        <f t="shared" si="3"/>
        <v>9</v>
      </c>
      <c r="AF14" s="22">
        <f t="shared" si="3"/>
        <v>0</v>
      </c>
      <c r="AG14" s="95">
        <f t="shared" si="14"/>
        <v>0.1</v>
      </c>
      <c r="AH14" s="95"/>
      <c r="AI14" s="22">
        <f t="shared" si="4"/>
        <v>53</v>
      </c>
      <c r="AJ14" s="22">
        <f t="shared" si="4"/>
        <v>0</v>
      </c>
      <c r="AK14" s="22">
        <f t="shared" si="4"/>
        <v>0</v>
      </c>
      <c r="AL14" s="24">
        <f t="shared" si="5"/>
        <v>5.3</v>
      </c>
      <c r="AR14" s="39"/>
      <c r="AS14" s="41"/>
      <c r="AT14" s="27">
        <v>7</v>
      </c>
      <c r="AU14" s="21" t="s">
        <v>81</v>
      </c>
      <c r="AV14" s="21"/>
      <c r="AW14" s="21"/>
      <c r="AX14" s="21"/>
      <c r="AY14" s="22">
        <v>4</v>
      </c>
      <c r="AZ14" s="21" t="s">
        <v>134</v>
      </c>
      <c r="BA14" s="72">
        <v>1</v>
      </c>
      <c r="BB14" s="22">
        <v>0</v>
      </c>
      <c r="BC14" s="22">
        <v>0</v>
      </c>
      <c r="BD14" s="22">
        <f t="shared" si="6"/>
        <v>0</v>
      </c>
      <c r="BE14" s="73">
        <v>0</v>
      </c>
      <c r="BF14" s="72">
        <f t="shared" si="7"/>
        <v>18</v>
      </c>
      <c r="BG14" s="22">
        <f t="shared" si="7"/>
        <v>2</v>
      </c>
      <c r="BH14" s="22">
        <f t="shared" si="7"/>
        <v>6</v>
      </c>
      <c r="BI14" s="22">
        <f t="shared" si="8"/>
        <v>8</v>
      </c>
      <c r="BJ14" s="73">
        <f t="shared" si="9"/>
        <v>2</v>
      </c>
      <c r="BK14" s="72">
        <v>17</v>
      </c>
      <c r="BL14" s="22">
        <v>2</v>
      </c>
      <c r="BM14" s="22">
        <v>6</v>
      </c>
      <c r="BN14" s="22">
        <f t="shared" si="0"/>
        <v>8</v>
      </c>
      <c r="BO14" s="73">
        <v>2</v>
      </c>
      <c r="BP14" s="41"/>
      <c r="BQ14" s="41"/>
      <c r="BR14" s="27">
        <v>7</v>
      </c>
      <c r="BS14" s="21" t="s">
        <v>391</v>
      </c>
      <c r="BY14" s="72">
        <v>0</v>
      </c>
      <c r="BZ14" s="22">
        <v>0</v>
      </c>
      <c r="CA14" s="22">
        <v>0</v>
      </c>
      <c r="CB14" s="22">
        <f t="shared" si="10"/>
        <v>0</v>
      </c>
      <c r="CC14" s="73">
        <v>0</v>
      </c>
      <c r="CD14" s="72">
        <f t="shared" si="11"/>
        <v>5</v>
      </c>
      <c r="CE14" s="22">
        <f t="shared" si="11"/>
        <v>1</v>
      </c>
      <c r="CF14" s="22">
        <f t="shared" si="11"/>
        <v>3</v>
      </c>
      <c r="CG14" s="22">
        <f t="shared" si="11"/>
        <v>4</v>
      </c>
      <c r="CH14" s="73">
        <f t="shared" si="11"/>
        <v>0</v>
      </c>
      <c r="CI14" s="72">
        <v>5</v>
      </c>
      <c r="CJ14" s="22">
        <v>1</v>
      </c>
      <c r="CK14" s="22">
        <v>3</v>
      </c>
      <c r="CL14" s="22">
        <f t="shared" si="1"/>
        <v>4</v>
      </c>
      <c r="CM14" s="73">
        <v>0</v>
      </c>
      <c r="CN14" s="39"/>
    </row>
    <row r="15" spans="1:92" ht="18.600000000000001" customHeight="1" thickBot="1" x14ac:dyDescent="0.3">
      <c r="A15" s="41"/>
      <c r="B15" s="42" t="s">
        <v>146</v>
      </c>
      <c r="C15" s="6" t="s">
        <v>702</v>
      </c>
      <c r="E15" s="21"/>
      <c r="F15" s="21"/>
      <c r="G15" s="5">
        <v>2</v>
      </c>
      <c r="H15" s="22">
        <v>1</v>
      </c>
      <c r="I15" s="21" t="s">
        <v>85</v>
      </c>
      <c r="J15" s="21"/>
      <c r="K15" s="21"/>
      <c r="L15" s="21" t="s">
        <v>730</v>
      </c>
      <c r="M15" s="21"/>
      <c r="N15" s="21"/>
      <c r="O15" s="21"/>
      <c r="P15" s="21"/>
      <c r="Q15" s="41"/>
      <c r="R15" s="41"/>
      <c r="V15" s="21" t="s">
        <v>19</v>
      </c>
      <c r="X15" s="21"/>
      <c r="Y15" s="21"/>
      <c r="Z15" s="11"/>
      <c r="AA15" s="21"/>
      <c r="AB15" s="22"/>
      <c r="AC15" s="22">
        <f>+AC79</f>
        <v>25</v>
      </c>
      <c r="AD15" s="22">
        <f t="shared" ref="AD15:AL15" si="15">+AD79</f>
        <v>6</v>
      </c>
      <c r="AE15" s="22">
        <f t="shared" si="15"/>
        <v>15</v>
      </c>
      <c r="AF15" s="22">
        <f t="shared" si="15"/>
        <v>4</v>
      </c>
      <c r="AG15" s="95">
        <f t="shared" ref="AG15" si="16">+(AD15*2+AF15)/(2*AC15)</f>
        <v>0.32</v>
      </c>
      <c r="AH15" s="95"/>
      <c r="AI15" s="22">
        <f t="shared" si="15"/>
        <v>91</v>
      </c>
      <c r="AJ15" s="22">
        <f t="shared" si="15"/>
        <v>0</v>
      </c>
      <c r="AK15" s="22">
        <f t="shared" si="15"/>
        <v>1</v>
      </c>
      <c r="AL15" s="22">
        <f t="shared" si="15"/>
        <v>3.64</v>
      </c>
      <c r="AR15" s="39"/>
      <c r="AS15" s="41"/>
      <c r="AT15" s="27">
        <v>6.5</v>
      </c>
      <c r="AU15" s="21" t="s">
        <v>169</v>
      </c>
      <c r="AV15" s="21"/>
      <c r="AW15" s="21"/>
      <c r="AX15" s="21"/>
      <c r="AY15" s="22">
        <v>14</v>
      </c>
      <c r="AZ15" s="21" t="s">
        <v>134</v>
      </c>
      <c r="BA15" s="72">
        <v>1</v>
      </c>
      <c r="BB15" s="22">
        <v>0</v>
      </c>
      <c r="BC15" s="22">
        <v>0</v>
      </c>
      <c r="BD15" s="22">
        <f t="shared" si="6"/>
        <v>0</v>
      </c>
      <c r="BE15" s="73">
        <v>0</v>
      </c>
      <c r="BF15" s="72">
        <f t="shared" si="7"/>
        <v>19</v>
      </c>
      <c r="BG15" s="22">
        <f t="shared" si="7"/>
        <v>6</v>
      </c>
      <c r="BH15" s="22">
        <f t="shared" si="7"/>
        <v>6</v>
      </c>
      <c r="BI15" s="22">
        <f t="shared" si="8"/>
        <v>12</v>
      </c>
      <c r="BJ15" s="73">
        <f t="shared" si="9"/>
        <v>6</v>
      </c>
      <c r="BK15" s="72">
        <v>18</v>
      </c>
      <c r="BL15" s="22">
        <v>6</v>
      </c>
      <c r="BM15" s="22">
        <v>6</v>
      </c>
      <c r="BN15" s="22">
        <f t="shared" si="0"/>
        <v>12</v>
      </c>
      <c r="BO15" s="73">
        <v>6</v>
      </c>
      <c r="BP15" s="41"/>
      <c r="BQ15" s="41"/>
      <c r="BR15" s="27">
        <v>7.5</v>
      </c>
      <c r="BS15" s="21" t="s">
        <v>370</v>
      </c>
      <c r="BY15" s="72">
        <v>0</v>
      </c>
      <c r="BZ15" s="22">
        <v>0</v>
      </c>
      <c r="CA15" s="22">
        <v>0</v>
      </c>
      <c r="CB15" s="22">
        <f t="shared" si="10"/>
        <v>0</v>
      </c>
      <c r="CC15" s="73">
        <v>0</v>
      </c>
      <c r="CD15" s="72">
        <f t="shared" si="11"/>
        <v>12</v>
      </c>
      <c r="CE15" s="22">
        <f t="shared" si="11"/>
        <v>1</v>
      </c>
      <c r="CF15" s="22">
        <f t="shared" si="11"/>
        <v>5</v>
      </c>
      <c r="CG15" s="22">
        <f t="shared" si="11"/>
        <v>6</v>
      </c>
      <c r="CH15" s="73">
        <f t="shared" si="11"/>
        <v>2</v>
      </c>
      <c r="CI15" s="72">
        <v>12</v>
      </c>
      <c r="CJ15" s="22">
        <v>1</v>
      </c>
      <c r="CK15" s="22">
        <v>5</v>
      </c>
      <c r="CL15" s="22">
        <f t="shared" si="1"/>
        <v>6</v>
      </c>
      <c r="CM15" s="73">
        <v>2</v>
      </c>
      <c r="CN15" s="39"/>
    </row>
    <row r="16" spans="1:92" ht="18.600000000000001" customHeight="1" x14ac:dyDescent="0.25">
      <c r="A16" s="41"/>
      <c r="B16" s="22" t="s">
        <v>27</v>
      </c>
      <c r="D16" s="21" t="s">
        <v>100</v>
      </c>
      <c r="E16" s="21"/>
      <c r="F16" s="21"/>
      <c r="G16" s="21"/>
      <c r="H16" s="22">
        <v>1</v>
      </c>
      <c r="I16" s="21" t="s">
        <v>495</v>
      </c>
      <c r="J16" s="21"/>
      <c r="K16" s="21"/>
      <c r="L16" s="21" t="s">
        <v>247</v>
      </c>
      <c r="M16" s="21"/>
      <c r="N16" s="21"/>
      <c r="O16" s="21"/>
      <c r="P16" s="21"/>
      <c r="Q16" s="41"/>
      <c r="R16" s="41"/>
      <c r="U16" s="32"/>
      <c r="V16" s="32"/>
      <c r="W16" s="31" t="s">
        <v>20</v>
      </c>
      <c r="X16" s="32"/>
      <c r="Y16" s="32"/>
      <c r="Z16" s="32"/>
      <c r="AA16" s="31"/>
      <c r="AB16" s="15"/>
      <c r="AC16" s="15">
        <f>SUM(AC7:AC15)</f>
        <v>192</v>
      </c>
      <c r="AD16" s="15">
        <f t="shared" ref="AD16:AF16" si="17">SUM(AD7:AD15)</f>
        <v>86</v>
      </c>
      <c r="AE16" s="15">
        <f t="shared" si="17"/>
        <v>86</v>
      </c>
      <c r="AF16" s="15">
        <f t="shared" si="17"/>
        <v>20</v>
      </c>
      <c r="AG16" s="15"/>
      <c r="AH16" s="15"/>
      <c r="AI16" s="15">
        <f>SUM(AI7:AI15)</f>
        <v>566</v>
      </c>
      <c r="AJ16" s="15">
        <f>SUM(AJ7:AJ15)</f>
        <v>19</v>
      </c>
      <c r="AK16" s="15">
        <f>SUM(AK7:AK15)</f>
        <v>15</v>
      </c>
      <c r="AL16" s="33">
        <f>+AI16/AC16</f>
        <v>2.9479166666666665</v>
      </c>
      <c r="AR16" s="39"/>
      <c r="AS16" s="41"/>
      <c r="AT16" s="27">
        <v>6.5</v>
      </c>
      <c r="AU16" s="21" t="s">
        <v>29</v>
      </c>
      <c r="AV16" s="21"/>
      <c r="AW16" s="21"/>
      <c r="AX16" s="21"/>
      <c r="AY16" s="22">
        <v>15</v>
      </c>
      <c r="AZ16" s="21" t="s">
        <v>134</v>
      </c>
      <c r="BA16" s="72">
        <v>2</v>
      </c>
      <c r="BB16" s="22">
        <v>0</v>
      </c>
      <c r="BC16" s="22">
        <v>0</v>
      </c>
      <c r="BD16" s="22">
        <f t="shared" si="6"/>
        <v>0</v>
      </c>
      <c r="BE16" s="73">
        <v>2</v>
      </c>
      <c r="BF16" s="72">
        <f t="shared" si="7"/>
        <v>19</v>
      </c>
      <c r="BG16" s="22">
        <f t="shared" si="7"/>
        <v>1</v>
      </c>
      <c r="BH16" s="22">
        <f t="shared" si="7"/>
        <v>6</v>
      </c>
      <c r="BI16" s="22">
        <f t="shared" si="8"/>
        <v>7</v>
      </c>
      <c r="BJ16" s="73">
        <f t="shared" si="9"/>
        <v>2</v>
      </c>
      <c r="BK16" s="72">
        <v>17</v>
      </c>
      <c r="BL16" s="22">
        <v>1</v>
      </c>
      <c r="BM16" s="22">
        <v>6</v>
      </c>
      <c r="BN16" s="22">
        <f t="shared" si="0"/>
        <v>7</v>
      </c>
      <c r="BO16" s="73">
        <v>0</v>
      </c>
      <c r="BP16" s="41"/>
      <c r="BQ16" s="41"/>
      <c r="BR16" s="27">
        <v>8</v>
      </c>
      <c r="BS16" s="21" t="s">
        <v>417</v>
      </c>
      <c r="BY16" s="72">
        <v>2</v>
      </c>
      <c r="BZ16" s="22">
        <v>0</v>
      </c>
      <c r="CA16" s="22">
        <v>0</v>
      </c>
      <c r="CB16" s="22">
        <f t="shared" si="10"/>
        <v>0</v>
      </c>
      <c r="CC16" s="73">
        <v>0</v>
      </c>
      <c r="CD16" s="72">
        <f t="shared" si="11"/>
        <v>10</v>
      </c>
      <c r="CE16" s="22">
        <f t="shared" si="11"/>
        <v>7</v>
      </c>
      <c r="CF16" s="22">
        <f t="shared" si="11"/>
        <v>6</v>
      </c>
      <c r="CG16" s="22">
        <f t="shared" si="11"/>
        <v>13</v>
      </c>
      <c r="CH16" s="73">
        <f t="shared" si="11"/>
        <v>0</v>
      </c>
      <c r="CI16" s="72">
        <v>8</v>
      </c>
      <c r="CJ16" s="22">
        <v>7</v>
      </c>
      <c r="CK16" s="22">
        <v>6</v>
      </c>
      <c r="CL16" s="22">
        <f t="shared" si="1"/>
        <v>13</v>
      </c>
      <c r="CM16" s="73">
        <v>0</v>
      </c>
      <c r="CN16" s="39"/>
    </row>
    <row r="17" spans="1:92" ht="18.600000000000001" customHeight="1" x14ac:dyDescent="0.25">
      <c r="A17" s="41"/>
      <c r="B17" s="22"/>
      <c r="D17" s="21"/>
      <c r="E17" s="21"/>
      <c r="F17" s="21"/>
      <c r="G17" s="21"/>
      <c r="H17" s="22"/>
      <c r="I17" s="21"/>
      <c r="J17" s="21"/>
      <c r="K17" s="21"/>
      <c r="L17" s="21"/>
      <c r="M17" s="21"/>
      <c r="N17" s="21"/>
      <c r="O17" s="21"/>
      <c r="P17" s="21"/>
      <c r="Q17" s="41"/>
      <c r="R17" s="41"/>
      <c r="AR17" s="39"/>
      <c r="AS17" s="41"/>
      <c r="AT17" s="27">
        <v>6</v>
      </c>
      <c r="AU17" s="21" t="s">
        <v>159</v>
      </c>
      <c r="AV17" s="21"/>
      <c r="AW17" s="21"/>
      <c r="AX17" s="21"/>
      <c r="AY17" s="22">
        <v>25</v>
      </c>
      <c r="AZ17" s="21" t="s">
        <v>134</v>
      </c>
      <c r="BA17" s="72">
        <v>2</v>
      </c>
      <c r="BB17" s="22">
        <v>2</v>
      </c>
      <c r="BC17" s="22">
        <v>1</v>
      </c>
      <c r="BD17" s="22">
        <f t="shared" si="6"/>
        <v>3</v>
      </c>
      <c r="BE17" s="73">
        <v>0</v>
      </c>
      <c r="BF17" s="72">
        <f t="shared" si="7"/>
        <v>11</v>
      </c>
      <c r="BG17" s="22">
        <f t="shared" si="7"/>
        <v>2</v>
      </c>
      <c r="BH17" s="22">
        <f t="shared" si="7"/>
        <v>6</v>
      </c>
      <c r="BI17" s="22">
        <f t="shared" si="8"/>
        <v>8</v>
      </c>
      <c r="BJ17" s="73">
        <f t="shared" si="9"/>
        <v>0</v>
      </c>
      <c r="BK17" s="72">
        <v>9</v>
      </c>
      <c r="BL17" s="22">
        <v>0</v>
      </c>
      <c r="BM17" s="22">
        <v>5</v>
      </c>
      <c r="BN17" s="22">
        <f t="shared" si="0"/>
        <v>5</v>
      </c>
      <c r="BO17" s="73">
        <v>0</v>
      </c>
      <c r="BP17" s="41"/>
      <c r="BQ17" s="41"/>
      <c r="BR17" s="27">
        <v>8</v>
      </c>
      <c r="BS17" s="21" t="s">
        <v>137</v>
      </c>
      <c r="BY17" s="72">
        <v>1</v>
      </c>
      <c r="BZ17" s="22">
        <v>0</v>
      </c>
      <c r="CA17" s="22">
        <v>0</v>
      </c>
      <c r="CB17" s="22">
        <f t="shared" si="10"/>
        <v>0</v>
      </c>
      <c r="CC17" s="73">
        <v>0</v>
      </c>
      <c r="CD17" s="72">
        <f t="shared" si="11"/>
        <v>11</v>
      </c>
      <c r="CE17" s="22">
        <f t="shared" si="11"/>
        <v>8</v>
      </c>
      <c r="CF17" s="22">
        <f t="shared" si="11"/>
        <v>1</v>
      </c>
      <c r="CG17" s="22">
        <f t="shared" si="11"/>
        <v>9</v>
      </c>
      <c r="CH17" s="73">
        <f t="shared" si="11"/>
        <v>0</v>
      </c>
      <c r="CI17" s="72">
        <v>10</v>
      </c>
      <c r="CJ17" s="22">
        <v>8</v>
      </c>
      <c r="CK17" s="22">
        <v>1</v>
      </c>
      <c r="CL17" s="22">
        <f t="shared" si="1"/>
        <v>9</v>
      </c>
      <c r="CM17" s="73">
        <v>0</v>
      </c>
      <c r="CN17" s="39"/>
    </row>
    <row r="18" spans="1:92" ht="18.600000000000001" customHeight="1" thickBot="1" x14ac:dyDescent="0.3">
      <c r="A18" s="41"/>
      <c r="B18" s="22" t="s">
        <v>38</v>
      </c>
      <c r="C18" s="6" t="s">
        <v>663</v>
      </c>
      <c r="D18" s="11"/>
      <c r="E18" s="21"/>
      <c r="F18" s="21"/>
      <c r="G18" s="5">
        <v>0</v>
      </c>
      <c r="H18" s="22"/>
      <c r="I18" s="21"/>
      <c r="J18" s="21"/>
      <c r="K18" s="21"/>
      <c r="L18" s="21"/>
      <c r="M18" s="21"/>
      <c r="N18" s="21"/>
      <c r="O18" s="21"/>
      <c r="P18" s="21"/>
      <c r="Q18" s="41"/>
      <c r="R18" s="41"/>
      <c r="AR18" s="39"/>
      <c r="AS18" s="41"/>
      <c r="AT18" s="17" t="s">
        <v>132</v>
      </c>
      <c r="AU18" s="17"/>
      <c r="AV18" s="17"/>
      <c r="AW18" s="17"/>
      <c r="AX18" s="17"/>
      <c r="AY18" s="17"/>
      <c r="AZ18" s="17"/>
      <c r="BA18" s="75">
        <f>SUM(BA6:BA17)</f>
        <v>22</v>
      </c>
      <c r="BB18" s="23">
        <f>SUM(BB6:BB17)</f>
        <v>7</v>
      </c>
      <c r="BC18" s="23">
        <f>SUM(BC6:BC17)</f>
        <v>10</v>
      </c>
      <c r="BD18" s="23">
        <f>+BC18+BB18</f>
        <v>17</v>
      </c>
      <c r="BE18" s="76">
        <f>SUM(BE6:BE17)</f>
        <v>2</v>
      </c>
      <c r="BF18" s="75">
        <f>SUM(BF6:BF17)</f>
        <v>264</v>
      </c>
      <c r="BG18" s="23">
        <f>SUM(BG6:BG17)</f>
        <v>83</v>
      </c>
      <c r="BH18" s="23">
        <f>SUM(BH6:BH17)</f>
        <v>122</v>
      </c>
      <c r="BI18" s="23">
        <f>+BH18+BG18</f>
        <v>205</v>
      </c>
      <c r="BJ18" s="76">
        <f>SUM(BJ6:BJ17)</f>
        <v>38</v>
      </c>
      <c r="BK18" s="75">
        <f>SUM(BK6:BK17)</f>
        <v>242</v>
      </c>
      <c r="BL18" s="23">
        <f>SUM(BL6:BL17)</f>
        <v>76</v>
      </c>
      <c r="BM18" s="23">
        <f>SUM(BM6:BM17)</f>
        <v>112</v>
      </c>
      <c r="BN18" s="23">
        <f>+BM18+BL18</f>
        <v>188</v>
      </c>
      <c r="BO18" s="76">
        <f>SUM(BO6:BO17)</f>
        <v>36</v>
      </c>
      <c r="BP18" s="41"/>
      <c r="BQ18" s="41"/>
      <c r="BR18" s="27">
        <v>6.5</v>
      </c>
      <c r="BS18" s="21" t="s">
        <v>277</v>
      </c>
      <c r="BY18" s="72">
        <v>1</v>
      </c>
      <c r="BZ18" s="22">
        <v>0</v>
      </c>
      <c r="CA18" s="22">
        <v>0</v>
      </c>
      <c r="CB18" s="22">
        <f t="shared" si="10"/>
        <v>0</v>
      </c>
      <c r="CC18" s="73">
        <v>0</v>
      </c>
      <c r="CD18" s="72">
        <f t="shared" si="11"/>
        <v>13</v>
      </c>
      <c r="CE18" s="22">
        <f t="shared" si="11"/>
        <v>2</v>
      </c>
      <c r="CF18" s="22">
        <f t="shared" si="11"/>
        <v>7</v>
      </c>
      <c r="CG18" s="22">
        <f t="shared" si="11"/>
        <v>9</v>
      </c>
      <c r="CH18" s="73">
        <f t="shared" si="11"/>
        <v>0</v>
      </c>
      <c r="CI18" s="72">
        <v>12</v>
      </c>
      <c r="CJ18" s="22">
        <v>2</v>
      </c>
      <c r="CK18" s="22">
        <v>7</v>
      </c>
      <c r="CL18" s="22">
        <f t="shared" si="1"/>
        <v>9</v>
      </c>
      <c r="CM18" s="73">
        <v>0</v>
      </c>
      <c r="CN18" s="39"/>
    </row>
    <row r="19" spans="1:92" ht="18.600000000000001" customHeight="1" x14ac:dyDescent="0.25">
      <c r="A19" s="41"/>
      <c r="B19" s="22" t="s">
        <v>27</v>
      </c>
      <c r="C19" s="21" t="s">
        <v>541</v>
      </c>
      <c r="D19" s="16"/>
      <c r="E19" s="21"/>
      <c r="F19" s="21"/>
      <c r="G19" s="5"/>
      <c r="H19" s="22"/>
      <c r="I19" s="21"/>
      <c r="J19" s="21"/>
      <c r="K19" s="21"/>
      <c r="L19" s="21"/>
      <c r="M19" s="21"/>
      <c r="N19" s="21"/>
      <c r="O19" s="21"/>
      <c r="P19" s="21"/>
      <c r="Q19" s="41"/>
      <c r="R19" s="41"/>
      <c r="U19" s="88" t="s">
        <v>694</v>
      </c>
      <c r="V19" s="88"/>
      <c r="W19" s="88"/>
      <c r="X19" s="88"/>
      <c r="Y19" s="88"/>
      <c r="Z19" s="88"/>
      <c r="AA19" s="88"/>
      <c r="AB19" s="88"/>
      <c r="AC19" s="88"/>
      <c r="AD19" s="88"/>
      <c r="AE19" s="88"/>
      <c r="AF19" s="88"/>
      <c r="AG19" s="88"/>
      <c r="AH19" s="88"/>
      <c r="AI19" s="88"/>
      <c r="AJ19" s="88"/>
      <c r="AK19" s="88"/>
      <c r="AL19" s="88"/>
      <c r="AR19" s="39"/>
      <c r="AS19" s="41"/>
      <c r="AT19" s="19" t="s">
        <v>18</v>
      </c>
      <c r="AU19" s="19"/>
      <c r="AV19" s="19"/>
      <c r="AW19" s="19"/>
      <c r="AX19" s="19"/>
      <c r="AY19" s="16" t="s">
        <v>41</v>
      </c>
      <c r="BA19" s="72">
        <v>5</v>
      </c>
      <c r="BB19" s="22">
        <v>1</v>
      </c>
      <c r="BC19" s="22">
        <v>2</v>
      </c>
      <c r="BD19" s="22">
        <f t="shared" ref="BD19:BD30" si="18">+BB19+BC19</f>
        <v>3</v>
      </c>
      <c r="BE19" s="73">
        <v>0</v>
      </c>
      <c r="BF19" s="72">
        <f>+BA19+BK19</f>
        <v>35</v>
      </c>
      <c r="BG19" s="22">
        <f>+BB19+BL19</f>
        <v>10</v>
      </c>
      <c r="BH19" s="22">
        <f t="shared" ref="BH19:BH30" si="19">+BC19+BM19</f>
        <v>8</v>
      </c>
      <c r="BI19" s="22">
        <f>+BG19+BH19</f>
        <v>18</v>
      </c>
      <c r="BJ19" s="73">
        <f t="shared" ref="BJ19:BJ30" si="20">+BE19+BO19</f>
        <v>2</v>
      </c>
      <c r="BK19" s="72">
        <v>30</v>
      </c>
      <c r="BL19" s="15">
        <v>9</v>
      </c>
      <c r="BM19" s="15">
        <v>6</v>
      </c>
      <c r="BN19" s="15">
        <f t="shared" ref="BN19:BN30" si="21">+BL19+BM19</f>
        <v>15</v>
      </c>
      <c r="BO19" s="74">
        <v>2</v>
      </c>
      <c r="BP19" s="41"/>
      <c r="BQ19" s="41"/>
      <c r="BR19" s="27">
        <v>7.5</v>
      </c>
      <c r="BS19" s="21" t="s">
        <v>160</v>
      </c>
      <c r="BY19" s="72">
        <v>2</v>
      </c>
      <c r="BZ19" s="22">
        <v>0</v>
      </c>
      <c r="CA19" s="22">
        <v>4</v>
      </c>
      <c r="CB19" s="22">
        <f t="shared" si="10"/>
        <v>4</v>
      </c>
      <c r="CC19" s="73">
        <v>0</v>
      </c>
      <c r="CD19" s="72">
        <f t="shared" si="11"/>
        <v>10</v>
      </c>
      <c r="CE19" s="22">
        <f t="shared" si="11"/>
        <v>0</v>
      </c>
      <c r="CF19" s="22">
        <f t="shared" si="11"/>
        <v>5</v>
      </c>
      <c r="CG19" s="22">
        <f t="shared" si="11"/>
        <v>5</v>
      </c>
      <c r="CH19" s="73">
        <f t="shared" si="11"/>
        <v>2</v>
      </c>
      <c r="CI19" s="72">
        <v>8</v>
      </c>
      <c r="CJ19" s="22">
        <v>0</v>
      </c>
      <c r="CK19" s="22">
        <v>1</v>
      </c>
      <c r="CL19" s="22">
        <f t="shared" si="1"/>
        <v>1</v>
      </c>
      <c r="CM19" s="73">
        <v>2</v>
      </c>
      <c r="CN19" s="39"/>
    </row>
    <row r="20" spans="1:92" ht="18.600000000000001" customHeight="1" x14ac:dyDescent="0.25">
      <c r="A20" s="41"/>
      <c r="C20" s="21" t="s">
        <v>718</v>
      </c>
      <c r="Q20" s="41"/>
      <c r="R20" s="41"/>
      <c r="AR20" s="39"/>
      <c r="AS20" s="41"/>
      <c r="AT20" s="27">
        <v>7.5</v>
      </c>
      <c r="AU20" s="21" t="s">
        <v>78</v>
      </c>
      <c r="AY20" s="22">
        <v>35</v>
      </c>
      <c r="AZ20" s="21" t="s">
        <v>108</v>
      </c>
      <c r="BA20" s="72">
        <v>2</v>
      </c>
      <c r="BB20" s="22">
        <v>0</v>
      </c>
      <c r="BC20" s="22">
        <v>0</v>
      </c>
      <c r="BD20" s="22">
        <f t="shared" si="18"/>
        <v>0</v>
      </c>
      <c r="BE20" s="73">
        <v>2</v>
      </c>
      <c r="BF20" s="72">
        <f t="shared" ref="BF20:BG30" si="22">+BA20+BK20</f>
        <v>23</v>
      </c>
      <c r="BG20" s="22">
        <f t="shared" si="22"/>
        <v>0</v>
      </c>
      <c r="BH20" s="22">
        <f t="shared" si="19"/>
        <v>0</v>
      </c>
      <c r="BI20" s="22">
        <f t="shared" ref="BI20:BI30" si="23">+BG20+BH20</f>
        <v>0</v>
      </c>
      <c r="BJ20" s="73">
        <f t="shared" si="20"/>
        <v>4</v>
      </c>
      <c r="BK20" s="72">
        <v>21</v>
      </c>
      <c r="BL20" s="22">
        <v>0</v>
      </c>
      <c r="BM20" s="22">
        <v>0</v>
      </c>
      <c r="BN20" s="22">
        <f t="shared" si="21"/>
        <v>0</v>
      </c>
      <c r="BO20" s="73">
        <v>2</v>
      </c>
      <c r="BP20" s="41"/>
      <c r="BQ20" s="41"/>
      <c r="BR20" s="27">
        <v>7.5</v>
      </c>
      <c r="BS20" s="21" t="s">
        <v>278</v>
      </c>
      <c r="BY20" s="72">
        <v>0</v>
      </c>
      <c r="BZ20" s="22">
        <v>0</v>
      </c>
      <c r="CA20" s="22">
        <v>0</v>
      </c>
      <c r="CB20" s="22">
        <f t="shared" si="10"/>
        <v>0</v>
      </c>
      <c r="CC20" s="73">
        <v>0</v>
      </c>
      <c r="CD20" s="72">
        <f t="shared" si="11"/>
        <v>2</v>
      </c>
      <c r="CE20" s="22">
        <f t="shared" si="11"/>
        <v>0</v>
      </c>
      <c r="CF20" s="22">
        <f t="shared" si="11"/>
        <v>3</v>
      </c>
      <c r="CG20" s="22">
        <f t="shared" si="11"/>
        <v>3</v>
      </c>
      <c r="CH20" s="73">
        <f t="shared" si="11"/>
        <v>0</v>
      </c>
      <c r="CI20" s="72">
        <v>2</v>
      </c>
      <c r="CJ20" s="22">
        <v>0</v>
      </c>
      <c r="CK20" s="22">
        <v>3</v>
      </c>
      <c r="CL20" s="22">
        <f t="shared" si="1"/>
        <v>3</v>
      </c>
      <c r="CM20" s="73">
        <v>0</v>
      </c>
      <c r="CN20" s="39"/>
    </row>
    <row r="21" spans="1:92" ht="18.600000000000001" customHeight="1" thickBot="1" x14ac:dyDescent="0.3">
      <c r="A21" s="41"/>
      <c r="B21" s="36"/>
      <c r="C21" s="46"/>
      <c r="D21" s="46"/>
      <c r="E21" s="46"/>
      <c r="F21" s="46"/>
      <c r="G21" s="42"/>
      <c r="H21" s="45"/>
      <c r="I21" s="46"/>
      <c r="J21" s="46"/>
      <c r="K21" s="45"/>
      <c r="L21" s="45"/>
      <c r="M21" s="45"/>
      <c r="N21" s="45"/>
      <c r="O21" s="45"/>
      <c r="P21" s="45"/>
      <c r="Q21" s="41"/>
      <c r="R21" s="41"/>
      <c r="U21" s="37" t="s">
        <v>109</v>
      </c>
      <c r="V21" s="10" t="s">
        <v>0</v>
      </c>
      <c r="W21" s="10"/>
      <c r="X21" s="10"/>
      <c r="Y21" s="10"/>
      <c r="Z21" s="10" t="s">
        <v>1</v>
      </c>
      <c r="AA21" s="10"/>
      <c r="AB21" s="10"/>
      <c r="AC21" s="37" t="s">
        <v>3</v>
      </c>
      <c r="AD21" s="37" t="s">
        <v>7</v>
      </c>
      <c r="AE21" s="37" t="s">
        <v>8</v>
      </c>
      <c r="AF21" s="37" t="s">
        <v>9</v>
      </c>
      <c r="AG21" s="97" t="s">
        <v>71</v>
      </c>
      <c r="AH21" s="97"/>
      <c r="AI21" s="37" t="s">
        <v>4</v>
      </c>
      <c r="AJ21" s="37" t="s">
        <v>6</v>
      </c>
      <c r="AK21" s="37" t="s">
        <v>5</v>
      </c>
      <c r="AL21" s="37" t="s">
        <v>72</v>
      </c>
      <c r="AR21" s="39"/>
      <c r="AS21" s="41"/>
      <c r="AT21" s="27">
        <v>9.5</v>
      </c>
      <c r="AU21" s="21" t="s">
        <v>53</v>
      </c>
      <c r="AV21" s="21"/>
      <c r="AW21" s="21"/>
      <c r="AX21" s="27"/>
      <c r="AY21" s="22">
        <v>14</v>
      </c>
      <c r="AZ21" s="21" t="s">
        <v>108</v>
      </c>
      <c r="BA21" s="72">
        <v>2</v>
      </c>
      <c r="BB21" s="22">
        <v>3</v>
      </c>
      <c r="BC21" s="22">
        <v>0</v>
      </c>
      <c r="BD21" s="22">
        <f t="shared" si="18"/>
        <v>3</v>
      </c>
      <c r="BE21" s="73">
        <v>0</v>
      </c>
      <c r="BF21" s="72">
        <f t="shared" si="22"/>
        <v>22</v>
      </c>
      <c r="BG21" s="22">
        <f t="shared" si="22"/>
        <v>26</v>
      </c>
      <c r="BH21" s="22">
        <f t="shared" si="19"/>
        <v>15</v>
      </c>
      <c r="BI21" s="22">
        <f t="shared" si="23"/>
        <v>41</v>
      </c>
      <c r="BJ21" s="73">
        <f t="shared" si="20"/>
        <v>10</v>
      </c>
      <c r="BK21" s="72">
        <v>20</v>
      </c>
      <c r="BL21" s="22">
        <v>23</v>
      </c>
      <c r="BM21" s="22">
        <v>15</v>
      </c>
      <c r="BN21" s="22">
        <f t="shared" si="21"/>
        <v>38</v>
      </c>
      <c r="BO21" s="73">
        <v>10</v>
      </c>
      <c r="BP21" s="41"/>
      <c r="BQ21" s="41"/>
      <c r="BR21" s="27">
        <v>8</v>
      </c>
      <c r="BS21" s="21" t="s">
        <v>438</v>
      </c>
      <c r="BY21" s="72">
        <v>2</v>
      </c>
      <c r="BZ21" s="22">
        <v>0</v>
      </c>
      <c r="CA21" s="22">
        <v>1</v>
      </c>
      <c r="CB21" s="22">
        <f t="shared" si="10"/>
        <v>1</v>
      </c>
      <c r="CC21" s="73">
        <v>2</v>
      </c>
      <c r="CD21" s="72">
        <f t="shared" si="11"/>
        <v>9</v>
      </c>
      <c r="CE21" s="22">
        <f t="shared" si="11"/>
        <v>0</v>
      </c>
      <c r="CF21" s="22">
        <f t="shared" si="11"/>
        <v>4</v>
      </c>
      <c r="CG21" s="22">
        <f t="shared" si="11"/>
        <v>4</v>
      </c>
      <c r="CH21" s="73">
        <f t="shared" si="11"/>
        <v>2</v>
      </c>
      <c r="CI21" s="72">
        <v>7</v>
      </c>
      <c r="CJ21" s="22">
        <v>0</v>
      </c>
      <c r="CK21" s="22">
        <v>3</v>
      </c>
      <c r="CL21" s="22">
        <f t="shared" si="1"/>
        <v>3</v>
      </c>
      <c r="CM21" s="73">
        <v>0</v>
      </c>
      <c r="CN21" s="39"/>
    </row>
    <row r="22" spans="1:92" ht="18.600000000000001" customHeight="1" x14ac:dyDescent="0.25">
      <c r="A22" s="41"/>
      <c r="B22" s="42" t="s">
        <v>147</v>
      </c>
      <c r="C22" s="6" t="s">
        <v>664</v>
      </c>
      <c r="F22" s="21"/>
      <c r="G22" s="5">
        <v>5</v>
      </c>
      <c r="H22" s="22">
        <v>1</v>
      </c>
      <c r="I22" s="21" t="s">
        <v>161</v>
      </c>
      <c r="J22" s="21"/>
      <c r="K22" s="21"/>
      <c r="L22" s="21" t="s">
        <v>723</v>
      </c>
      <c r="M22" s="21"/>
      <c r="N22" s="21"/>
      <c r="O22" s="21"/>
      <c r="P22" s="21"/>
      <c r="Q22" s="41"/>
      <c r="R22" s="41"/>
      <c r="U22" s="27">
        <v>7.5</v>
      </c>
      <c r="V22" s="21" t="s">
        <v>69</v>
      </c>
      <c r="X22" s="21"/>
      <c r="Z22" s="21" t="s">
        <v>16</v>
      </c>
      <c r="AB22" s="22"/>
      <c r="AC22" s="22">
        <f t="shared" ref="AC22:AC29" si="24">+AD22+AE22+AF22</f>
        <v>2</v>
      </c>
      <c r="AD22" s="22">
        <v>2</v>
      </c>
      <c r="AE22" s="22">
        <v>0</v>
      </c>
      <c r="AF22" s="22">
        <v>0</v>
      </c>
      <c r="AG22" s="98">
        <f t="shared" ref="AG22:AG30" si="25">+(AD22*2+AF22)/(2*AC22)</f>
        <v>1</v>
      </c>
      <c r="AH22" s="98"/>
      <c r="AI22" s="22">
        <v>1</v>
      </c>
      <c r="AJ22" s="22">
        <v>0</v>
      </c>
      <c r="AK22" s="22">
        <v>1</v>
      </c>
      <c r="AL22" s="24">
        <f t="shared" ref="AL22:AL31" si="26">+AI22/AC22</f>
        <v>0.5</v>
      </c>
      <c r="AR22" s="39"/>
      <c r="AS22" s="41"/>
      <c r="AT22" s="27">
        <v>8.5</v>
      </c>
      <c r="AU22" s="21" t="s">
        <v>87</v>
      </c>
      <c r="AV22" s="21"/>
      <c r="AW22" s="21"/>
      <c r="AX22" s="27"/>
      <c r="AY22" s="22">
        <v>16</v>
      </c>
      <c r="AZ22" s="21" t="s">
        <v>108</v>
      </c>
      <c r="BA22" s="72">
        <v>0</v>
      </c>
      <c r="BB22" s="22">
        <v>0</v>
      </c>
      <c r="BC22" s="22">
        <v>0</v>
      </c>
      <c r="BD22" s="22">
        <f t="shared" si="18"/>
        <v>0</v>
      </c>
      <c r="BE22" s="73">
        <v>0</v>
      </c>
      <c r="BF22" s="72">
        <f t="shared" si="22"/>
        <v>16</v>
      </c>
      <c r="BG22" s="22">
        <f t="shared" si="22"/>
        <v>3</v>
      </c>
      <c r="BH22" s="22">
        <f t="shared" si="19"/>
        <v>11</v>
      </c>
      <c r="BI22" s="22">
        <f t="shared" si="23"/>
        <v>14</v>
      </c>
      <c r="BJ22" s="73">
        <f t="shared" si="20"/>
        <v>0</v>
      </c>
      <c r="BK22" s="72">
        <v>16</v>
      </c>
      <c r="BL22" s="22">
        <v>3</v>
      </c>
      <c r="BM22" s="22">
        <v>11</v>
      </c>
      <c r="BN22" s="22">
        <f t="shared" si="21"/>
        <v>14</v>
      </c>
      <c r="BO22" s="73">
        <v>0</v>
      </c>
      <c r="BP22" s="41"/>
      <c r="BQ22" s="41"/>
      <c r="BR22" s="27">
        <v>8</v>
      </c>
      <c r="BS22" s="21" t="s">
        <v>631</v>
      </c>
      <c r="BY22" s="72">
        <v>0</v>
      </c>
      <c r="BZ22" s="22">
        <v>0</v>
      </c>
      <c r="CA22" s="22">
        <v>0</v>
      </c>
      <c r="CB22" s="22">
        <f t="shared" si="10"/>
        <v>0</v>
      </c>
      <c r="CC22" s="73">
        <v>0</v>
      </c>
      <c r="CD22" s="72">
        <f t="shared" si="11"/>
        <v>1</v>
      </c>
      <c r="CE22" s="22">
        <f t="shared" si="11"/>
        <v>0</v>
      </c>
      <c r="CF22" s="22">
        <f t="shared" si="11"/>
        <v>0</v>
      </c>
      <c r="CG22" s="22">
        <f t="shared" si="11"/>
        <v>0</v>
      </c>
      <c r="CH22" s="73">
        <f t="shared" si="11"/>
        <v>0</v>
      </c>
      <c r="CI22" s="72">
        <v>1</v>
      </c>
      <c r="CJ22" s="22">
        <v>0</v>
      </c>
      <c r="CK22" s="22">
        <v>0</v>
      </c>
      <c r="CL22" s="22">
        <f t="shared" si="1"/>
        <v>0</v>
      </c>
      <c r="CM22" s="73">
        <v>0</v>
      </c>
      <c r="CN22" s="39"/>
    </row>
    <row r="23" spans="1:92" ht="18.600000000000001" customHeight="1" x14ac:dyDescent="0.25">
      <c r="A23" s="41"/>
      <c r="B23" s="22" t="s">
        <v>27</v>
      </c>
      <c r="C23" s="21" t="s">
        <v>515</v>
      </c>
      <c r="D23" s="21"/>
      <c r="E23" s="21"/>
      <c r="F23" s="21"/>
      <c r="G23" s="21"/>
      <c r="H23" s="22">
        <v>1</v>
      </c>
      <c r="I23" s="21" t="s">
        <v>161</v>
      </c>
      <c r="J23" s="21"/>
      <c r="K23" s="21"/>
      <c r="L23" s="21" t="s">
        <v>550</v>
      </c>
      <c r="M23" s="21"/>
      <c r="N23" s="21"/>
      <c r="O23" s="21"/>
      <c r="P23" s="21"/>
      <c r="Q23" s="41"/>
      <c r="R23" s="41"/>
      <c r="U23" s="27">
        <v>8</v>
      </c>
      <c r="V23" s="21" t="s">
        <v>142</v>
      </c>
      <c r="X23" s="21"/>
      <c r="Z23" s="21" t="s">
        <v>14</v>
      </c>
      <c r="AB23" s="22"/>
      <c r="AC23" s="22">
        <f t="shared" si="24"/>
        <v>2</v>
      </c>
      <c r="AD23" s="22">
        <v>2</v>
      </c>
      <c r="AE23" s="22">
        <v>0</v>
      </c>
      <c r="AF23" s="22">
        <v>0</v>
      </c>
      <c r="AG23" s="95">
        <f t="shared" si="25"/>
        <v>1</v>
      </c>
      <c r="AH23" s="95"/>
      <c r="AI23" s="22">
        <v>1</v>
      </c>
      <c r="AJ23" s="22">
        <v>0</v>
      </c>
      <c r="AK23" s="22">
        <v>1</v>
      </c>
      <c r="AL23" s="24">
        <f t="shared" si="26"/>
        <v>0.5</v>
      </c>
      <c r="AR23" s="44"/>
      <c r="AS23" s="41"/>
      <c r="AT23" s="27">
        <v>8.5</v>
      </c>
      <c r="AU23" s="21" t="s">
        <v>140</v>
      </c>
      <c r="AV23" s="21"/>
      <c r="AW23" s="21"/>
      <c r="AX23" s="27"/>
      <c r="AY23" s="22">
        <v>11</v>
      </c>
      <c r="AZ23" s="21" t="s">
        <v>108</v>
      </c>
      <c r="BA23" s="72">
        <v>2</v>
      </c>
      <c r="BB23" s="22">
        <v>1</v>
      </c>
      <c r="BC23" s="22">
        <v>1</v>
      </c>
      <c r="BD23" s="22">
        <f t="shared" si="18"/>
        <v>2</v>
      </c>
      <c r="BE23" s="73">
        <v>0</v>
      </c>
      <c r="BF23" s="72">
        <f t="shared" si="22"/>
        <v>24</v>
      </c>
      <c r="BG23" s="22">
        <f t="shared" si="22"/>
        <v>15</v>
      </c>
      <c r="BH23" s="22">
        <f t="shared" si="19"/>
        <v>16</v>
      </c>
      <c r="BI23" s="22">
        <f t="shared" si="23"/>
        <v>31</v>
      </c>
      <c r="BJ23" s="73">
        <f t="shared" si="20"/>
        <v>0</v>
      </c>
      <c r="BK23" s="72">
        <v>22</v>
      </c>
      <c r="BL23" s="22">
        <v>14</v>
      </c>
      <c r="BM23" s="22">
        <v>15</v>
      </c>
      <c r="BN23" s="22">
        <f t="shared" si="21"/>
        <v>29</v>
      </c>
      <c r="BO23" s="73">
        <v>0</v>
      </c>
      <c r="BP23" s="41"/>
      <c r="BQ23" s="41"/>
      <c r="BR23" s="27">
        <v>8</v>
      </c>
      <c r="BS23" s="21" t="s">
        <v>437</v>
      </c>
      <c r="BY23" s="72">
        <v>0</v>
      </c>
      <c r="BZ23" s="22">
        <v>0</v>
      </c>
      <c r="CA23" s="22">
        <v>0</v>
      </c>
      <c r="CB23" s="22">
        <f t="shared" si="10"/>
        <v>0</v>
      </c>
      <c r="CC23" s="73">
        <v>0</v>
      </c>
      <c r="CD23" s="72">
        <f t="shared" si="11"/>
        <v>3</v>
      </c>
      <c r="CE23" s="22">
        <f t="shared" si="11"/>
        <v>0</v>
      </c>
      <c r="CF23" s="22">
        <f t="shared" si="11"/>
        <v>1</v>
      </c>
      <c r="CG23" s="22">
        <f t="shared" si="11"/>
        <v>1</v>
      </c>
      <c r="CH23" s="73">
        <f t="shared" si="11"/>
        <v>0</v>
      </c>
      <c r="CI23" s="72">
        <v>3</v>
      </c>
      <c r="CJ23" s="22">
        <v>0</v>
      </c>
      <c r="CK23" s="22">
        <v>1</v>
      </c>
      <c r="CL23" s="22">
        <f t="shared" si="1"/>
        <v>1</v>
      </c>
      <c r="CM23" s="73">
        <v>0</v>
      </c>
      <c r="CN23" s="44"/>
    </row>
    <row r="24" spans="1:92" ht="18.600000000000001" customHeight="1" x14ac:dyDescent="0.25">
      <c r="A24" s="41"/>
      <c r="D24" s="21"/>
      <c r="E24" s="21"/>
      <c r="F24" s="21"/>
      <c r="G24" s="21"/>
      <c r="H24" s="22">
        <v>1</v>
      </c>
      <c r="I24" s="21" t="s">
        <v>161</v>
      </c>
      <c r="J24" s="21"/>
      <c r="K24" s="21"/>
      <c r="L24" s="21" t="s">
        <v>724</v>
      </c>
      <c r="M24" s="21"/>
      <c r="N24" s="21"/>
      <c r="O24" s="21"/>
      <c r="P24" s="21"/>
      <c r="Q24" s="41"/>
      <c r="R24" s="41"/>
      <c r="U24" s="27">
        <v>7.5</v>
      </c>
      <c r="V24" s="21" t="s">
        <v>253</v>
      </c>
      <c r="X24" s="21"/>
      <c r="Y24" s="21"/>
      <c r="Z24" s="16" t="s">
        <v>136</v>
      </c>
      <c r="AC24" s="22">
        <f t="shared" si="24"/>
        <v>2</v>
      </c>
      <c r="AD24" s="22">
        <v>1</v>
      </c>
      <c r="AE24" s="22">
        <v>1</v>
      </c>
      <c r="AF24" s="22">
        <v>0</v>
      </c>
      <c r="AG24" s="95">
        <f t="shared" si="25"/>
        <v>0.5</v>
      </c>
      <c r="AH24" s="95"/>
      <c r="AI24" s="22">
        <v>3</v>
      </c>
      <c r="AJ24" s="22">
        <v>1</v>
      </c>
      <c r="AK24" s="22">
        <v>1</v>
      </c>
      <c r="AL24" s="24">
        <f t="shared" si="26"/>
        <v>1.5</v>
      </c>
      <c r="AR24" s="36"/>
      <c r="AS24" s="41"/>
      <c r="AT24" s="27">
        <v>7.5</v>
      </c>
      <c r="AU24" s="21" t="s">
        <v>45</v>
      </c>
      <c r="AY24" s="22">
        <v>72</v>
      </c>
      <c r="AZ24" s="21" t="s">
        <v>108</v>
      </c>
      <c r="BA24" s="72">
        <v>2</v>
      </c>
      <c r="BB24" s="22">
        <v>0</v>
      </c>
      <c r="BC24" s="22">
        <v>2</v>
      </c>
      <c r="BD24" s="22">
        <f t="shared" si="18"/>
        <v>2</v>
      </c>
      <c r="BE24" s="73">
        <v>0</v>
      </c>
      <c r="BF24" s="72">
        <f t="shared" si="22"/>
        <v>14</v>
      </c>
      <c r="BG24" s="22">
        <f t="shared" si="22"/>
        <v>0</v>
      </c>
      <c r="BH24" s="22">
        <f t="shared" si="19"/>
        <v>6</v>
      </c>
      <c r="BI24" s="22">
        <f t="shared" si="23"/>
        <v>6</v>
      </c>
      <c r="BJ24" s="73">
        <f t="shared" si="20"/>
        <v>2</v>
      </c>
      <c r="BK24" s="72">
        <v>12</v>
      </c>
      <c r="BL24" s="22">
        <v>0</v>
      </c>
      <c r="BM24" s="22">
        <v>4</v>
      </c>
      <c r="BN24" s="22">
        <f t="shared" si="21"/>
        <v>4</v>
      </c>
      <c r="BO24" s="73">
        <v>2</v>
      </c>
      <c r="BP24" s="41"/>
      <c r="BQ24" s="41"/>
      <c r="BR24" s="27">
        <v>7</v>
      </c>
      <c r="BS24" s="21" t="s">
        <v>393</v>
      </c>
      <c r="BY24" s="72">
        <v>1</v>
      </c>
      <c r="BZ24" s="22">
        <v>0</v>
      </c>
      <c r="CA24" s="22">
        <v>1</v>
      </c>
      <c r="CB24" s="22">
        <f t="shared" si="10"/>
        <v>1</v>
      </c>
      <c r="CC24" s="73">
        <v>0</v>
      </c>
      <c r="CD24" s="72">
        <f t="shared" si="11"/>
        <v>11</v>
      </c>
      <c r="CE24" s="22">
        <f t="shared" si="11"/>
        <v>3</v>
      </c>
      <c r="CF24" s="22">
        <f t="shared" si="11"/>
        <v>3</v>
      </c>
      <c r="CG24" s="22">
        <f t="shared" si="11"/>
        <v>6</v>
      </c>
      <c r="CH24" s="73">
        <f t="shared" si="11"/>
        <v>2</v>
      </c>
      <c r="CI24" s="72">
        <v>10</v>
      </c>
      <c r="CJ24" s="22">
        <v>3</v>
      </c>
      <c r="CK24" s="22">
        <v>2</v>
      </c>
      <c r="CL24" s="22">
        <f t="shared" si="1"/>
        <v>5</v>
      </c>
      <c r="CM24" s="73">
        <v>2</v>
      </c>
      <c r="CN24" s="36"/>
    </row>
    <row r="25" spans="1:92" ht="18.600000000000001" customHeight="1" x14ac:dyDescent="0.25">
      <c r="A25" s="41"/>
      <c r="H25" s="22">
        <v>2</v>
      </c>
      <c r="I25" s="21" t="s">
        <v>129</v>
      </c>
      <c r="L25" s="21" t="s">
        <v>725</v>
      </c>
      <c r="Q25" s="41"/>
      <c r="R25" s="41"/>
      <c r="U25" s="27">
        <v>8</v>
      </c>
      <c r="V25" s="21" t="s">
        <v>15</v>
      </c>
      <c r="X25" s="21"/>
      <c r="Y25" s="21"/>
      <c r="Z25" s="21" t="s">
        <v>184</v>
      </c>
      <c r="AB25" s="22"/>
      <c r="AC25" s="22">
        <f t="shared" si="24"/>
        <v>2</v>
      </c>
      <c r="AD25" s="22">
        <v>1</v>
      </c>
      <c r="AE25" s="22">
        <v>1</v>
      </c>
      <c r="AF25" s="22">
        <v>0</v>
      </c>
      <c r="AG25" s="95">
        <f t="shared" si="25"/>
        <v>0.5</v>
      </c>
      <c r="AH25" s="95"/>
      <c r="AI25" s="22">
        <v>3</v>
      </c>
      <c r="AJ25" s="22">
        <v>1</v>
      </c>
      <c r="AK25" s="22">
        <v>1</v>
      </c>
      <c r="AL25" s="24">
        <f t="shared" si="26"/>
        <v>1.5</v>
      </c>
      <c r="AR25" s="36"/>
      <c r="AS25" s="41"/>
      <c r="AT25" s="27">
        <v>7.5</v>
      </c>
      <c r="AU25" s="21" t="s">
        <v>104</v>
      </c>
      <c r="AV25" s="21"/>
      <c r="AW25" s="21"/>
      <c r="AX25" s="27"/>
      <c r="AY25" s="22">
        <v>4</v>
      </c>
      <c r="AZ25" s="21" t="s">
        <v>108</v>
      </c>
      <c r="BA25" s="72">
        <v>0</v>
      </c>
      <c r="BB25" s="22">
        <v>0</v>
      </c>
      <c r="BC25" s="22">
        <v>0</v>
      </c>
      <c r="BD25" s="22">
        <f t="shared" si="18"/>
        <v>0</v>
      </c>
      <c r="BE25" s="73">
        <v>0</v>
      </c>
      <c r="BF25" s="72">
        <f t="shared" si="22"/>
        <v>21</v>
      </c>
      <c r="BG25" s="22">
        <f t="shared" si="22"/>
        <v>3</v>
      </c>
      <c r="BH25" s="22">
        <f t="shared" si="19"/>
        <v>13</v>
      </c>
      <c r="BI25" s="22">
        <f t="shared" si="23"/>
        <v>16</v>
      </c>
      <c r="BJ25" s="73">
        <f t="shared" si="20"/>
        <v>2</v>
      </c>
      <c r="BK25" s="72">
        <v>21</v>
      </c>
      <c r="BL25" s="22">
        <v>3</v>
      </c>
      <c r="BM25" s="22">
        <v>13</v>
      </c>
      <c r="BN25" s="22">
        <f t="shared" si="21"/>
        <v>16</v>
      </c>
      <c r="BO25" s="73">
        <v>2</v>
      </c>
      <c r="BP25" s="41"/>
      <c r="BQ25" s="41"/>
      <c r="BR25" s="27">
        <v>9.5</v>
      </c>
      <c r="BS25" s="21" t="s">
        <v>653</v>
      </c>
      <c r="BY25" s="72">
        <v>0</v>
      </c>
      <c r="BZ25" s="22">
        <v>0</v>
      </c>
      <c r="CA25" s="22">
        <v>0</v>
      </c>
      <c r="CB25" s="22">
        <f t="shared" si="10"/>
        <v>0</v>
      </c>
      <c r="CC25" s="73">
        <v>0</v>
      </c>
      <c r="CD25" s="72">
        <f t="shared" si="11"/>
        <v>1</v>
      </c>
      <c r="CE25" s="22">
        <f t="shared" si="11"/>
        <v>1</v>
      </c>
      <c r="CF25" s="22">
        <f t="shared" si="11"/>
        <v>0</v>
      </c>
      <c r="CG25" s="22">
        <f t="shared" si="11"/>
        <v>1</v>
      </c>
      <c r="CH25" s="73">
        <f t="shared" si="11"/>
        <v>0</v>
      </c>
      <c r="CI25" s="72">
        <v>1</v>
      </c>
      <c r="CJ25" s="22">
        <v>1</v>
      </c>
      <c r="CK25" s="22">
        <v>0</v>
      </c>
      <c r="CL25" s="22">
        <f t="shared" si="1"/>
        <v>1</v>
      </c>
      <c r="CM25" s="73">
        <v>0</v>
      </c>
      <c r="CN25" s="36"/>
    </row>
    <row r="26" spans="1:92" ht="18.600000000000001" customHeight="1" x14ac:dyDescent="0.25">
      <c r="A26" s="41"/>
      <c r="H26" s="22">
        <v>2</v>
      </c>
      <c r="I26" s="21" t="s">
        <v>129</v>
      </c>
      <c r="L26" s="21" t="s">
        <v>725</v>
      </c>
      <c r="Q26" s="41"/>
      <c r="R26" s="41"/>
      <c r="U26" s="27">
        <v>7</v>
      </c>
      <c r="V26" s="21" t="s">
        <v>183</v>
      </c>
      <c r="X26" s="21"/>
      <c r="Z26" s="21" t="s">
        <v>97</v>
      </c>
      <c r="AB26" s="22"/>
      <c r="AC26" s="22">
        <f t="shared" si="24"/>
        <v>2</v>
      </c>
      <c r="AD26" s="22">
        <v>1</v>
      </c>
      <c r="AE26" s="22">
        <v>1</v>
      </c>
      <c r="AF26" s="22">
        <v>0</v>
      </c>
      <c r="AG26" s="95">
        <f t="shared" si="25"/>
        <v>0.5</v>
      </c>
      <c r="AH26" s="95"/>
      <c r="AI26" s="22">
        <v>4</v>
      </c>
      <c r="AJ26" s="22">
        <v>0</v>
      </c>
      <c r="AK26" s="22">
        <v>0</v>
      </c>
      <c r="AL26" s="24">
        <f t="shared" si="26"/>
        <v>2</v>
      </c>
      <c r="AR26" s="36"/>
      <c r="AS26" s="41"/>
      <c r="AT26" s="27">
        <v>6.5</v>
      </c>
      <c r="AU26" s="21" t="s">
        <v>46</v>
      </c>
      <c r="AV26" s="21"/>
      <c r="AW26" s="21"/>
      <c r="AX26" s="27"/>
      <c r="AY26" s="22">
        <v>24</v>
      </c>
      <c r="AZ26" s="21" t="s">
        <v>108</v>
      </c>
      <c r="BA26" s="72">
        <v>2</v>
      </c>
      <c r="BB26" s="22">
        <v>0</v>
      </c>
      <c r="BC26" s="22">
        <v>0</v>
      </c>
      <c r="BD26" s="22">
        <f t="shared" si="18"/>
        <v>0</v>
      </c>
      <c r="BE26" s="73">
        <v>2</v>
      </c>
      <c r="BF26" s="72">
        <f t="shared" si="22"/>
        <v>19</v>
      </c>
      <c r="BG26" s="22">
        <f t="shared" si="22"/>
        <v>0</v>
      </c>
      <c r="BH26" s="22">
        <f t="shared" si="19"/>
        <v>11</v>
      </c>
      <c r="BI26" s="22">
        <f t="shared" si="23"/>
        <v>11</v>
      </c>
      <c r="BJ26" s="73">
        <f t="shared" si="20"/>
        <v>2</v>
      </c>
      <c r="BK26" s="72">
        <v>17</v>
      </c>
      <c r="BL26" s="22">
        <v>0</v>
      </c>
      <c r="BM26" s="22">
        <v>11</v>
      </c>
      <c r="BN26" s="22">
        <f t="shared" si="21"/>
        <v>11</v>
      </c>
      <c r="BO26" s="73">
        <v>0</v>
      </c>
      <c r="BP26" s="41"/>
      <c r="BQ26" s="41"/>
      <c r="BR26" s="27">
        <v>7.5</v>
      </c>
      <c r="BS26" s="21" t="s">
        <v>297</v>
      </c>
      <c r="BY26" s="72">
        <v>1</v>
      </c>
      <c r="BZ26" s="22">
        <v>0</v>
      </c>
      <c r="CA26" s="22">
        <v>0</v>
      </c>
      <c r="CB26" s="22">
        <f t="shared" si="10"/>
        <v>0</v>
      </c>
      <c r="CC26" s="73">
        <v>0</v>
      </c>
      <c r="CD26" s="72">
        <f t="shared" si="11"/>
        <v>4</v>
      </c>
      <c r="CE26" s="22">
        <f t="shared" si="11"/>
        <v>2</v>
      </c>
      <c r="CF26" s="22">
        <f t="shared" si="11"/>
        <v>1</v>
      </c>
      <c r="CG26" s="22">
        <f t="shared" si="11"/>
        <v>3</v>
      </c>
      <c r="CH26" s="73">
        <f t="shared" si="11"/>
        <v>0</v>
      </c>
      <c r="CI26" s="72">
        <v>3</v>
      </c>
      <c r="CJ26" s="22">
        <v>2</v>
      </c>
      <c r="CK26" s="22">
        <v>1</v>
      </c>
      <c r="CL26" s="22">
        <f t="shared" si="1"/>
        <v>3</v>
      </c>
      <c r="CM26" s="73">
        <v>0</v>
      </c>
      <c r="CN26" s="36"/>
    </row>
    <row r="27" spans="1:92" ht="18.600000000000001" customHeight="1" x14ac:dyDescent="0.25">
      <c r="A27" s="41"/>
      <c r="Q27" s="41"/>
      <c r="R27" s="41"/>
      <c r="U27" s="27">
        <v>7</v>
      </c>
      <c r="V27" s="21" t="s">
        <v>162</v>
      </c>
      <c r="X27" s="21"/>
      <c r="Z27" s="21" t="s">
        <v>17</v>
      </c>
      <c r="AB27" s="22"/>
      <c r="AC27" s="22">
        <f t="shared" si="24"/>
        <v>1</v>
      </c>
      <c r="AD27" s="22">
        <v>0</v>
      </c>
      <c r="AE27" s="22">
        <v>1</v>
      </c>
      <c r="AF27" s="22">
        <v>0</v>
      </c>
      <c r="AG27" s="95">
        <f t="shared" si="25"/>
        <v>0</v>
      </c>
      <c r="AH27" s="95"/>
      <c r="AI27" s="22">
        <v>3</v>
      </c>
      <c r="AJ27" s="22">
        <v>1</v>
      </c>
      <c r="AK27" s="22">
        <v>0</v>
      </c>
      <c r="AL27" s="24">
        <f t="shared" si="26"/>
        <v>3</v>
      </c>
      <c r="AR27" s="36"/>
      <c r="AS27" s="41"/>
      <c r="AT27" s="27">
        <v>7</v>
      </c>
      <c r="AU27" s="21" t="s">
        <v>34</v>
      </c>
      <c r="AV27" s="21"/>
      <c r="AW27" s="21"/>
      <c r="AX27" s="27"/>
      <c r="AY27" s="22">
        <v>44</v>
      </c>
      <c r="AZ27" s="21" t="s">
        <v>108</v>
      </c>
      <c r="BA27" s="72">
        <v>2</v>
      </c>
      <c r="BB27" s="22">
        <v>0</v>
      </c>
      <c r="BC27" s="22">
        <v>0</v>
      </c>
      <c r="BD27" s="22">
        <f t="shared" si="18"/>
        <v>0</v>
      </c>
      <c r="BE27" s="73">
        <v>2</v>
      </c>
      <c r="BF27" s="72">
        <f t="shared" si="22"/>
        <v>23</v>
      </c>
      <c r="BG27" s="22">
        <f t="shared" si="22"/>
        <v>0</v>
      </c>
      <c r="BH27" s="22">
        <f t="shared" si="19"/>
        <v>1</v>
      </c>
      <c r="BI27" s="22">
        <f t="shared" si="23"/>
        <v>1</v>
      </c>
      <c r="BJ27" s="73">
        <f t="shared" si="20"/>
        <v>4</v>
      </c>
      <c r="BK27" s="72">
        <v>21</v>
      </c>
      <c r="BL27" s="22">
        <v>0</v>
      </c>
      <c r="BM27" s="22">
        <v>1</v>
      </c>
      <c r="BN27" s="22">
        <f t="shared" si="21"/>
        <v>1</v>
      </c>
      <c r="BO27" s="73">
        <v>2</v>
      </c>
      <c r="BP27" s="41"/>
      <c r="BQ27" s="41"/>
      <c r="BR27" s="27">
        <v>9</v>
      </c>
      <c r="BS27" s="21" t="s">
        <v>372</v>
      </c>
      <c r="BY27" s="72">
        <v>1</v>
      </c>
      <c r="BZ27" s="22">
        <v>2</v>
      </c>
      <c r="CA27" s="22">
        <v>0</v>
      </c>
      <c r="CB27" s="22">
        <f t="shared" si="10"/>
        <v>2</v>
      </c>
      <c r="CC27" s="73">
        <v>0</v>
      </c>
      <c r="CD27" s="72">
        <f t="shared" si="11"/>
        <v>5</v>
      </c>
      <c r="CE27" s="22">
        <f t="shared" si="11"/>
        <v>9</v>
      </c>
      <c r="CF27" s="22">
        <f t="shared" si="11"/>
        <v>1</v>
      </c>
      <c r="CG27" s="22">
        <f t="shared" si="11"/>
        <v>10</v>
      </c>
      <c r="CH27" s="73">
        <f t="shared" si="11"/>
        <v>0</v>
      </c>
      <c r="CI27" s="72">
        <v>4</v>
      </c>
      <c r="CJ27" s="22">
        <v>7</v>
      </c>
      <c r="CK27" s="22">
        <v>1</v>
      </c>
      <c r="CL27" s="22">
        <f t="shared" si="1"/>
        <v>8</v>
      </c>
      <c r="CM27" s="73">
        <v>0</v>
      </c>
      <c r="CN27" s="36"/>
    </row>
    <row r="28" spans="1:92" ht="18.600000000000001" customHeight="1" x14ac:dyDescent="0.25">
      <c r="A28" s="41"/>
      <c r="C28" s="6" t="s">
        <v>665</v>
      </c>
      <c r="G28" s="5">
        <v>4</v>
      </c>
      <c r="H28" s="22">
        <v>1</v>
      </c>
      <c r="I28" s="21" t="s">
        <v>53</v>
      </c>
      <c r="J28" s="21"/>
      <c r="K28" s="21"/>
      <c r="L28" s="21" t="s">
        <v>45</v>
      </c>
      <c r="M28" s="21"/>
      <c r="N28" s="21"/>
      <c r="O28" s="21"/>
      <c r="P28" s="21"/>
      <c r="Q28" s="41"/>
      <c r="R28" s="41"/>
      <c r="U28" s="27">
        <v>7.5</v>
      </c>
      <c r="V28" s="21" t="s">
        <v>78</v>
      </c>
      <c r="X28" s="21"/>
      <c r="Z28" s="21" t="s">
        <v>18</v>
      </c>
      <c r="AB28" s="22"/>
      <c r="AC28" s="22">
        <f t="shared" si="24"/>
        <v>2</v>
      </c>
      <c r="AD28" s="22">
        <v>0</v>
      </c>
      <c r="AE28" s="22">
        <v>2</v>
      </c>
      <c r="AF28" s="22">
        <v>0</v>
      </c>
      <c r="AG28" s="95">
        <f t="shared" si="25"/>
        <v>0</v>
      </c>
      <c r="AH28" s="95"/>
      <c r="AI28" s="22">
        <v>8</v>
      </c>
      <c r="AJ28" s="22">
        <v>0</v>
      </c>
      <c r="AK28" s="22">
        <v>0</v>
      </c>
      <c r="AL28" s="24">
        <f t="shared" si="26"/>
        <v>4</v>
      </c>
      <c r="AR28" s="36"/>
      <c r="AS28" s="41"/>
      <c r="AT28" s="27">
        <v>6.5</v>
      </c>
      <c r="AU28" s="21" t="s">
        <v>236</v>
      </c>
      <c r="AY28" s="22">
        <v>23</v>
      </c>
      <c r="AZ28" s="21" t="s">
        <v>108</v>
      </c>
      <c r="BA28" s="72">
        <v>2</v>
      </c>
      <c r="BB28" s="22">
        <v>0</v>
      </c>
      <c r="BC28" s="22">
        <v>0</v>
      </c>
      <c r="BD28" s="22">
        <f t="shared" si="18"/>
        <v>0</v>
      </c>
      <c r="BE28" s="73">
        <v>0</v>
      </c>
      <c r="BF28" s="72">
        <f t="shared" si="22"/>
        <v>24</v>
      </c>
      <c r="BG28" s="22">
        <f t="shared" si="22"/>
        <v>5</v>
      </c>
      <c r="BH28" s="22">
        <f t="shared" si="19"/>
        <v>7</v>
      </c>
      <c r="BI28" s="22">
        <f t="shared" si="23"/>
        <v>12</v>
      </c>
      <c r="BJ28" s="73">
        <f t="shared" si="20"/>
        <v>2</v>
      </c>
      <c r="BK28" s="72">
        <v>22</v>
      </c>
      <c r="BL28" s="22">
        <v>5</v>
      </c>
      <c r="BM28" s="22">
        <v>7</v>
      </c>
      <c r="BN28" s="22">
        <f t="shared" si="21"/>
        <v>12</v>
      </c>
      <c r="BO28" s="73">
        <v>2</v>
      </c>
      <c r="BP28" s="41"/>
      <c r="BQ28" s="41"/>
      <c r="BR28" s="27">
        <v>6.5</v>
      </c>
      <c r="BS28" s="21" t="s">
        <v>392</v>
      </c>
      <c r="BY28" s="72">
        <v>0</v>
      </c>
      <c r="BZ28" s="22">
        <v>0</v>
      </c>
      <c r="CA28" s="22">
        <v>0</v>
      </c>
      <c r="CB28" s="22">
        <f t="shared" si="10"/>
        <v>0</v>
      </c>
      <c r="CC28" s="73">
        <v>0</v>
      </c>
      <c r="CD28" s="72">
        <f t="shared" si="11"/>
        <v>5</v>
      </c>
      <c r="CE28" s="22">
        <f t="shared" si="11"/>
        <v>0</v>
      </c>
      <c r="CF28" s="22">
        <f t="shared" si="11"/>
        <v>3</v>
      </c>
      <c r="CG28" s="22">
        <f t="shared" si="11"/>
        <v>3</v>
      </c>
      <c r="CH28" s="73">
        <f t="shared" si="11"/>
        <v>0</v>
      </c>
      <c r="CI28" s="72">
        <v>5</v>
      </c>
      <c r="CJ28" s="22">
        <v>0</v>
      </c>
      <c r="CK28" s="22">
        <v>3</v>
      </c>
      <c r="CL28" s="22">
        <f t="shared" si="1"/>
        <v>3</v>
      </c>
      <c r="CM28" s="73">
        <v>0</v>
      </c>
      <c r="CN28" s="36"/>
    </row>
    <row r="29" spans="1:92" ht="18.600000000000001" customHeight="1" x14ac:dyDescent="0.25">
      <c r="A29" s="41"/>
      <c r="B29" s="22" t="s">
        <v>27</v>
      </c>
      <c r="C29" s="21" t="s">
        <v>721</v>
      </c>
      <c r="D29" s="21"/>
      <c r="E29" s="21"/>
      <c r="F29" s="21"/>
      <c r="G29" s="5"/>
      <c r="H29" s="22">
        <v>1</v>
      </c>
      <c r="I29" s="21" t="s">
        <v>53</v>
      </c>
      <c r="J29" s="21"/>
      <c r="K29" s="21"/>
      <c r="L29" s="21" t="s">
        <v>45</v>
      </c>
      <c r="M29" s="21"/>
      <c r="N29" s="21"/>
      <c r="O29" s="21"/>
      <c r="P29" s="21"/>
      <c r="Q29" s="41"/>
      <c r="R29" s="41"/>
      <c r="U29" s="27">
        <v>7</v>
      </c>
      <c r="V29" s="21" t="s">
        <v>145</v>
      </c>
      <c r="X29" s="21"/>
      <c r="Z29" s="21" t="s">
        <v>93</v>
      </c>
      <c r="AB29" s="22"/>
      <c r="AC29" s="22">
        <f t="shared" si="24"/>
        <v>2</v>
      </c>
      <c r="AD29" s="22">
        <v>0</v>
      </c>
      <c r="AE29" s="22">
        <v>2</v>
      </c>
      <c r="AF29" s="22">
        <v>0</v>
      </c>
      <c r="AG29" s="95">
        <f t="shared" si="25"/>
        <v>0</v>
      </c>
      <c r="AH29" s="95"/>
      <c r="AI29" s="22">
        <v>9</v>
      </c>
      <c r="AJ29" s="22">
        <v>0</v>
      </c>
      <c r="AK29" s="22">
        <v>0</v>
      </c>
      <c r="AL29" s="24">
        <f t="shared" si="26"/>
        <v>4.5</v>
      </c>
      <c r="AR29" s="36"/>
      <c r="AS29" s="41"/>
      <c r="AT29" s="27">
        <v>6.5</v>
      </c>
      <c r="AU29" s="21" t="s">
        <v>121</v>
      </c>
      <c r="AY29" s="22">
        <v>30</v>
      </c>
      <c r="AZ29" s="21" t="s">
        <v>108</v>
      </c>
      <c r="BA29" s="72">
        <v>1</v>
      </c>
      <c r="BB29" s="22">
        <v>0</v>
      </c>
      <c r="BC29" s="22">
        <v>0</v>
      </c>
      <c r="BD29" s="22">
        <f t="shared" si="18"/>
        <v>0</v>
      </c>
      <c r="BE29" s="73">
        <v>0</v>
      </c>
      <c r="BF29" s="72">
        <f t="shared" si="22"/>
        <v>22</v>
      </c>
      <c r="BG29" s="22">
        <f t="shared" si="22"/>
        <v>2</v>
      </c>
      <c r="BH29" s="22">
        <f t="shared" si="19"/>
        <v>4</v>
      </c>
      <c r="BI29" s="22">
        <f t="shared" si="23"/>
        <v>6</v>
      </c>
      <c r="BJ29" s="73">
        <f t="shared" si="20"/>
        <v>0</v>
      </c>
      <c r="BK29" s="72">
        <v>21</v>
      </c>
      <c r="BL29" s="22">
        <v>2</v>
      </c>
      <c r="BM29" s="22">
        <v>4</v>
      </c>
      <c r="BN29" s="22">
        <f t="shared" si="21"/>
        <v>6</v>
      </c>
      <c r="BO29" s="73">
        <v>0</v>
      </c>
      <c r="BP29" s="41"/>
      <c r="BQ29" s="41"/>
      <c r="BR29" s="27">
        <v>8.5</v>
      </c>
      <c r="BS29" s="21" t="s">
        <v>254</v>
      </c>
      <c r="BY29" s="72">
        <v>0</v>
      </c>
      <c r="BZ29" s="22">
        <v>0</v>
      </c>
      <c r="CA29" s="22">
        <v>0</v>
      </c>
      <c r="CB29" s="22">
        <f t="shared" si="10"/>
        <v>0</v>
      </c>
      <c r="CC29" s="73">
        <v>0</v>
      </c>
      <c r="CD29" s="72">
        <f t="shared" si="11"/>
        <v>3</v>
      </c>
      <c r="CE29" s="22">
        <f t="shared" si="11"/>
        <v>0</v>
      </c>
      <c r="CF29" s="22">
        <f t="shared" si="11"/>
        <v>0</v>
      </c>
      <c r="CG29" s="22">
        <f t="shared" si="11"/>
        <v>0</v>
      </c>
      <c r="CH29" s="73">
        <f t="shared" si="11"/>
        <v>2</v>
      </c>
      <c r="CI29" s="72">
        <v>3</v>
      </c>
      <c r="CJ29" s="22">
        <v>0</v>
      </c>
      <c r="CK29" s="22">
        <v>0</v>
      </c>
      <c r="CL29" s="22">
        <f t="shared" si="1"/>
        <v>0</v>
      </c>
      <c r="CM29" s="73">
        <v>2</v>
      </c>
      <c r="CN29" s="36"/>
    </row>
    <row r="30" spans="1:92" ht="18.600000000000001" customHeight="1" thickBot="1" x14ac:dyDescent="0.3">
      <c r="A30" s="41"/>
      <c r="C30" s="21" t="s">
        <v>264</v>
      </c>
      <c r="H30" s="22">
        <v>2</v>
      </c>
      <c r="I30" s="21" t="s">
        <v>53</v>
      </c>
      <c r="J30" s="21"/>
      <c r="K30" s="21"/>
      <c r="L30" s="21"/>
      <c r="M30" s="21" t="s">
        <v>122</v>
      </c>
      <c r="N30" s="21"/>
      <c r="O30" s="21"/>
      <c r="P30" s="21"/>
      <c r="Q30" s="41"/>
      <c r="R30" s="41"/>
      <c r="V30" s="21" t="s">
        <v>19</v>
      </c>
      <c r="X30" s="21"/>
      <c r="Y30" s="21"/>
      <c r="Z30" s="11"/>
      <c r="AA30" s="21"/>
      <c r="AB30" s="22"/>
      <c r="AC30" s="22">
        <f>+AC87</f>
        <v>1</v>
      </c>
      <c r="AD30" s="22">
        <f>+AD87</f>
        <v>1</v>
      </c>
      <c r="AE30" s="22">
        <f>+AE87</f>
        <v>0</v>
      </c>
      <c r="AF30" s="22">
        <f>+AF87</f>
        <v>0</v>
      </c>
      <c r="AG30" s="95">
        <f t="shared" si="25"/>
        <v>1</v>
      </c>
      <c r="AH30" s="95"/>
      <c r="AI30" s="22">
        <f>+AI87</f>
        <v>4</v>
      </c>
      <c r="AJ30" s="22">
        <f>+AJ87</f>
        <v>0</v>
      </c>
      <c r="AK30" s="22">
        <f>+AK87</f>
        <v>0</v>
      </c>
      <c r="AL30" s="24">
        <f t="shared" si="26"/>
        <v>4</v>
      </c>
      <c r="AR30" s="36"/>
      <c r="AS30" s="41"/>
      <c r="AT30" s="27">
        <v>6.5</v>
      </c>
      <c r="AU30" s="21" t="s">
        <v>165</v>
      </c>
      <c r="AV30" s="21"/>
      <c r="AW30" s="21"/>
      <c r="AX30" s="27"/>
      <c r="AY30" s="22">
        <v>10</v>
      </c>
      <c r="AZ30" s="21" t="s">
        <v>108</v>
      </c>
      <c r="BA30" s="72">
        <v>2</v>
      </c>
      <c r="BB30" s="22">
        <v>0</v>
      </c>
      <c r="BC30" s="22">
        <v>0</v>
      </c>
      <c r="BD30" s="22">
        <f t="shared" si="18"/>
        <v>0</v>
      </c>
      <c r="BE30" s="73">
        <v>0</v>
      </c>
      <c r="BF30" s="72">
        <f t="shared" si="22"/>
        <v>21</v>
      </c>
      <c r="BG30" s="22">
        <f t="shared" si="22"/>
        <v>3</v>
      </c>
      <c r="BH30" s="22">
        <f t="shared" si="19"/>
        <v>2</v>
      </c>
      <c r="BI30" s="22">
        <f t="shared" si="23"/>
        <v>5</v>
      </c>
      <c r="BJ30" s="73">
        <f t="shared" si="20"/>
        <v>0</v>
      </c>
      <c r="BK30" s="72">
        <v>19</v>
      </c>
      <c r="BL30" s="22">
        <v>3</v>
      </c>
      <c r="BM30" s="22">
        <v>2</v>
      </c>
      <c r="BN30" s="22">
        <f t="shared" si="21"/>
        <v>5</v>
      </c>
      <c r="BO30" s="73">
        <v>0</v>
      </c>
      <c r="BP30" s="41"/>
      <c r="BQ30" s="41"/>
      <c r="BR30" s="27">
        <v>6</v>
      </c>
      <c r="BS30" s="21" t="s">
        <v>156</v>
      </c>
      <c r="BY30" s="72">
        <v>0</v>
      </c>
      <c r="BZ30" s="22">
        <v>0</v>
      </c>
      <c r="CA30" s="22">
        <v>0</v>
      </c>
      <c r="CB30" s="22">
        <f t="shared" si="10"/>
        <v>0</v>
      </c>
      <c r="CC30" s="73">
        <v>0</v>
      </c>
      <c r="CD30" s="72">
        <f t="shared" si="11"/>
        <v>8</v>
      </c>
      <c r="CE30" s="22">
        <f t="shared" si="11"/>
        <v>0</v>
      </c>
      <c r="CF30" s="22">
        <f t="shared" si="11"/>
        <v>0</v>
      </c>
      <c r="CG30" s="22">
        <f t="shared" si="11"/>
        <v>0</v>
      </c>
      <c r="CH30" s="73">
        <f t="shared" si="11"/>
        <v>2</v>
      </c>
      <c r="CI30" s="72">
        <v>8</v>
      </c>
      <c r="CJ30" s="22">
        <v>0</v>
      </c>
      <c r="CK30" s="22">
        <v>0</v>
      </c>
      <c r="CL30" s="22">
        <f t="shared" si="1"/>
        <v>0</v>
      </c>
      <c r="CM30" s="73">
        <v>2</v>
      </c>
      <c r="CN30" s="36"/>
    </row>
    <row r="31" spans="1:92" ht="18.600000000000001" customHeight="1" thickBot="1" x14ac:dyDescent="0.3">
      <c r="A31" s="41"/>
      <c r="C31" s="21" t="s">
        <v>722</v>
      </c>
      <c r="H31" s="22">
        <v>2</v>
      </c>
      <c r="I31" s="21" t="s">
        <v>140</v>
      </c>
      <c r="K31" s="21"/>
      <c r="L31" s="21" t="s">
        <v>726</v>
      </c>
      <c r="M31" s="21"/>
      <c r="N31" s="21"/>
      <c r="O31" s="21"/>
      <c r="P31" s="21"/>
      <c r="Q31" s="41"/>
      <c r="R31" s="41"/>
      <c r="U31" s="32"/>
      <c r="V31" s="32"/>
      <c r="W31" s="31" t="s">
        <v>20</v>
      </c>
      <c r="X31" s="32"/>
      <c r="Y31" s="32"/>
      <c r="Z31" s="32"/>
      <c r="AA31" s="31"/>
      <c r="AB31" s="15"/>
      <c r="AC31" s="15">
        <f>SUM(AC22:AC30)</f>
        <v>16</v>
      </c>
      <c r="AD31" s="15">
        <f>SUM(AD22:AD30)</f>
        <v>8</v>
      </c>
      <c r="AE31" s="15">
        <f>SUM(AE22:AE30)</f>
        <v>8</v>
      </c>
      <c r="AF31" s="15">
        <f>SUM(AF22:AF30)</f>
        <v>0</v>
      </c>
      <c r="AG31" s="15"/>
      <c r="AH31" s="15"/>
      <c r="AI31" s="15">
        <f>SUM(AI22:AI30)</f>
        <v>36</v>
      </c>
      <c r="AJ31" s="15">
        <f>SUM(AJ22:AJ30)</f>
        <v>3</v>
      </c>
      <c r="AK31" s="15">
        <f>SUM(AK22:AK30)</f>
        <v>4</v>
      </c>
      <c r="AL31" s="33">
        <f t="shared" si="26"/>
        <v>2.25</v>
      </c>
      <c r="AR31" s="36"/>
      <c r="AS31" s="41"/>
      <c r="AT31" s="17" t="s">
        <v>50</v>
      </c>
      <c r="AU31" s="17"/>
      <c r="AV31" s="17"/>
      <c r="AW31" s="17"/>
      <c r="AX31" s="17"/>
      <c r="AY31" s="17"/>
      <c r="AZ31" s="17"/>
      <c r="BA31" s="75">
        <f>SUM(BA19:BA30)</f>
        <v>22</v>
      </c>
      <c r="BB31" s="23">
        <f>SUM(BB19:BB30)</f>
        <v>5</v>
      </c>
      <c r="BC31" s="23">
        <f>SUM(BC19:BC30)</f>
        <v>5</v>
      </c>
      <c r="BD31" s="23">
        <f>+BC31+BB31</f>
        <v>10</v>
      </c>
      <c r="BE31" s="76">
        <f>SUM(BE19:BE30)</f>
        <v>6</v>
      </c>
      <c r="BF31" s="75">
        <f>SUM(BF19:BF30)</f>
        <v>264</v>
      </c>
      <c r="BG31" s="23">
        <f>SUM(BG19:BG30)</f>
        <v>67</v>
      </c>
      <c r="BH31" s="23">
        <f>SUM(BH19:BH30)</f>
        <v>94</v>
      </c>
      <c r="BI31" s="23">
        <f>+BH31+BG31</f>
        <v>161</v>
      </c>
      <c r="BJ31" s="76">
        <f>SUM(BJ19:BJ30)</f>
        <v>28</v>
      </c>
      <c r="BK31" s="75">
        <f>SUM(BK19:BK30)</f>
        <v>242</v>
      </c>
      <c r="BL31" s="23">
        <f>SUM(BL19:BL30)</f>
        <v>62</v>
      </c>
      <c r="BM31" s="23">
        <f>SUM(BM19:BM30)</f>
        <v>89</v>
      </c>
      <c r="BN31" s="23">
        <f>+BM31+BL31</f>
        <v>151</v>
      </c>
      <c r="BO31" s="76">
        <f>SUM(BO19:BO30)</f>
        <v>22</v>
      </c>
      <c r="BP31" s="41"/>
      <c r="BQ31" s="41"/>
      <c r="BR31" s="27">
        <v>9.5</v>
      </c>
      <c r="BS31" s="21" t="s">
        <v>419</v>
      </c>
      <c r="BY31" s="72">
        <v>0</v>
      </c>
      <c r="BZ31" s="22">
        <v>0</v>
      </c>
      <c r="CA31" s="22">
        <v>0</v>
      </c>
      <c r="CB31" s="22">
        <f t="shared" si="10"/>
        <v>0</v>
      </c>
      <c r="CC31" s="73">
        <v>0</v>
      </c>
      <c r="CD31" s="72">
        <f t="shared" si="11"/>
        <v>3</v>
      </c>
      <c r="CE31" s="22">
        <f t="shared" si="11"/>
        <v>7</v>
      </c>
      <c r="CF31" s="22">
        <f t="shared" si="11"/>
        <v>1</v>
      </c>
      <c r="CG31" s="22">
        <f t="shared" si="11"/>
        <v>8</v>
      </c>
      <c r="CH31" s="73">
        <f t="shared" si="11"/>
        <v>0</v>
      </c>
      <c r="CI31" s="72">
        <v>3</v>
      </c>
      <c r="CJ31" s="22">
        <v>7</v>
      </c>
      <c r="CK31" s="22">
        <v>1</v>
      </c>
      <c r="CL31" s="22">
        <f t="shared" si="1"/>
        <v>8</v>
      </c>
      <c r="CM31" s="73">
        <v>0</v>
      </c>
      <c r="CN31" s="36"/>
    </row>
    <row r="32" spans="1:92" ht="18.600000000000001" customHeight="1" x14ac:dyDescent="0.25">
      <c r="A32" s="41"/>
      <c r="B32" s="36"/>
      <c r="C32" s="46"/>
      <c r="D32" s="46"/>
      <c r="E32" s="46"/>
      <c r="F32" s="46"/>
      <c r="G32" s="42"/>
      <c r="H32" s="45"/>
      <c r="I32" s="46"/>
      <c r="J32" s="46"/>
      <c r="K32" s="45"/>
      <c r="L32" s="45"/>
      <c r="M32" s="45"/>
      <c r="N32" s="45"/>
      <c r="O32" s="45"/>
      <c r="P32" s="45"/>
      <c r="Q32" s="41"/>
      <c r="R32" s="41"/>
      <c r="AR32" s="36"/>
      <c r="AS32" s="41"/>
      <c r="AT32" s="12" t="s">
        <v>93</v>
      </c>
      <c r="AU32" s="12"/>
      <c r="AV32" s="12"/>
      <c r="AW32" s="12"/>
      <c r="AX32" s="13"/>
      <c r="AY32" s="14" t="s">
        <v>152</v>
      </c>
      <c r="BA32" s="72">
        <v>3</v>
      </c>
      <c r="BB32" s="22">
        <v>0</v>
      </c>
      <c r="BC32" s="22">
        <v>0</v>
      </c>
      <c r="BD32" s="22">
        <f t="shared" ref="BD32:BD43" si="27">+BB32+BC32</f>
        <v>0</v>
      </c>
      <c r="BE32" s="73">
        <v>0</v>
      </c>
      <c r="BF32" s="72">
        <f>+BA32+BK32</f>
        <v>52.7</v>
      </c>
      <c r="BG32" s="22">
        <f>+BB32+BL32</f>
        <v>12</v>
      </c>
      <c r="BH32" s="22">
        <f t="shared" ref="BH32:BH43" si="28">+BC32+BM32</f>
        <v>15</v>
      </c>
      <c r="BI32" s="22">
        <f>+BG32+BH32</f>
        <v>27</v>
      </c>
      <c r="BJ32" s="73">
        <f t="shared" ref="BJ32:BJ43" si="29">+BE32+BO32</f>
        <v>2</v>
      </c>
      <c r="BK32" s="72">
        <v>49.7</v>
      </c>
      <c r="BL32" s="15">
        <v>12</v>
      </c>
      <c r="BM32" s="15">
        <v>15</v>
      </c>
      <c r="BN32" s="15">
        <f t="shared" ref="BN32:BN43" si="30">+BL32+BM32</f>
        <v>27</v>
      </c>
      <c r="BO32" s="74">
        <v>2</v>
      </c>
      <c r="BP32" s="41"/>
      <c r="BQ32" s="41"/>
      <c r="BR32" s="27">
        <v>8.5</v>
      </c>
      <c r="BS32" s="21" t="s">
        <v>348</v>
      </c>
      <c r="BY32" s="72">
        <v>0</v>
      </c>
      <c r="BZ32" s="22">
        <v>0</v>
      </c>
      <c r="CA32" s="22">
        <v>0</v>
      </c>
      <c r="CB32" s="22">
        <f t="shared" si="10"/>
        <v>0</v>
      </c>
      <c r="CC32" s="73">
        <v>0</v>
      </c>
      <c r="CD32" s="72">
        <f t="shared" si="11"/>
        <v>3</v>
      </c>
      <c r="CE32" s="22">
        <f t="shared" si="11"/>
        <v>0</v>
      </c>
      <c r="CF32" s="22">
        <f t="shared" si="11"/>
        <v>1</v>
      </c>
      <c r="CG32" s="22">
        <f t="shared" si="11"/>
        <v>1</v>
      </c>
      <c r="CH32" s="73">
        <f t="shared" si="11"/>
        <v>0</v>
      </c>
      <c r="CI32" s="72">
        <v>3</v>
      </c>
      <c r="CJ32" s="22">
        <v>0</v>
      </c>
      <c r="CK32" s="22">
        <v>1</v>
      </c>
      <c r="CL32" s="22">
        <f t="shared" si="1"/>
        <v>1</v>
      </c>
      <c r="CM32" s="73">
        <v>0</v>
      </c>
      <c r="CN32" s="36"/>
    </row>
    <row r="33" spans="1:92" ht="18.600000000000001" customHeight="1" x14ac:dyDescent="0.25">
      <c r="A33" s="41"/>
      <c r="B33" s="42" t="s">
        <v>148</v>
      </c>
      <c r="C33" s="6" t="s">
        <v>661</v>
      </c>
      <c r="F33" s="20"/>
      <c r="G33" s="5">
        <v>0</v>
      </c>
      <c r="H33" s="22"/>
      <c r="I33" s="21"/>
      <c r="J33" s="21"/>
      <c r="K33" s="21"/>
      <c r="L33" s="21"/>
      <c r="M33" s="21"/>
      <c r="N33" s="21"/>
      <c r="O33" s="21"/>
      <c r="P33" s="21"/>
      <c r="Q33" s="41"/>
      <c r="R33" s="41"/>
      <c r="AR33" s="36"/>
      <c r="AS33" s="41"/>
      <c r="AT33" s="27">
        <v>7</v>
      </c>
      <c r="AU33" s="21" t="s">
        <v>145</v>
      </c>
      <c r="AV33" s="21"/>
      <c r="AW33" s="21"/>
      <c r="AX33" s="27"/>
      <c r="AY33" s="22">
        <v>1</v>
      </c>
      <c r="AZ33" s="16" t="s">
        <v>98</v>
      </c>
      <c r="BA33" s="72">
        <v>2</v>
      </c>
      <c r="BB33" s="22">
        <v>0</v>
      </c>
      <c r="BC33" s="22">
        <v>0</v>
      </c>
      <c r="BD33" s="22">
        <f t="shared" si="27"/>
        <v>0</v>
      </c>
      <c r="BE33" s="73">
        <v>0</v>
      </c>
      <c r="BF33" s="72">
        <f t="shared" ref="BF33:BG43" si="31">+BA33+BK33</f>
        <v>10</v>
      </c>
      <c r="BG33" s="22">
        <f t="shared" si="31"/>
        <v>0</v>
      </c>
      <c r="BH33" s="22">
        <f t="shared" si="28"/>
        <v>0</v>
      </c>
      <c r="BI33" s="22">
        <f t="shared" ref="BI33:BI43" si="32">+BG33+BH33</f>
        <v>0</v>
      </c>
      <c r="BJ33" s="73">
        <f t="shared" si="29"/>
        <v>0</v>
      </c>
      <c r="BK33" s="72">
        <v>8</v>
      </c>
      <c r="BL33" s="22">
        <v>0</v>
      </c>
      <c r="BM33" s="22">
        <v>0</v>
      </c>
      <c r="BN33" s="22">
        <f t="shared" si="30"/>
        <v>0</v>
      </c>
      <c r="BO33" s="73">
        <v>0</v>
      </c>
      <c r="BP33" s="41"/>
      <c r="BQ33" s="41"/>
      <c r="BR33" s="27">
        <v>8</v>
      </c>
      <c r="BS33" s="21" t="s">
        <v>279</v>
      </c>
      <c r="BY33" s="72">
        <v>0</v>
      </c>
      <c r="BZ33" s="22">
        <v>0</v>
      </c>
      <c r="CA33" s="22">
        <v>0</v>
      </c>
      <c r="CB33" s="22">
        <f t="shared" si="10"/>
        <v>0</v>
      </c>
      <c r="CC33" s="73">
        <v>0</v>
      </c>
      <c r="CD33" s="72">
        <f t="shared" si="11"/>
        <v>16</v>
      </c>
      <c r="CE33" s="22">
        <f t="shared" si="11"/>
        <v>8</v>
      </c>
      <c r="CF33" s="22">
        <f t="shared" si="11"/>
        <v>19</v>
      </c>
      <c r="CG33" s="22">
        <f t="shared" si="11"/>
        <v>27</v>
      </c>
      <c r="CH33" s="73">
        <f t="shared" si="11"/>
        <v>0</v>
      </c>
      <c r="CI33" s="72">
        <v>16</v>
      </c>
      <c r="CJ33" s="22">
        <v>8</v>
      </c>
      <c r="CK33" s="22">
        <v>19</v>
      </c>
      <c r="CL33" s="22">
        <f t="shared" si="1"/>
        <v>27</v>
      </c>
      <c r="CM33" s="73">
        <v>0</v>
      </c>
      <c r="CN33" s="36"/>
    </row>
    <row r="34" spans="1:92" ht="18.600000000000001" customHeight="1" x14ac:dyDescent="0.25">
      <c r="A34" s="41"/>
      <c r="B34" s="22" t="s">
        <v>27</v>
      </c>
      <c r="C34" s="16" t="s">
        <v>727</v>
      </c>
      <c r="D34" s="21"/>
      <c r="E34" s="21"/>
      <c r="H34" s="22"/>
      <c r="I34" s="21"/>
      <c r="J34" s="21"/>
      <c r="K34" s="21"/>
      <c r="L34" s="21"/>
      <c r="M34" s="21"/>
      <c r="N34" s="21"/>
      <c r="O34" s="21"/>
      <c r="P34" s="21"/>
      <c r="Q34" s="41"/>
      <c r="R34" s="41"/>
      <c r="U34" s="88" t="s">
        <v>668</v>
      </c>
      <c r="V34" s="88"/>
      <c r="W34" s="88"/>
      <c r="X34" s="88"/>
      <c r="Y34" s="88"/>
      <c r="Z34" s="88"/>
      <c r="AA34" s="88"/>
      <c r="AB34" s="88"/>
      <c r="AC34" s="88"/>
      <c r="AD34" s="88"/>
      <c r="AE34" s="88"/>
      <c r="AF34" s="88"/>
      <c r="AG34" s="88"/>
      <c r="AH34" s="88"/>
      <c r="AI34" s="88"/>
      <c r="AJ34" s="88"/>
      <c r="AK34" s="88"/>
      <c r="AL34" s="88"/>
      <c r="AR34" s="36"/>
      <c r="AS34" s="41"/>
      <c r="AT34" s="27">
        <v>9.5</v>
      </c>
      <c r="AU34" s="21" t="s">
        <v>126</v>
      </c>
      <c r="AV34" s="21"/>
      <c r="AW34" s="21"/>
      <c r="AX34" s="27"/>
      <c r="AY34" s="22">
        <v>6</v>
      </c>
      <c r="AZ34" s="16" t="s">
        <v>98</v>
      </c>
      <c r="BA34" s="72">
        <v>2</v>
      </c>
      <c r="BB34" s="22">
        <v>0</v>
      </c>
      <c r="BC34" s="22">
        <v>0</v>
      </c>
      <c r="BD34" s="22">
        <f t="shared" si="27"/>
        <v>0</v>
      </c>
      <c r="BE34" s="73">
        <v>2</v>
      </c>
      <c r="BF34" s="72">
        <f t="shared" si="31"/>
        <v>22.3</v>
      </c>
      <c r="BG34" s="22">
        <f t="shared" si="31"/>
        <v>7</v>
      </c>
      <c r="BH34" s="22">
        <f t="shared" si="28"/>
        <v>8</v>
      </c>
      <c r="BI34" s="22">
        <f t="shared" si="32"/>
        <v>15</v>
      </c>
      <c r="BJ34" s="73">
        <f t="shared" si="29"/>
        <v>12</v>
      </c>
      <c r="BK34" s="72">
        <v>20.3</v>
      </c>
      <c r="BL34" s="22">
        <v>7</v>
      </c>
      <c r="BM34" s="22">
        <v>8</v>
      </c>
      <c r="BN34" s="22">
        <f t="shared" si="30"/>
        <v>15</v>
      </c>
      <c r="BO34" s="73">
        <v>10</v>
      </c>
      <c r="BP34" s="41"/>
      <c r="BQ34" s="41"/>
      <c r="BR34" s="27">
        <v>8.5</v>
      </c>
      <c r="BS34" s="21" t="s">
        <v>616</v>
      </c>
      <c r="BY34" s="72">
        <v>0</v>
      </c>
      <c r="BZ34" s="22">
        <v>0</v>
      </c>
      <c r="CA34" s="22">
        <v>0</v>
      </c>
      <c r="CB34" s="22">
        <f t="shared" si="10"/>
        <v>0</v>
      </c>
      <c r="CC34" s="73">
        <v>0</v>
      </c>
      <c r="CD34" s="72">
        <f t="shared" si="11"/>
        <v>1</v>
      </c>
      <c r="CE34" s="22">
        <f t="shared" si="11"/>
        <v>1</v>
      </c>
      <c r="CF34" s="22">
        <f t="shared" si="11"/>
        <v>0</v>
      </c>
      <c r="CG34" s="22">
        <f t="shared" si="11"/>
        <v>1</v>
      </c>
      <c r="CH34" s="73">
        <f t="shared" si="11"/>
        <v>0</v>
      </c>
      <c r="CI34" s="72">
        <v>1</v>
      </c>
      <c r="CJ34" s="22">
        <v>1</v>
      </c>
      <c r="CK34" s="22">
        <v>0</v>
      </c>
      <c r="CL34" s="22">
        <f t="shared" si="1"/>
        <v>1</v>
      </c>
      <c r="CM34" s="73">
        <v>0</v>
      </c>
      <c r="CN34" s="36"/>
    </row>
    <row r="35" spans="1:92" ht="18.600000000000001" customHeight="1" x14ac:dyDescent="0.25">
      <c r="A35" s="41" t="s">
        <v>43</v>
      </c>
      <c r="C35" s="16" t="s">
        <v>728</v>
      </c>
      <c r="H35" s="22"/>
      <c r="I35" s="21"/>
      <c r="J35" s="21"/>
      <c r="K35" s="21"/>
      <c r="L35" s="21"/>
      <c r="M35" s="21"/>
      <c r="N35" s="21"/>
      <c r="O35" s="21"/>
      <c r="P35" s="21"/>
      <c r="Q35" s="41"/>
      <c r="R35" s="41"/>
      <c r="AR35" s="36"/>
      <c r="AS35" s="41"/>
      <c r="AT35" s="27">
        <v>8.5</v>
      </c>
      <c r="AU35" s="21" t="s">
        <v>82</v>
      </c>
      <c r="AV35" s="21"/>
      <c r="AW35" s="21"/>
      <c r="AX35" s="27"/>
      <c r="AY35" s="22">
        <v>9</v>
      </c>
      <c r="AZ35" s="16" t="s">
        <v>98</v>
      </c>
      <c r="BA35" s="72">
        <v>2</v>
      </c>
      <c r="BB35" s="22">
        <v>0</v>
      </c>
      <c r="BC35" s="22">
        <v>0</v>
      </c>
      <c r="BD35" s="22">
        <f t="shared" si="27"/>
        <v>0</v>
      </c>
      <c r="BE35" s="73">
        <v>0</v>
      </c>
      <c r="BF35" s="72">
        <f t="shared" si="31"/>
        <v>23</v>
      </c>
      <c r="BG35" s="22">
        <f t="shared" si="31"/>
        <v>1</v>
      </c>
      <c r="BH35" s="22">
        <f t="shared" si="28"/>
        <v>8</v>
      </c>
      <c r="BI35" s="22">
        <f t="shared" si="32"/>
        <v>9</v>
      </c>
      <c r="BJ35" s="73">
        <f t="shared" si="29"/>
        <v>2</v>
      </c>
      <c r="BK35" s="72">
        <v>21</v>
      </c>
      <c r="BL35" s="22">
        <v>1</v>
      </c>
      <c r="BM35" s="22">
        <v>8</v>
      </c>
      <c r="BN35" s="22">
        <f t="shared" si="30"/>
        <v>9</v>
      </c>
      <c r="BO35" s="73">
        <v>2</v>
      </c>
      <c r="BP35" s="41"/>
      <c r="BQ35" s="41"/>
      <c r="BR35" s="27">
        <v>8.5</v>
      </c>
      <c r="BS35" s="21" t="s">
        <v>418</v>
      </c>
      <c r="BY35" s="72">
        <v>2</v>
      </c>
      <c r="BZ35" s="22">
        <v>1</v>
      </c>
      <c r="CA35" s="22">
        <v>0</v>
      </c>
      <c r="CB35" s="22">
        <f t="shared" si="10"/>
        <v>1</v>
      </c>
      <c r="CC35" s="73">
        <v>0</v>
      </c>
      <c r="CD35" s="72">
        <f t="shared" si="11"/>
        <v>9</v>
      </c>
      <c r="CE35" s="22">
        <f t="shared" si="11"/>
        <v>1</v>
      </c>
      <c r="CF35" s="22">
        <f t="shared" si="11"/>
        <v>12</v>
      </c>
      <c r="CG35" s="22">
        <f t="shared" si="11"/>
        <v>13</v>
      </c>
      <c r="CH35" s="73">
        <f t="shared" si="11"/>
        <v>2</v>
      </c>
      <c r="CI35" s="72">
        <v>7</v>
      </c>
      <c r="CJ35" s="22">
        <v>0</v>
      </c>
      <c r="CK35" s="22">
        <v>12</v>
      </c>
      <c r="CL35" s="22">
        <f t="shared" si="1"/>
        <v>12</v>
      </c>
      <c r="CM35" s="73">
        <v>2</v>
      </c>
      <c r="CN35" s="36"/>
    </row>
    <row r="36" spans="1:92" ht="18.600000000000001" customHeight="1" thickBot="1" x14ac:dyDescent="0.3">
      <c r="A36" s="41"/>
      <c r="C36" s="16" t="s">
        <v>396</v>
      </c>
      <c r="H36" s="22"/>
      <c r="I36" s="21"/>
      <c r="L36" s="21"/>
      <c r="M36" s="21"/>
      <c r="N36" s="21"/>
      <c r="O36" s="21"/>
      <c r="P36" s="21"/>
      <c r="Q36" s="41"/>
      <c r="R36" s="41"/>
      <c r="U36" s="37" t="s">
        <v>109</v>
      </c>
      <c r="V36" s="10" t="s">
        <v>0</v>
      </c>
      <c r="W36" s="10"/>
      <c r="X36" s="10"/>
      <c r="Y36" s="10"/>
      <c r="Z36" s="10" t="s">
        <v>1</v>
      </c>
      <c r="AA36" s="10"/>
      <c r="AB36" s="10"/>
      <c r="AC36" s="37" t="s">
        <v>3</v>
      </c>
      <c r="AD36" s="37" t="s">
        <v>7</v>
      </c>
      <c r="AE36" s="37" t="s">
        <v>8</v>
      </c>
      <c r="AF36" s="37" t="s">
        <v>9</v>
      </c>
      <c r="AG36" s="97" t="s">
        <v>71</v>
      </c>
      <c r="AH36" s="97"/>
      <c r="AI36" s="37" t="s">
        <v>4</v>
      </c>
      <c r="AJ36" s="37" t="s">
        <v>6</v>
      </c>
      <c r="AK36" s="37" t="s">
        <v>5</v>
      </c>
      <c r="AL36" s="37" t="s">
        <v>72</v>
      </c>
      <c r="AR36" s="36"/>
      <c r="AS36" s="41"/>
      <c r="AT36" s="27">
        <v>8</v>
      </c>
      <c r="AU36" s="21" t="s">
        <v>187</v>
      </c>
      <c r="AV36" s="21"/>
      <c r="AW36" s="21"/>
      <c r="AX36" s="27"/>
      <c r="AY36" s="22">
        <v>10</v>
      </c>
      <c r="AZ36" s="16" t="s">
        <v>98</v>
      </c>
      <c r="BA36" s="72">
        <v>0</v>
      </c>
      <c r="BB36" s="22">
        <v>0</v>
      </c>
      <c r="BC36" s="22">
        <v>0</v>
      </c>
      <c r="BD36" s="22">
        <f t="shared" si="27"/>
        <v>0</v>
      </c>
      <c r="BE36" s="73">
        <v>0</v>
      </c>
      <c r="BF36" s="72">
        <f t="shared" si="31"/>
        <v>17</v>
      </c>
      <c r="BG36" s="22">
        <f t="shared" si="31"/>
        <v>4</v>
      </c>
      <c r="BH36" s="22">
        <f t="shared" si="28"/>
        <v>7</v>
      </c>
      <c r="BI36" s="22">
        <f t="shared" si="32"/>
        <v>11</v>
      </c>
      <c r="BJ36" s="73">
        <f t="shared" si="29"/>
        <v>2</v>
      </c>
      <c r="BK36" s="72">
        <v>17</v>
      </c>
      <c r="BL36" s="22">
        <v>4</v>
      </c>
      <c r="BM36" s="22">
        <v>7</v>
      </c>
      <c r="BN36" s="22">
        <f t="shared" si="30"/>
        <v>11</v>
      </c>
      <c r="BO36" s="73">
        <v>2</v>
      </c>
      <c r="BP36" s="41"/>
      <c r="BQ36" s="41"/>
      <c r="BR36" s="27">
        <v>7.5</v>
      </c>
      <c r="BS36" s="21" t="s">
        <v>345</v>
      </c>
      <c r="BY36" s="72">
        <v>2</v>
      </c>
      <c r="BZ36" s="22">
        <v>1</v>
      </c>
      <c r="CA36" s="22">
        <v>0</v>
      </c>
      <c r="CB36" s="22">
        <f t="shared" si="10"/>
        <v>1</v>
      </c>
      <c r="CC36" s="73">
        <v>0</v>
      </c>
      <c r="CD36" s="72">
        <f t="shared" si="11"/>
        <v>8</v>
      </c>
      <c r="CE36" s="22">
        <f t="shared" si="11"/>
        <v>3</v>
      </c>
      <c r="CF36" s="22">
        <f t="shared" si="11"/>
        <v>3</v>
      </c>
      <c r="CG36" s="22">
        <f t="shared" si="11"/>
        <v>6</v>
      </c>
      <c r="CH36" s="73">
        <f t="shared" si="11"/>
        <v>0</v>
      </c>
      <c r="CI36" s="72">
        <v>6</v>
      </c>
      <c r="CJ36" s="22">
        <v>2</v>
      </c>
      <c r="CK36" s="22">
        <v>3</v>
      </c>
      <c r="CL36" s="22">
        <f t="shared" si="1"/>
        <v>5</v>
      </c>
      <c r="CM36" s="73">
        <v>0</v>
      </c>
      <c r="CN36" s="36"/>
    </row>
    <row r="37" spans="1:92" ht="18.600000000000001" customHeight="1" x14ac:dyDescent="0.25">
      <c r="A37" s="41"/>
      <c r="Q37" s="41"/>
      <c r="R37" s="41"/>
      <c r="U37" s="27">
        <v>8</v>
      </c>
      <c r="V37" s="21" t="s">
        <v>15</v>
      </c>
      <c r="X37" s="21"/>
      <c r="Y37" s="21"/>
      <c r="Z37" s="21" t="s">
        <v>184</v>
      </c>
      <c r="AB37" s="22"/>
      <c r="AC37" s="22">
        <v>22</v>
      </c>
      <c r="AD37" s="22">
        <v>17</v>
      </c>
      <c r="AE37" s="22">
        <v>3</v>
      </c>
      <c r="AF37" s="22">
        <v>2</v>
      </c>
      <c r="AG37" s="95">
        <v>0.81818181818181823</v>
      </c>
      <c r="AH37" s="95"/>
      <c r="AI37" s="22">
        <v>37</v>
      </c>
      <c r="AJ37" s="22">
        <v>0</v>
      </c>
      <c r="AK37" s="22">
        <v>5</v>
      </c>
      <c r="AL37" s="24">
        <v>1.6818181818181819</v>
      </c>
      <c r="AR37" s="36"/>
      <c r="AS37" s="41"/>
      <c r="AT37" s="27">
        <v>7.5</v>
      </c>
      <c r="AU37" s="21" t="s">
        <v>62</v>
      </c>
      <c r="AV37" s="21"/>
      <c r="AW37" s="21"/>
      <c r="AX37" s="27"/>
      <c r="AY37" s="22">
        <v>4</v>
      </c>
      <c r="AZ37" s="16" t="s">
        <v>98</v>
      </c>
      <c r="BA37" s="72">
        <v>2</v>
      </c>
      <c r="BB37" s="22">
        <v>0</v>
      </c>
      <c r="BC37" s="22">
        <v>0</v>
      </c>
      <c r="BD37" s="22">
        <f t="shared" si="27"/>
        <v>0</v>
      </c>
      <c r="BE37" s="73">
        <v>0</v>
      </c>
      <c r="BF37" s="72">
        <f t="shared" si="31"/>
        <v>11</v>
      </c>
      <c r="BG37" s="22">
        <f t="shared" si="31"/>
        <v>3</v>
      </c>
      <c r="BH37" s="22">
        <f t="shared" si="28"/>
        <v>4</v>
      </c>
      <c r="BI37" s="22">
        <f t="shared" si="32"/>
        <v>7</v>
      </c>
      <c r="BJ37" s="73">
        <f t="shared" si="29"/>
        <v>0</v>
      </c>
      <c r="BK37" s="72">
        <v>9</v>
      </c>
      <c r="BL37" s="22">
        <v>3</v>
      </c>
      <c r="BM37" s="22">
        <v>4</v>
      </c>
      <c r="BN37" s="22">
        <f t="shared" si="30"/>
        <v>7</v>
      </c>
      <c r="BO37" s="73">
        <v>0</v>
      </c>
      <c r="BP37" s="41"/>
      <c r="BQ37" s="41"/>
      <c r="BR37" s="27">
        <v>7</v>
      </c>
      <c r="BS37" s="21" t="s">
        <v>346</v>
      </c>
      <c r="BY37" s="72">
        <v>2</v>
      </c>
      <c r="BZ37" s="22">
        <v>0</v>
      </c>
      <c r="CA37" s="22">
        <v>3</v>
      </c>
      <c r="CB37" s="22">
        <f t="shared" si="10"/>
        <v>3</v>
      </c>
      <c r="CC37" s="73">
        <v>0</v>
      </c>
      <c r="CD37" s="72">
        <f t="shared" si="11"/>
        <v>12</v>
      </c>
      <c r="CE37" s="22">
        <f t="shared" si="11"/>
        <v>2</v>
      </c>
      <c r="CF37" s="22">
        <f t="shared" si="11"/>
        <v>5</v>
      </c>
      <c r="CG37" s="22">
        <f t="shared" si="11"/>
        <v>7</v>
      </c>
      <c r="CH37" s="73">
        <f t="shared" si="11"/>
        <v>0</v>
      </c>
      <c r="CI37" s="72">
        <v>10</v>
      </c>
      <c r="CJ37" s="22">
        <v>2</v>
      </c>
      <c r="CK37" s="22">
        <v>2</v>
      </c>
      <c r="CL37" s="22">
        <f t="shared" si="1"/>
        <v>4</v>
      </c>
      <c r="CM37" s="73">
        <v>0</v>
      </c>
      <c r="CN37" s="36"/>
    </row>
    <row r="38" spans="1:92" ht="18.600000000000001" customHeight="1" x14ac:dyDescent="0.25">
      <c r="A38" s="41"/>
      <c r="C38" s="6" t="s">
        <v>666</v>
      </c>
      <c r="D38" s="1"/>
      <c r="E38" s="21"/>
      <c r="F38" s="21"/>
      <c r="G38" s="5">
        <v>4</v>
      </c>
      <c r="H38" s="22">
        <v>1</v>
      </c>
      <c r="I38" s="21" t="s">
        <v>42</v>
      </c>
      <c r="J38" s="21"/>
      <c r="K38" s="21"/>
      <c r="L38" s="21" t="s">
        <v>731</v>
      </c>
      <c r="M38" s="21"/>
      <c r="N38" s="21"/>
      <c r="O38" s="21"/>
      <c r="P38" s="21"/>
      <c r="Q38" s="41"/>
      <c r="R38" s="41"/>
      <c r="U38" s="27">
        <v>7.5</v>
      </c>
      <c r="V38" s="21" t="s">
        <v>253</v>
      </c>
      <c r="X38" s="21"/>
      <c r="Y38" s="21"/>
      <c r="Z38" s="16" t="s">
        <v>136</v>
      </c>
      <c r="AC38" s="22">
        <v>19</v>
      </c>
      <c r="AD38" s="22">
        <v>12</v>
      </c>
      <c r="AE38" s="22">
        <v>4</v>
      </c>
      <c r="AF38" s="22">
        <v>3</v>
      </c>
      <c r="AG38" s="95">
        <v>0.71052631578947367</v>
      </c>
      <c r="AH38" s="95"/>
      <c r="AI38" s="22">
        <v>39</v>
      </c>
      <c r="AJ38" s="22">
        <v>0</v>
      </c>
      <c r="AK38" s="22">
        <v>1</v>
      </c>
      <c r="AL38" s="24">
        <v>2.0526315789473686</v>
      </c>
      <c r="AR38" s="36"/>
      <c r="AS38" s="41"/>
      <c r="AT38" s="27">
        <v>7.5</v>
      </c>
      <c r="AU38" s="21" t="s">
        <v>158</v>
      </c>
      <c r="AV38" s="21"/>
      <c r="AW38" s="21"/>
      <c r="AX38" s="27"/>
      <c r="AY38" s="22">
        <v>11</v>
      </c>
      <c r="AZ38" s="16" t="s">
        <v>98</v>
      </c>
      <c r="BA38" s="72">
        <v>2</v>
      </c>
      <c r="BB38" s="22">
        <v>0</v>
      </c>
      <c r="BC38" s="22">
        <v>0</v>
      </c>
      <c r="BD38" s="22">
        <f t="shared" si="27"/>
        <v>0</v>
      </c>
      <c r="BE38" s="73">
        <v>0</v>
      </c>
      <c r="BF38" s="72">
        <f t="shared" si="31"/>
        <v>23</v>
      </c>
      <c r="BG38" s="22">
        <f t="shared" si="31"/>
        <v>5</v>
      </c>
      <c r="BH38" s="22">
        <f t="shared" si="28"/>
        <v>11</v>
      </c>
      <c r="BI38" s="22">
        <f t="shared" si="32"/>
        <v>16</v>
      </c>
      <c r="BJ38" s="73">
        <f t="shared" si="29"/>
        <v>2</v>
      </c>
      <c r="BK38" s="72">
        <v>21</v>
      </c>
      <c r="BL38" s="22">
        <v>5</v>
      </c>
      <c r="BM38" s="22">
        <v>11</v>
      </c>
      <c r="BN38" s="22">
        <f t="shared" si="30"/>
        <v>16</v>
      </c>
      <c r="BO38" s="73">
        <v>2</v>
      </c>
      <c r="BP38" s="41"/>
      <c r="BQ38" s="41"/>
      <c r="BR38" s="27">
        <v>8</v>
      </c>
      <c r="BS38" s="21" t="s">
        <v>570</v>
      </c>
      <c r="BY38" s="72">
        <v>0</v>
      </c>
      <c r="BZ38" s="22">
        <v>0</v>
      </c>
      <c r="CA38" s="22">
        <v>0</v>
      </c>
      <c r="CB38" s="22">
        <f t="shared" si="10"/>
        <v>0</v>
      </c>
      <c r="CC38" s="73">
        <v>0</v>
      </c>
      <c r="CD38" s="72">
        <f t="shared" si="11"/>
        <v>1</v>
      </c>
      <c r="CE38" s="22">
        <f t="shared" si="11"/>
        <v>1</v>
      </c>
      <c r="CF38" s="22">
        <f t="shared" si="11"/>
        <v>1</v>
      </c>
      <c r="CG38" s="22">
        <f t="shared" si="11"/>
        <v>2</v>
      </c>
      <c r="CH38" s="73">
        <f t="shared" si="11"/>
        <v>0</v>
      </c>
      <c r="CI38" s="72">
        <v>1</v>
      </c>
      <c r="CJ38" s="22">
        <v>1</v>
      </c>
      <c r="CK38" s="22">
        <v>1</v>
      </c>
      <c r="CL38" s="22">
        <f t="shared" si="1"/>
        <v>2</v>
      </c>
      <c r="CM38" s="73">
        <v>0</v>
      </c>
      <c r="CN38" s="36"/>
    </row>
    <row r="39" spans="1:92" ht="18.600000000000001" customHeight="1" x14ac:dyDescent="0.25">
      <c r="A39" s="41"/>
      <c r="B39" s="22" t="s">
        <v>27</v>
      </c>
      <c r="C39" s="21" t="s">
        <v>292</v>
      </c>
      <c r="D39" s="16"/>
      <c r="H39" s="22">
        <v>1</v>
      </c>
      <c r="I39" s="21" t="s">
        <v>351</v>
      </c>
      <c r="J39" s="21"/>
      <c r="K39" s="21"/>
      <c r="L39" s="21" t="s">
        <v>732</v>
      </c>
      <c r="M39" s="21"/>
      <c r="N39" s="21"/>
      <c r="O39" s="21"/>
      <c r="P39" s="21"/>
      <c r="Q39" s="41"/>
      <c r="R39" s="41"/>
      <c r="U39" s="27">
        <v>7.5</v>
      </c>
      <c r="V39" s="21" t="s">
        <v>69</v>
      </c>
      <c r="X39" s="21"/>
      <c r="Z39" s="21" t="s">
        <v>16</v>
      </c>
      <c r="AB39" s="22"/>
      <c r="AC39" s="22">
        <v>22</v>
      </c>
      <c r="AD39" s="22">
        <v>14</v>
      </c>
      <c r="AE39" s="22">
        <v>7</v>
      </c>
      <c r="AF39" s="22">
        <v>1</v>
      </c>
      <c r="AG39" s="95">
        <v>0.65909090909090906</v>
      </c>
      <c r="AH39" s="95"/>
      <c r="AI39" s="22">
        <v>58</v>
      </c>
      <c r="AJ39" s="22">
        <v>3</v>
      </c>
      <c r="AK39" s="22">
        <v>1</v>
      </c>
      <c r="AL39" s="24">
        <v>2.6363636363636362</v>
      </c>
      <c r="AR39" s="36"/>
      <c r="AS39" s="41"/>
      <c r="AT39" s="27">
        <v>7.5</v>
      </c>
      <c r="AU39" s="21" t="s">
        <v>239</v>
      </c>
      <c r="AV39" s="21"/>
      <c r="AW39" s="21"/>
      <c r="AX39" s="27"/>
      <c r="AY39" s="22">
        <v>12</v>
      </c>
      <c r="AZ39" s="16" t="s">
        <v>98</v>
      </c>
      <c r="BA39" s="72">
        <v>1</v>
      </c>
      <c r="BB39" s="22">
        <v>0</v>
      </c>
      <c r="BC39" s="22">
        <v>0</v>
      </c>
      <c r="BD39" s="22">
        <f t="shared" si="27"/>
        <v>0</v>
      </c>
      <c r="BE39" s="73">
        <v>0</v>
      </c>
      <c r="BF39" s="72">
        <f t="shared" si="31"/>
        <v>22</v>
      </c>
      <c r="BG39" s="22">
        <f t="shared" si="31"/>
        <v>9</v>
      </c>
      <c r="BH39" s="22">
        <f t="shared" si="28"/>
        <v>10</v>
      </c>
      <c r="BI39" s="22">
        <f t="shared" si="32"/>
        <v>19</v>
      </c>
      <c r="BJ39" s="73">
        <f t="shared" si="29"/>
        <v>0</v>
      </c>
      <c r="BK39" s="72">
        <v>21</v>
      </c>
      <c r="BL39" s="22">
        <v>9</v>
      </c>
      <c r="BM39" s="22">
        <v>10</v>
      </c>
      <c r="BN39" s="22">
        <f t="shared" si="30"/>
        <v>19</v>
      </c>
      <c r="BO39" s="73">
        <v>0</v>
      </c>
      <c r="BP39" s="41"/>
      <c r="BQ39" s="41"/>
      <c r="BR39" s="27">
        <v>6</v>
      </c>
      <c r="BS39" s="21" t="s">
        <v>223</v>
      </c>
      <c r="BY39" s="72">
        <v>0</v>
      </c>
      <c r="BZ39" s="22">
        <v>0</v>
      </c>
      <c r="CA39" s="22">
        <v>0</v>
      </c>
      <c r="CB39" s="22">
        <f t="shared" si="10"/>
        <v>0</v>
      </c>
      <c r="CC39" s="73">
        <v>0</v>
      </c>
      <c r="CD39" s="72">
        <f t="shared" si="11"/>
        <v>3</v>
      </c>
      <c r="CE39" s="22">
        <f t="shared" si="11"/>
        <v>1</v>
      </c>
      <c r="CF39" s="22">
        <f t="shared" si="11"/>
        <v>2</v>
      </c>
      <c r="CG39" s="22">
        <f t="shared" si="11"/>
        <v>3</v>
      </c>
      <c r="CH39" s="73">
        <f t="shared" si="11"/>
        <v>0</v>
      </c>
      <c r="CI39" s="72">
        <v>3</v>
      </c>
      <c r="CJ39" s="22">
        <v>1</v>
      </c>
      <c r="CK39" s="22">
        <v>2</v>
      </c>
      <c r="CL39" s="22">
        <f t="shared" si="1"/>
        <v>3</v>
      </c>
      <c r="CM39" s="73">
        <v>0</v>
      </c>
      <c r="CN39" s="36"/>
    </row>
    <row r="40" spans="1:92" ht="18.600000000000001" customHeight="1" x14ac:dyDescent="0.25">
      <c r="A40" s="41"/>
      <c r="C40" s="21" t="s">
        <v>733</v>
      </c>
      <c r="H40" s="22">
        <v>2</v>
      </c>
      <c r="I40" s="21" t="s">
        <v>351</v>
      </c>
      <c r="L40" s="21" t="s">
        <v>708</v>
      </c>
      <c r="M40" s="21"/>
      <c r="N40" s="21"/>
      <c r="O40" s="21"/>
      <c r="P40" s="21"/>
      <c r="Q40" s="41"/>
      <c r="R40" s="41"/>
      <c r="U40" s="27">
        <v>7</v>
      </c>
      <c r="V40" s="21" t="s">
        <v>183</v>
      </c>
      <c r="X40" s="21"/>
      <c r="Z40" s="21" t="s">
        <v>97</v>
      </c>
      <c r="AB40" s="22"/>
      <c r="AC40" s="22">
        <v>19</v>
      </c>
      <c r="AD40" s="22">
        <v>9</v>
      </c>
      <c r="AE40" s="22">
        <v>9</v>
      </c>
      <c r="AF40" s="22">
        <v>1</v>
      </c>
      <c r="AG40" s="95">
        <v>0.5</v>
      </c>
      <c r="AH40" s="95"/>
      <c r="AI40" s="22">
        <v>52</v>
      </c>
      <c r="AJ40" s="22">
        <v>3</v>
      </c>
      <c r="AK40" s="22">
        <v>3</v>
      </c>
      <c r="AL40" s="24">
        <v>2.736842105263158</v>
      </c>
      <c r="AR40" s="36"/>
      <c r="AS40" s="41"/>
      <c r="AT40" s="27">
        <v>7</v>
      </c>
      <c r="AU40" s="21" t="s">
        <v>52</v>
      </c>
      <c r="AV40" s="21"/>
      <c r="AW40" s="21"/>
      <c r="AX40" s="27"/>
      <c r="AY40" s="22">
        <v>15</v>
      </c>
      <c r="AZ40" s="16" t="s">
        <v>98</v>
      </c>
      <c r="BA40" s="72">
        <v>2</v>
      </c>
      <c r="BB40" s="22">
        <v>0</v>
      </c>
      <c r="BC40" s="22">
        <v>0</v>
      </c>
      <c r="BD40" s="22">
        <f t="shared" si="27"/>
        <v>0</v>
      </c>
      <c r="BE40" s="73">
        <v>0</v>
      </c>
      <c r="BF40" s="72">
        <f t="shared" si="31"/>
        <v>23</v>
      </c>
      <c r="BG40" s="22">
        <f t="shared" si="31"/>
        <v>3</v>
      </c>
      <c r="BH40" s="22">
        <f t="shared" si="28"/>
        <v>6</v>
      </c>
      <c r="BI40" s="22">
        <f t="shared" si="32"/>
        <v>9</v>
      </c>
      <c r="BJ40" s="73">
        <f t="shared" si="29"/>
        <v>0</v>
      </c>
      <c r="BK40" s="72">
        <v>21</v>
      </c>
      <c r="BL40" s="22">
        <v>3</v>
      </c>
      <c r="BM40" s="22">
        <v>6</v>
      </c>
      <c r="BN40" s="22">
        <f t="shared" si="30"/>
        <v>9</v>
      </c>
      <c r="BO40" s="73">
        <v>0</v>
      </c>
      <c r="BP40" s="41"/>
      <c r="BQ40" s="41"/>
      <c r="BR40" s="27">
        <v>9</v>
      </c>
      <c r="BS40" s="21" t="s">
        <v>421</v>
      </c>
      <c r="BY40" s="72">
        <v>0</v>
      </c>
      <c r="BZ40" s="22">
        <v>0</v>
      </c>
      <c r="CA40" s="22">
        <v>0</v>
      </c>
      <c r="CB40" s="22">
        <f t="shared" si="10"/>
        <v>0</v>
      </c>
      <c r="CC40" s="73">
        <v>0</v>
      </c>
      <c r="CD40" s="72">
        <f t="shared" si="11"/>
        <v>2</v>
      </c>
      <c r="CE40" s="22">
        <f t="shared" si="11"/>
        <v>0</v>
      </c>
      <c r="CF40" s="22">
        <f t="shared" si="11"/>
        <v>1</v>
      </c>
      <c r="CG40" s="22">
        <f t="shared" si="11"/>
        <v>1</v>
      </c>
      <c r="CH40" s="73">
        <f t="shared" si="11"/>
        <v>0</v>
      </c>
      <c r="CI40" s="72">
        <v>2</v>
      </c>
      <c r="CJ40" s="22">
        <v>0</v>
      </c>
      <c r="CK40" s="22">
        <v>1</v>
      </c>
      <c r="CL40" s="22">
        <f t="shared" si="1"/>
        <v>1</v>
      </c>
      <c r="CM40" s="73">
        <v>0</v>
      </c>
      <c r="CN40" s="36"/>
    </row>
    <row r="41" spans="1:92" ht="18.600000000000001" customHeight="1" x14ac:dyDescent="0.25">
      <c r="A41" s="41"/>
      <c r="H41" s="22">
        <v>2</v>
      </c>
      <c r="I41" s="21" t="s">
        <v>42</v>
      </c>
      <c r="L41" s="21" t="s">
        <v>197</v>
      </c>
      <c r="M41" s="21"/>
      <c r="N41" s="21"/>
      <c r="O41" s="21"/>
      <c r="P41" s="21" t="s">
        <v>324</v>
      </c>
      <c r="Q41" s="41"/>
      <c r="R41" s="41"/>
      <c r="U41" s="27">
        <v>7</v>
      </c>
      <c r="V41" s="21" t="s">
        <v>162</v>
      </c>
      <c r="X41" s="21"/>
      <c r="Z41" s="21" t="s">
        <v>17</v>
      </c>
      <c r="AB41" s="22"/>
      <c r="AC41" s="22">
        <v>20</v>
      </c>
      <c r="AD41" s="22">
        <v>9</v>
      </c>
      <c r="AE41" s="22">
        <v>9</v>
      </c>
      <c r="AF41" s="22">
        <v>2</v>
      </c>
      <c r="AG41" s="95">
        <v>0.5</v>
      </c>
      <c r="AH41" s="95"/>
      <c r="AI41" s="22">
        <v>63</v>
      </c>
      <c r="AJ41" s="22">
        <v>4</v>
      </c>
      <c r="AK41" s="22">
        <v>0</v>
      </c>
      <c r="AL41" s="24">
        <v>3.15</v>
      </c>
      <c r="AR41" s="36"/>
      <c r="AS41" s="41"/>
      <c r="AT41" s="27">
        <v>6.5</v>
      </c>
      <c r="AU41" s="21" t="s">
        <v>63</v>
      </c>
      <c r="AV41" s="21"/>
      <c r="AW41" s="21"/>
      <c r="AX41" s="27"/>
      <c r="AY41" s="22">
        <v>14</v>
      </c>
      <c r="AZ41" s="16" t="s">
        <v>98</v>
      </c>
      <c r="BA41" s="72">
        <v>2</v>
      </c>
      <c r="BB41" s="22">
        <v>0</v>
      </c>
      <c r="BC41" s="22">
        <v>0</v>
      </c>
      <c r="BD41" s="22">
        <f t="shared" si="27"/>
        <v>0</v>
      </c>
      <c r="BE41" s="73">
        <v>0</v>
      </c>
      <c r="BF41" s="72">
        <f t="shared" si="31"/>
        <v>22</v>
      </c>
      <c r="BG41" s="22">
        <f t="shared" si="31"/>
        <v>2</v>
      </c>
      <c r="BH41" s="22">
        <f t="shared" si="28"/>
        <v>10</v>
      </c>
      <c r="BI41" s="22">
        <f t="shared" si="32"/>
        <v>12</v>
      </c>
      <c r="BJ41" s="73">
        <f t="shared" si="29"/>
        <v>0</v>
      </c>
      <c r="BK41" s="72">
        <v>20</v>
      </c>
      <c r="BL41" s="22">
        <v>2</v>
      </c>
      <c r="BM41" s="22">
        <v>10</v>
      </c>
      <c r="BN41" s="22">
        <f t="shared" si="30"/>
        <v>12</v>
      </c>
      <c r="BO41" s="73">
        <v>0</v>
      </c>
      <c r="BP41" s="41"/>
      <c r="BQ41" s="41"/>
      <c r="BR41" s="27">
        <v>6.5</v>
      </c>
      <c r="BS41" s="21" t="s">
        <v>569</v>
      </c>
      <c r="BY41" s="72">
        <v>1</v>
      </c>
      <c r="BZ41" s="22">
        <v>0</v>
      </c>
      <c r="CA41" s="22">
        <v>0</v>
      </c>
      <c r="CB41" s="22">
        <f t="shared" si="10"/>
        <v>0</v>
      </c>
      <c r="CC41" s="73">
        <v>0</v>
      </c>
      <c r="CD41" s="72">
        <f t="shared" si="11"/>
        <v>6</v>
      </c>
      <c r="CE41" s="22">
        <f t="shared" si="11"/>
        <v>0</v>
      </c>
      <c r="CF41" s="22">
        <f t="shared" si="11"/>
        <v>0</v>
      </c>
      <c r="CG41" s="22">
        <f t="shared" si="11"/>
        <v>0</v>
      </c>
      <c r="CH41" s="73">
        <f t="shared" si="11"/>
        <v>0</v>
      </c>
      <c r="CI41" s="72">
        <v>5</v>
      </c>
      <c r="CJ41" s="22">
        <v>0</v>
      </c>
      <c r="CK41" s="22">
        <v>0</v>
      </c>
      <c r="CL41" s="22">
        <f t="shared" si="1"/>
        <v>0</v>
      </c>
      <c r="CM41" s="73">
        <v>0</v>
      </c>
      <c r="CN41" s="36"/>
    </row>
    <row r="42" spans="1:92" ht="18.600000000000001" customHeight="1" thickBot="1" x14ac:dyDescent="0.3">
      <c r="A42" s="41"/>
      <c r="B42" s="36"/>
      <c r="C42" s="46"/>
      <c r="D42" s="46"/>
      <c r="E42" s="46"/>
      <c r="F42" s="46"/>
      <c r="G42" s="42"/>
      <c r="H42" s="45"/>
      <c r="I42" s="46"/>
      <c r="J42" s="46"/>
      <c r="K42" s="46"/>
      <c r="L42" s="46"/>
      <c r="M42" s="46"/>
      <c r="N42" s="46"/>
      <c r="O42" s="46"/>
      <c r="P42" s="46"/>
      <c r="Q42" s="41"/>
      <c r="R42" s="41"/>
      <c r="U42" s="27">
        <v>8</v>
      </c>
      <c r="V42" s="21" t="s">
        <v>142</v>
      </c>
      <c r="X42" s="21"/>
      <c r="Z42" s="21" t="s">
        <v>14</v>
      </c>
      <c r="AB42" s="22"/>
      <c r="AC42" s="22">
        <v>21</v>
      </c>
      <c r="AD42" s="22">
        <v>6</v>
      </c>
      <c r="AE42" s="22">
        <v>12</v>
      </c>
      <c r="AF42" s="22">
        <v>3</v>
      </c>
      <c r="AG42" s="95">
        <v>0.35714285714285715</v>
      </c>
      <c r="AH42" s="95"/>
      <c r="AI42" s="22">
        <v>68</v>
      </c>
      <c r="AJ42" s="22">
        <v>5</v>
      </c>
      <c r="AK42" s="22">
        <v>0</v>
      </c>
      <c r="AL42" s="24">
        <v>3.2380952380952381</v>
      </c>
      <c r="AR42" s="36"/>
      <c r="AS42" s="41"/>
      <c r="AT42" s="27">
        <v>6</v>
      </c>
      <c r="AU42" s="21" t="s">
        <v>47</v>
      </c>
      <c r="AY42" s="22">
        <v>3</v>
      </c>
      <c r="AZ42" s="16" t="s">
        <v>98</v>
      </c>
      <c r="BA42" s="72">
        <v>2</v>
      </c>
      <c r="BB42" s="22">
        <v>0</v>
      </c>
      <c r="BC42" s="22">
        <v>0</v>
      </c>
      <c r="BD42" s="22">
        <f t="shared" si="27"/>
        <v>0</v>
      </c>
      <c r="BE42" s="73">
        <v>0</v>
      </c>
      <c r="BF42" s="72">
        <f t="shared" si="31"/>
        <v>24</v>
      </c>
      <c r="BG42" s="22">
        <f t="shared" si="31"/>
        <v>0</v>
      </c>
      <c r="BH42" s="22">
        <f t="shared" si="28"/>
        <v>1</v>
      </c>
      <c r="BI42" s="22">
        <f t="shared" si="32"/>
        <v>1</v>
      </c>
      <c r="BJ42" s="73">
        <f t="shared" si="29"/>
        <v>2</v>
      </c>
      <c r="BK42" s="72">
        <v>22</v>
      </c>
      <c r="BL42" s="22">
        <v>0</v>
      </c>
      <c r="BM42" s="22">
        <v>1</v>
      </c>
      <c r="BN42" s="22">
        <f t="shared" si="30"/>
        <v>1</v>
      </c>
      <c r="BO42" s="73">
        <v>2</v>
      </c>
      <c r="BP42" s="41"/>
      <c r="BQ42" s="41"/>
      <c r="BR42" s="27">
        <v>6.5</v>
      </c>
      <c r="BS42" s="21" t="s">
        <v>316</v>
      </c>
      <c r="BY42" s="72">
        <v>2</v>
      </c>
      <c r="BZ42" s="22">
        <v>1</v>
      </c>
      <c r="CA42" s="22">
        <v>0</v>
      </c>
      <c r="CB42" s="22">
        <f t="shared" si="10"/>
        <v>1</v>
      </c>
      <c r="CC42" s="73">
        <v>0</v>
      </c>
      <c r="CD42" s="72">
        <f t="shared" si="11"/>
        <v>14</v>
      </c>
      <c r="CE42" s="22">
        <f t="shared" si="11"/>
        <v>1</v>
      </c>
      <c r="CF42" s="22">
        <f t="shared" si="11"/>
        <v>5</v>
      </c>
      <c r="CG42" s="22">
        <f t="shared" si="11"/>
        <v>6</v>
      </c>
      <c r="CH42" s="73">
        <f t="shared" si="11"/>
        <v>0</v>
      </c>
      <c r="CI42" s="72">
        <v>12</v>
      </c>
      <c r="CJ42" s="22">
        <v>0</v>
      </c>
      <c r="CK42" s="22">
        <v>5</v>
      </c>
      <c r="CL42" s="22">
        <f t="shared" si="1"/>
        <v>5</v>
      </c>
      <c r="CM42" s="73">
        <v>0</v>
      </c>
      <c r="CN42" s="36"/>
    </row>
    <row r="43" spans="1:92" ht="18.600000000000001" customHeight="1" x14ac:dyDescent="0.25">
      <c r="A43" s="41"/>
      <c r="B43" s="42" t="s">
        <v>149</v>
      </c>
      <c r="C43" s="6" t="s">
        <v>672</v>
      </c>
      <c r="E43" s="11"/>
      <c r="F43" s="11"/>
      <c r="G43" s="5">
        <v>6</v>
      </c>
      <c r="H43" s="22">
        <v>1</v>
      </c>
      <c r="I43" s="21" t="s">
        <v>37</v>
      </c>
      <c r="J43" s="21"/>
      <c r="K43" s="21"/>
      <c r="L43" s="21" t="s">
        <v>155</v>
      </c>
      <c r="M43" s="21"/>
      <c r="N43" s="21"/>
      <c r="O43" s="21"/>
      <c r="P43" s="21"/>
      <c r="Q43" s="41"/>
      <c r="R43" s="41"/>
      <c r="U43" s="27">
        <v>7.5</v>
      </c>
      <c r="V43" s="21" t="s">
        <v>78</v>
      </c>
      <c r="X43" s="21"/>
      <c r="Z43" s="21" t="s">
        <v>18</v>
      </c>
      <c r="AB43" s="22"/>
      <c r="AC43" s="22">
        <v>21</v>
      </c>
      <c r="AD43" s="22">
        <v>5</v>
      </c>
      <c r="AE43" s="22">
        <v>12</v>
      </c>
      <c r="AF43" s="22">
        <v>4</v>
      </c>
      <c r="AG43" s="95">
        <v>0.33333333333333331</v>
      </c>
      <c r="AH43" s="95"/>
      <c r="AI43" s="22">
        <v>82</v>
      </c>
      <c r="AJ43" s="22">
        <v>1</v>
      </c>
      <c r="AK43" s="22">
        <v>0</v>
      </c>
      <c r="AL43" s="24">
        <v>3.9047619047619047</v>
      </c>
      <c r="AR43" s="36"/>
      <c r="AS43" s="41"/>
      <c r="AT43" s="27">
        <v>6</v>
      </c>
      <c r="AU43" s="21" t="s">
        <v>49</v>
      </c>
      <c r="AV43" s="21"/>
      <c r="AW43" s="21"/>
      <c r="AX43" s="27"/>
      <c r="AY43" s="22">
        <v>7</v>
      </c>
      <c r="AZ43" s="16" t="s">
        <v>98</v>
      </c>
      <c r="BA43" s="72">
        <v>2</v>
      </c>
      <c r="BB43" s="22">
        <v>0</v>
      </c>
      <c r="BC43" s="22">
        <v>0</v>
      </c>
      <c r="BD43" s="22">
        <f t="shared" si="27"/>
        <v>0</v>
      </c>
      <c r="BE43" s="73">
        <v>0</v>
      </c>
      <c r="BF43" s="72">
        <f t="shared" si="31"/>
        <v>14</v>
      </c>
      <c r="BG43" s="22">
        <f t="shared" si="31"/>
        <v>2</v>
      </c>
      <c r="BH43" s="22">
        <f t="shared" si="28"/>
        <v>2</v>
      </c>
      <c r="BI43" s="22">
        <f t="shared" si="32"/>
        <v>4</v>
      </c>
      <c r="BJ43" s="73">
        <f t="shared" si="29"/>
        <v>0</v>
      </c>
      <c r="BK43" s="72">
        <v>12</v>
      </c>
      <c r="BL43" s="22">
        <v>2</v>
      </c>
      <c r="BM43" s="22">
        <v>2</v>
      </c>
      <c r="BN43" s="22">
        <f t="shared" si="30"/>
        <v>4</v>
      </c>
      <c r="BO43" s="73">
        <v>0</v>
      </c>
      <c r="BP43" s="41"/>
      <c r="BQ43" s="41"/>
      <c r="BR43" s="8"/>
      <c r="BS43" s="31" t="s">
        <v>86</v>
      </c>
      <c r="BT43" s="8"/>
      <c r="BU43" s="8"/>
      <c r="BV43" s="8"/>
      <c r="BW43" s="8"/>
      <c r="BX43" s="8"/>
      <c r="BY43" s="77">
        <f t="shared" ref="BY43:CM43" si="33">SUM(BY6:BY42)</f>
        <v>24</v>
      </c>
      <c r="BZ43" s="15">
        <f t="shared" si="33"/>
        <v>7</v>
      </c>
      <c r="CA43" s="15">
        <f t="shared" si="33"/>
        <v>9</v>
      </c>
      <c r="CB43" s="15">
        <f t="shared" si="33"/>
        <v>16</v>
      </c>
      <c r="CC43" s="74">
        <f t="shared" si="33"/>
        <v>4</v>
      </c>
      <c r="CD43" s="81">
        <f t="shared" si="33"/>
        <v>239.7</v>
      </c>
      <c r="CE43" s="15">
        <f t="shared" si="33"/>
        <v>75</v>
      </c>
      <c r="CF43" s="15">
        <f t="shared" si="33"/>
        <v>112</v>
      </c>
      <c r="CG43" s="15">
        <f t="shared" si="33"/>
        <v>187</v>
      </c>
      <c r="CH43" s="74">
        <f t="shared" si="33"/>
        <v>24</v>
      </c>
      <c r="CI43" s="81">
        <f t="shared" si="33"/>
        <v>215.7</v>
      </c>
      <c r="CJ43" s="15">
        <f t="shared" si="33"/>
        <v>68</v>
      </c>
      <c r="CK43" s="15">
        <f t="shared" si="33"/>
        <v>103</v>
      </c>
      <c r="CL43" s="15">
        <f t="shared" si="33"/>
        <v>171</v>
      </c>
      <c r="CM43" s="15">
        <f t="shared" si="33"/>
        <v>20</v>
      </c>
      <c r="CN43" s="36"/>
    </row>
    <row r="44" spans="1:92" ht="18.600000000000001" customHeight="1" thickBot="1" x14ac:dyDescent="0.3">
      <c r="A44" s="41"/>
      <c r="B44" s="22" t="s">
        <v>27</v>
      </c>
      <c r="C44" s="16"/>
      <c r="D44" s="16" t="s">
        <v>100</v>
      </c>
      <c r="E44" s="16"/>
      <c r="G44" s="5"/>
      <c r="H44" s="22">
        <v>1</v>
      </c>
      <c r="I44" s="21" t="s">
        <v>159</v>
      </c>
      <c r="J44" s="21"/>
      <c r="K44" s="21"/>
      <c r="L44" s="21" t="s">
        <v>242</v>
      </c>
      <c r="M44" s="21"/>
      <c r="N44" s="21"/>
      <c r="O44" s="21"/>
      <c r="P44" s="21"/>
      <c r="Q44" s="41"/>
      <c r="R44" s="41"/>
      <c r="U44" s="27">
        <v>7</v>
      </c>
      <c r="V44" s="21" t="s">
        <v>145</v>
      </c>
      <c r="X44" s="21"/>
      <c r="Z44" s="21" t="s">
        <v>93</v>
      </c>
      <c r="AB44" s="22"/>
      <c r="AC44" s="22">
        <v>8</v>
      </c>
      <c r="AD44" s="22">
        <v>1</v>
      </c>
      <c r="AE44" s="22">
        <v>7</v>
      </c>
      <c r="AF44" s="22">
        <v>0</v>
      </c>
      <c r="AG44" s="95">
        <v>0.125</v>
      </c>
      <c r="AH44" s="95"/>
      <c r="AI44" s="22">
        <v>44</v>
      </c>
      <c r="AJ44" s="22">
        <v>0</v>
      </c>
      <c r="AK44" s="22">
        <v>0</v>
      </c>
      <c r="AL44" s="24">
        <v>5.5</v>
      </c>
      <c r="AR44" s="36"/>
      <c r="AS44" s="41"/>
      <c r="AT44" s="17" t="s">
        <v>95</v>
      </c>
      <c r="AU44" s="17"/>
      <c r="AV44" s="17"/>
      <c r="AW44" s="17"/>
      <c r="AX44" s="17"/>
      <c r="AY44" s="17"/>
      <c r="AZ44" s="17"/>
      <c r="BA44" s="75">
        <f>SUM(BA32:BA43)</f>
        <v>22</v>
      </c>
      <c r="BB44" s="23">
        <f>SUM(BB32:BB43)</f>
        <v>0</v>
      </c>
      <c r="BC44" s="23">
        <f>SUM(BC32:BC43)</f>
        <v>0</v>
      </c>
      <c r="BD44" s="23">
        <f>+BC44+BB44</f>
        <v>0</v>
      </c>
      <c r="BE44" s="76">
        <f>SUM(BE32:BE43)</f>
        <v>2</v>
      </c>
      <c r="BF44" s="75">
        <f>SUM(BF32:BF43)</f>
        <v>264</v>
      </c>
      <c r="BG44" s="23">
        <f>SUM(BG32:BG43)</f>
        <v>48</v>
      </c>
      <c r="BH44" s="23">
        <f>SUM(BH32:BH43)</f>
        <v>82</v>
      </c>
      <c r="BI44" s="23">
        <f>+BH44+BG44</f>
        <v>130</v>
      </c>
      <c r="BJ44" s="76">
        <f>SUM(BJ32:BJ43)</f>
        <v>22</v>
      </c>
      <c r="BK44" s="75">
        <f>SUM(BK32:BK43)</f>
        <v>242</v>
      </c>
      <c r="BL44" s="23">
        <f>SUM(BL32:BL43)</f>
        <v>48</v>
      </c>
      <c r="BM44" s="23">
        <f>SUM(BM32:BM43)</f>
        <v>82</v>
      </c>
      <c r="BN44" s="23">
        <f>+BM44+BL44</f>
        <v>130</v>
      </c>
      <c r="BO44" s="76">
        <f>SUM(BO32:BO43)</f>
        <v>20</v>
      </c>
      <c r="BP44" s="41"/>
      <c r="BQ44" s="41"/>
      <c r="BT44" s="27"/>
      <c r="BU44" s="21"/>
      <c r="BW44" s="21"/>
      <c r="BX44" s="21"/>
      <c r="BY44" s="16"/>
      <c r="CB44" s="22"/>
      <c r="CC44" s="22"/>
      <c r="CD44" s="22"/>
      <c r="CE44" s="22"/>
      <c r="CF44" s="55"/>
      <c r="CG44" s="55"/>
      <c r="CH44" s="22"/>
      <c r="CI44" s="22"/>
      <c r="CJ44" s="22"/>
      <c r="CK44" s="24"/>
      <c r="CM44" s="22"/>
      <c r="CN44" s="36"/>
    </row>
    <row r="45" spans="1:92" ht="18.600000000000001" customHeight="1" thickBot="1" x14ac:dyDescent="0.3">
      <c r="A45" s="41"/>
      <c r="C45" s="16"/>
      <c r="D45" s="16"/>
      <c r="E45" s="16"/>
      <c r="F45" s="16"/>
      <c r="G45" s="5"/>
      <c r="H45" s="22">
        <v>1</v>
      </c>
      <c r="I45" s="21" t="s">
        <v>159</v>
      </c>
      <c r="J45" s="21"/>
      <c r="K45" s="21"/>
      <c r="L45" s="21" t="s">
        <v>242</v>
      </c>
      <c r="M45" s="21"/>
      <c r="N45" s="21"/>
      <c r="O45" s="21"/>
      <c r="P45" s="21"/>
      <c r="Q45" s="41"/>
      <c r="R45" s="41"/>
      <c r="V45" s="21" t="s">
        <v>19</v>
      </c>
      <c r="X45" s="21"/>
      <c r="Y45" s="21"/>
      <c r="Z45" s="11"/>
      <c r="AA45" s="21"/>
      <c r="AB45" s="22"/>
      <c r="AC45" s="22">
        <v>24</v>
      </c>
      <c r="AD45" s="22">
        <v>5</v>
      </c>
      <c r="AE45" s="22">
        <v>15</v>
      </c>
      <c r="AF45" s="22">
        <v>4</v>
      </c>
      <c r="AG45" s="99">
        <v>0.29166666666666669</v>
      </c>
      <c r="AH45" s="99"/>
      <c r="AI45" s="22">
        <v>87</v>
      </c>
      <c r="AJ45" s="22">
        <v>0</v>
      </c>
      <c r="AK45" s="22">
        <v>1</v>
      </c>
      <c r="AL45" s="24">
        <v>3.625</v>
      </c>
      <c r="AR45" s="36"/>
      <c r="AS45" s="41"/>
      <c r="AT45" s="12" t="s">
        <v>115</v>
      </c>
      <c r="AU45" s="12"/>
      <c r="AV45" s="12"/>
      <c r="AW45" s="12"/>
      <c r="AX45" s="12"/>
      <c r="AY45" s="14" t="s">
        <v>36</v>
      </c>
      <c r="BA45" s="72">
        <v>1</v>
      </c>
      <c r="BB45" s="22">
        <v>1</v>
      </c>
      <c r="BC45" s="22">
        <v>0</v>
      </c>
      <c r="BD45" s="22">
        <f t="shared" ref="BD45:BD56" si="34">+BB45+BC45</f>
        <v>1</v>
      </c>
      <c r="BE45" s="73">
        <v>0</v>
      </c>
      <c r="BF45" s="72">
        <f>+BA45+BK45</f>
        <v>19</v>
      </c>
      <c r="BG45" s="22">
        <f>+BB45+BL45</f>
        <v>4</v>
      </c>
      <c r="BH45" s="22">
        <f t="shared" ref="BH45:BH56" si="35">+BC45+BM45</f>
        <v>16</v>
      </c>
      <c r="BI45" s="22">
        <f>+BG45+BH45</f>
        <v>20</v>
      </c>
      <c r="BJ45" s="73">
        <f t="shared" ref="BJ45:BJ56" si="36">+BE45+BO45</f>
        <v>0</v>
      </c>
      <c r="BK45" s="72">
        <v>18</v>
      </c>
      <c r="BL45" s="15">
        <v>3</v>
      </c>
      <c r="BM45" s="15">
        <v>16</v>
      </c>
      <c r="BN45" s="15">
        <f t="shared" ref="BN45:BN56" si="37">+BL45+BM45</f>
        <v>19</v>
      </c>
      <c r="BO45" s="74">
        <v>0</v>
      </c>
      <c r="BP45" s="41"/>
      <c r="BQ45" s="41"/>
      <c r="BT45" s="27"/>
      <c r="BU45" s="21"/>
      <c r="BW45" s="21"/>
      <c r="BX45" s="21"/>
      <c r="BY45" s="16"/>
      <c r="CB45" s="22"/>
      <c r="CC45" s="22"/>
      <c r="CD45" s="22"/>
      <c r="CE45" s="22"/>
      <c r="CF45" s="55"/>
      <c r="CG45" s="55"/>
      <c r="CH45" s="22"/>
      <c r="CI45" s="22"/>
      <c r="CJ45" s="22"/>
      <c r="CK45" s="24"/>
      <c r="CM45" s="22"/>
      <c r="CN45" s="36"/>
    </row>
    <row r="46" spans="1:92" ht="18.600000000000001" customHeight="1" x14ac:dyDescent="0.25">
      <c r="A46" s="41"/>
      <c r="H46" s="22">
        <v>2</v>
      </c>
      <c r="I46" s="21" t="s">
        <v>37</v>
      </c>
      <c r="L46" s="21" t="s">
        <v>114</v>
      </c>
      <c r="Q46" s="41"/>
      <c r="R46" s="41"/>
      <c r="U46" s="32"/>
      <c r="V46" s="32"/>
      <c r="W46" s="31" t="s">
        <v>20</v>
      </c>
      <c r="X46" s="32"/>
      <c r="Y46" s="32"/>
      <c r="Z46" s="32"/>
      <c r="AA46" s="31"/>
      <c r="AB46" s="15"/>
      <c r="AC46" s="15">
        <v>176</v>
      </c>
      <c r="AD46" s="15">
        <v>78</v>
      </c>
      <c r="AE46" s="15">
        <v>78</v>
      </c>
      <c r="AF46" s="15">
        <v>20</v>
      </c>
      <c r="AG46" s="15"/>
      <c r="AH46" s="15"/>
      <c r="AI46" s="15">
        <v>530</v>
      </c>
      <c r="AJ46" s="15">
        <v>16</v>
      </c>
      <c r="AK46" s="15">
        <v>11</v>
      </c>
      <c r="AL46" s="33">
        <v>3.0113636363636362</v>
      </c>
      <c r="AR46" s="36"/>
      <c r="AS46" s="41"/>
      <c r="AT46" s="27">
        <v>7.5</v>
      </c>
      <c r="AU46" s="21" t="s">
        <v>69</v>
      </c>
      <c r="AV46" s="21"/>
      <c r="AW46" s="21"/>
      <c r="AX46" s="21"/>
      <c r="AY46" s="22">
        <v>68</v>
      </c>
      <c r="AZ46" s="21" t="s">
        <v>106</v>
      </c>
      <c r="BA46" s="72">
        <v>2</v>
      </c>
      <c r="BB46" s="22">
        <v>0</v>
      </c>
      <c r="BC46" s="22">
        <v>0</v>
      </c>
      <c r="BD46" s="22">
        <f t="shared" si="34"/>
        <v>0</v>
      </c>
      <c r="BE46" s="73">
        <v>0</v>
      </c>
      <c r="BF46" s="72">
        <f t="shared" ref="BF46:BG56" si="38">+BA46+BK46</f>
        <v>24</v>
      </c>
      <c r="BG46" s="22">
        <f t="shared" si="38"/>
        <v>0</v>
      </c>
      <c r="BH46" s="22">
        <f t="shared" si="35"/>
        <v>1</v>
      </c>
      <c r="BI46" s="22">
        <f t="shared" ref="BI46:BI56" si="39">+BG46+BH46</f>
        <v>1</v>
      </c>
      <c r="BJ46" s="73">
        <f t="shared" si="36"/>
        <v>0</v>
      </c>
      <c r="BK46" s="72">
        <v>22</v>
      </c>
      <c r="BL46" s="22">
        <v>0</v>
      </c>
      <c r="BM46" s="22">
        <v>1</v>
      </c>
      <c r="BN46" s="22">
        <f t="shared" si="37"/>
        <v>1</v>
      </c>
      <c r="BO46" s="73">
        <v>0</v>
      </c>
      <c r="BP46" s="41"/>
      <c r="BQ46" s="41"/>
      <c r="BT46" s="27"/>
      <c r="BU46" s="21"/>
      <c r="BW46" s="21"/>
      <c r="BX46" s="21"/>
      <c r="BY46" s="16"/>
      <c r="CB46" s="22"/>
      <c r="CC46" s="22"/>
      <c r="CD46" s="22"/>
      <c r="CE46" s="22"/>
      <c r="CF46" s="55"/>
      <c r="CG46" s="55"/>
      <c r="CH46" s="22"/>
      <c r="CI46" s="22"/>
      <c r="CJ46" s="22"/>
      <c r="CK46" s="24"/>
      <c r="CM46" s="22"/>
      <c r="CN46" s="36"/>
    </row>
    <row r="47" spans="1:92" ht="18.600000000000001" customHeight="1" x14ac:dyDescent="0.25">
      <c r="A47" s="41"/>
      <c r="H47" s="22">
        <v>2</v>
      </c>
      <c r="I47" s="21" t="s">
        <v>557</v>
      </c>
      <c r="L47" s="21"/>
      <c r="M47" s="21" t="s">
        <v>122</v>
      </c>
      <c r="N47" s="21"/>
      <c r="O47" s="21"/>
      <c r="P47" s="21"/>
      <c r="Q47" s="41"/>
      <c r="R47" s="41"/>
      <c r="AR47" s="36"/>
      <c r="AS47" s="41"/>
      <c r="AT47" s="27">
        <v>9.5</v>
      </c>
      <c r="AU47" s="21" t="s">
        <v>85</v>
      </c>
      <c r="AV47" s="21"/>
      <c r="AW47" s="21"/>
      <c r="AX47" s="21"/>
      <c r="AY47" s="22">
        <v>9</v>
      </c>
      <c r="AZ47" s="21" t="s">
        <v>106</v>
      </c>
      <c r="BA47" s="72">
        <v>2</v>
      </c>
      <c r="BB47" s="22">
        <v>1</v>
      </c>
      <c r="BC47" s="22">
        <v>1</v>
      </c>
      <c r="BD47" s="22">
        <f t="shared" si="34"/>
        <v>2</v>
      </c>
      <c r="BE47" s="73">
        <v>4</v>
      </c>
      <c r="BF47" s="72">
        <f t="shared" si="38"/>
        <v>22</v>
      </c>
      <c r="BG47" s="22">
        <f t="shared" si="38"/>
        <v>24</v>
      </c>
      <c r="BH47" s="22">
        <f t="shared" si="35"/>
        <v>21</v>
      </c>
      <c r="BI47" s="22">
        <f t="shared" si="39"/>
        <v>45</v>
      </c>
      <c r="BJ47" s="73">
        <f t="shared" si="36"/>
        <v>10</v>
      </c>
      <c r="BK47" s="72">
        <v>20</v>
      </c>
      <c r="BL47" s="22">
        <v>23</v>
      </c>
      <c r="BM47" s="22">
        <v>20</v>
      </c>
      <c r="BN47" s="22">
        <f t="shared" si="37"/>
        <v>43</v>
      </c>
      <c r="BO47" s="73">
        <v>6</v>
      </c>
      <c r="BP47" s="41"/>
      <c r="BQ47" s="41"/>
      <c r="BT47" s="27"/>
      <c r="BU47" s="21"/>
      <c r="BW47" s="21"/>
      <c r="BX47" s="21"/>
      <c r="BY47" s="16"/>
      <c r="CB47" s="22"/>
      <c r="CC47" s="22"/>
      <c r="CD47" s="22"/>
      <c r="CE47" s="22"/>
      <c r="CF47" s="55"/>
      <c r="CG47" s="55"/>
      <c r="CH47" s="22"/>
      <c r="CI47" s="22"/>
      <c r="CJ47" s="22"/>
      <c r="CK47" s="24"/>
      <c r="CM47" s="22"/>
      <c r="CN47" s="36"/>
    </row>
    <row r="48" spans="1:92" ht="18.600000000000001" customHeight="1" x14ac:dyDescent="0.25">
      <c r="A48" s="41"/>
      <c r="H48" s="22">
        <v>2</v>
      </c>
      <c r="I48" s="21" t="s">
        <v>37</v>
      </c>
      <c r="L48" s="21" t="s">
        <v>719</v>
      </c>
      <c r="M48" s="21"/>
      <c r="N48" s="21"/>
      <c r="O48" s="21"/>
      <c r="P48" s="21"/>
      <c r="Q48" s="41"/>
      <c r="R48" s="41"/>
      <c r="AR48" s="36"/>
      <c r="AS48" s="41"/>
      <c r="AT48" s="27">
        <v>8.5</v>
      </c>
      <c r="AU48" s="21" t="s">
        <v>282</v>
      </c>
      <c r="AV48" s="21"/>
      <c r="AW48" s="21"/>
      <c r="AX48" s="21"/>
      <c r="AY48" s="22">
        <v>14</v>
      </c>
      <c r="AZ48" s="21" t="s">
        <v>106</v>
      </c>
      <c r="BA48" s="72">
        <v>2</v>
      </c>
      <c r="BB48" s="22">
        <v>2</v>
      </c>
      <c r="BC48" s="22">
        <v>0</v>
      </c>
      <c r="BD48" s="22">
        <f t="shared" si="34"/>
        <v>2</v>
      </c>
      <c r="BE48" s="73">
        <v>0</v>
      </c>
      <c r="BF48" s="72">
        <f t="shared" si="38"/>
        <v>23</v>
      </c>
      <c r="BG48" s="22">
        <f t="shared" si="38"/>
        <v>13</v>
      </c>
      <c r="BH48" s="22">
        <f t="shared" si="35"/>
        <v>19</v>
      </c>
      <c r="BI48" s="22">
        <f t="shared" si="39"/>
        <v>32</v>
      </c>
      <c r="BJ48" s="73">
        <f t="shared" si="36"/>
        <v>6</v>
      </c>
      <c r="BK48" s="72">
        <v>21</v>
      </c>
      <c r="BL48" s="22">
        <v>11</v>
      </c>
      <c r="BM48" s="22">
        <v>19</v>
      </c>
      <c r="BN48" s="22">
        <f t="shared" si="37"/>
        <v>30</v>
      </c>
      <c r="BO48" s="73">
        <v>6</v>
      </c>
      <c r="BP48" s="41"/>
      <c r="BQ48" s="41"/>
      <c r="BT48" s="27"/>
      <c r="BU48" s="21"/>
      <c r="BW48" s="21"/>
      <c r="BX48" s="21"/>
      <c r="BY48" s="16"/>
      <c r="CB48" s="22"/>
      <c r="CC48" s="22"/>
      <c r="CD48" s="22"/>
      <c r="CE48" s="22"/>
      <c r="CF48" s="55"/>
      <c r="CG48" s="55"/>
      <c r="CH48" s="22"/>
      <c r="CI48" s="22"/>
      <c r="CJ48" s="22"/>
      <c r="CK48" s="24"/>
      <c r="CM48" s="22"/>
      <c r="CN48" s="36"/>
    </row>
    <row r="49" spans="1:92" ht="18.600000000000001" customHeight="1" x14ac:dyDescent="0.25">
      <c r="A49" s="41"/>
      <c r="Q49" s="41"/>
      <c r="R49" s="41"/>
      <c r="AR49" s="36"/>
      <c r="AS49" s="41"/>
      <c r="AT49" s="27">
        <v>8</v>
      </c>
      <c r="AU49" s="21" t="s">
        <v>190</v>
      </c>
      <c r="AV49" s="21"/>
      <c r="AW49" s="21"/>
      <c r="AX49" s="21"/>
      <c r="AY49" s="22">
        <v>11</v>
      </c>
      <c r="AZ49" s="21" t="s">
        <v>106</v>
      </c>
      <c r="BA49" s="72">
        <v>2</v>
      </c>
      <c r="BB49" s="22">
        <v>0</v>
      </c>
      <c r="BC49" s="22">
        <v>0</v>
      </c>
      <c r="BD49" s="22">
        <f t="shared" si="34"/>
        <v>0</v>
      </c>
      <c r="BE49" s="73">
        <v>0</v>
      </c>
      <c r="BF49" s="72">
        <f t="shared" si="38"/>
        <v>21</v>
      </c>
      <c r="BG49" s="22">
        <f t="shared" si="38"/>
        <v>1</v>
      </c>
      <c r="BH49" s="22">
        <f t="shared" si="35"/>
        <v>7</v>
      </c>
      <c r="BI49" s="22">
        <f t="shared" si="39"/>
        <v>8</v>
      </c>
      <c r="BJ49" s="73">
        <f t="shared" si="36"/>
        <v>0</v>
      </c>
      <c r="BK49" s="72">
        <v>19</v>
      </c>
      <c r="BL49" s="22">
        <v>1</v>
      </c>
      <c r="BM49" s="22">
        <v>7</v>
      </c>
      <c r="BN49" s="22">
        <f t="shared" si="37"/>
        <v>8</v>
      </c>
      <c r="BO49" s="73">
        <v>0</v>
      </c>
      <c r="BP49" s="41"/>
      <c r="BQ49" s="41"/>
      <c r="BT49" s="27"/>
      <c r="BU49" s="21"/>
      <c r="BW49" s="21"/>
      <c r="BX49" s="21"/>
      <c r="BY49" s="16"/>
      <c r="CB49" s="22"/>
      <c r="CC49" s="22"/>
      <c r="CD49" s="22"/>
      <c r="CE49" s="22"/>
      <c r="CF49" s="55"/>
      <c r="CG49" s="55"/>
      <c r="CH49" s="22"/>
      <c r="CI49" s="22"/>
      <c r="CJ49" s="22"/>
      <c r="CK49" s="24"/>
      <c r="CM49" s="22"/>
      <c r="CN49" s="36"/>
    </row>
    <row r="50" spans="1:92" ht="18.600000000000001" customHeight="1" x14ac:dyDescent="0.25">
      <c r="A50" s="41"/>
      <c r="C50" s="6" t="s">
        <v>667</v>
      </c>
      <c r="G50" s="5">
        <v>0</v>
      </c>
      <c r="H50" s="22"/>
      <c r="I50" s="21"/>
      <c r="J50" s="21"/>
      <c r="K50" s="21"/>
      <c r="L50" s="21"/>
      <c r="M50" s="21"/>
      <c r="N50" s="21"/>
      <c r="O50" s="21"/>
      <c r="P50" s="21"/>
      <c r="Q50" s="41"/>
      <c r="R50" s="41"/>
      <c r="AR50" s="36"/>
      <c r="AS50" s="41"/>
      <c r="AT50" s="27">
        <v>7.5</v>
      </c>
      <c r="AU50" s="21" t="s">
        <v>139</v>
      </c>
      <c r="AV50" s="21"/>
      <c r="AW50" s="21"/>
      <c r="AX50" s="21"/>
      <c r="AY50" s="22">
        <v>6</v>
      </c>
      <c r="AZ50" s="21" t="s">
        <v>106</v>
      </c>
      <c r="BA50" s="72">
        <v>2</v>
      </c>
      <c r="BB50" s="22">
        <v>0</v>
      </c>
      <c r="BC50" s="22">
        <v>3</v>
      </c>
      <c r="BD50" s="22">
        <f t="shared" si="34"/>
        <v>3</v>
      </c>
      <c r="BE50" s="73">
        <v>0</v>
      </c>
      <c r="BF50" s="72">
        <f t="shared" si="38"/>
        <v>23</v>
      </c>
      <c r="BG50" s="22">
        <f t="shared" si="38"/>
        <v>8</v>
      </c>
      <c r="BH50" s="22">
        <f t="shared" si="35"/>
        <v>12</v>
      </c>
      <c r="BI50" s="22">
        <f t="shared" si="39"/>
        <v>20</v>
      </c>
      <c r="BJ50" s="73">
        <f t="shared" si="36"/>
        <v>0</v>
      </c>
      <c r="BK50" s="72">
        <v>21</v>
      </c>
      <c r="BL50" s="22">
        <v>8</v>
      </c>
      <c r="BM50" s="22">
        <v>9</v>
      </c>
      <c r="BN50" s="22">
        <f t="shared" si="37"/>
        <v>17</v>
      </c>
      <c r="BO50" s="73">
        <v>0</v>
      </c>
      <c r="BP50" s="41"/>
      <c r="BQ50" s="41"/>
      <c r="BT50" s="27"/>
      <c r="BU50" s="21"/>
      <c r="BW50" s="21"/>
      <c r="BX50" s="21"/>
      <c r="BY50" s="16"/>
      <c r="CB50" s="22"/>
      <c r="CC50" s="22"/>
      <c r="CD50" s="22"/>
      <c r="CE50" s="22"/>
      <c r="CF50" s="55"/>
      <c r="CG50" s="55"/>
      <c r="CH50" s="22"/>
      <c r="CI50" s="22"/>
      <c r="CJ50" s="22"/>
      <c r="CK50" s="24"/>
      <c r="CM50" s="22"/>
      <c r="CN50" s="36"/>
    </row>
    <row r="51" spans="1:92" ht="18.600000000000001" customHeight="1" x14ac:dyDescent="0.25">
      <c r="A51" s="41"/>
      <c r="B51" s="22" t="s">
        <v>27</v>
      </c>
      <c r="C51" s="21" t="s">
        <v>288</v>
      </c>
      <c r="D51" s="21"/>
      <c r="E51" s="21"/>
      <c r="F51" s="21"/>
      <c r="G51" s="5"/>
      <c r="H51" s="22"/>
      <c r="I51" s="21"/>
      <c r="J51" s="21"/>
      <c r="K51" s="21"/>
      <c r="L51" s="21"/>
      <c r="M51" s="21"/>
      <c r="N51" s="21"/>
      <c r="O51" s="21"/>
      <c r="P51" s="21"/>
      <c r="Q51" s="41"/>
      <c r="R51" s="41"/>
      <c r="AR51" s="36"/>
      <c r="AS51" s="41"/>
      <c r="AT51" s="27">
        <v>7.5</v>
      </c>
      <c r="AU51" s="21" t="s">
        <v>118</v>
      </c>
      <c r="AW51" s="21"/>
      <c r="AX51" s="21"/>
      <c r="AY51" s="22">
        <v>7</v>
      </c>
      <c r="AZ51" s="21" t="s">
        <v>106</v>
      </c>
      <c r="BA51" s="72">
        <v>2</v>
      </c>
      <c r="BB51" s="22">
        <v>1</v>
      </c>
      <c r="BC51" s="22">
        <v>0</v>
      </c>
      <c r="BD51" s="22">
        <f t="shared" si="34"/>
        <v>1</v>
      </c>
      <c r="BE51" s="73">
        <v>0</v>
      </c>
      <c r="BF51" s="72">
        <f t="shared" si="38"/>
        <v>22</v>
      </c>
      <c r="BG51" s="22">
        <f t="shared" si="38"/>
        <v>13</v>
      </c>
      <c r="BH51" s="22">
        <f t="shared" si="35"/>
        <v>19</v>
      </c>
      <c r="BI51" s="22">
        <f t="shared" si="39"/>
        <v>32</v>
      </c>
      <c r="BJ51" s="73">
        <f t="shared" si="36"/>
        <v>8</v>
      </c>
      <c r="BK51" s="72">
        <v>20</v>
      </c>
      <c r="BL51" s="22">
        <v>12</v>
      </c>
      <c r="BM51" s="22">
        <v>19</v>
      </c>
      <c r="BN51" s="22">
        <f t="shared" si="37"/>
        <v>31</v>
      </c>
      <c r="BO51" s="73">
        <v>8</v>
      </c>
      <c r="BP51" s="41"/>
      <c r="BQ51" s="41"/>
      <c r="BT51" s="27"/>
      <c r="BU51" s="21"/>
      <c r="BW51" s="21"/>
      <c r="BX51" s="21"/>
      <c r="BY51" s="16"/>
      <c r="CB51" s="22"/>
      <c r="CC51" s="22"/>
      <c r="CD51" s="22"/>
      <c r="CE51" s="22"/>
      <c r="CF51" s="55"/>
      <c r="CG51" s="55"/>
      <c r="CH51" s="22"/>
      <c r="CI51" s="22"/>
      <c r="CJ51" s="22"/>
      <c r="CK51" s="24"/>
      <c r="CM51" s="22"/>
      <c r="CN51" s="36"/>
    </row>
    <row r="52" spans="1:92" ht="18.600000000000001" customHeight="1" x14ac:dyDescent="0.25">
      <c r="A52" s="41"/>
      <c r="B52" s="36"/>
      <c r="C52" s="46"/>
      <c r="D52" s="46"/>
      <c r="E52" s="46"/>
      <c r="F52" s="46"/>
      <c r="G52" s="42"/>
      <c r="H52" s="45"/>
      <c r="I52" s="46"/>
      <c r="J52" s="46"/>
      <c r="K52" s="45"/>
      <c r="L52" s="45"/>
      <c r="M52" s="45"/>
      <c r="N52" s="45"/>
      <c r="O52" s="45"/>
      <c r="P52" s="59"/>
      <c r="Q52" s="41"/>
      <c r="R52" s="41"/>
      <c r="AR52" s="36"/>
      <c r="AS52" s="41"/>
      <c r="AT52" s="27">
        <v>7.5</v>
      </c>
      <c r="AU52" s="21" t="s">
        <v>128</v>
      </c>
      <c r="AV52" s="21"/>
      <c r="AW52" s="21"/>
      <c r="AX52" s="21"/>
      <c r="AY52" s="22">
        <v>10</v>
      </c>
      <c r="AZ52" s="21" t="s">
        <v>106</v>
      </c>
      <c r="BA52" s="72">
        <v>1</v>
      </c>
      <c r="BB52" s="22">
        <v>0</v>
      </c>
      <c r="BC52" s="22">
        <v>1</v>
      </c>
      <c r="BD52" s="22">
        <f t="shared" si="34"/>
        <v>1</v>
      </c>
      <c r="BE52" s="73">
        <v>0</v>
      </c>
      <c r="BF52" s="72">
        <f t="shared" si="38"/>
        <v>22</v>
      </c>
      <c r="BG52" s="22">
        <f t="shared" si="38"/>
        <v>16</v>
      </c>
      <c r="BH52" s="22">
        <f t="shared" si="35"/>
        <v>14</v>
      </c>
      <c r="BI52" s="22">
        <f t="shared" si="39"/>
        <v>30</v>
      </c>
      <c r="BJ52" s="73">
        <f t="shared" si="36"/>
        <v>2</v>
      </c>
      <c r="BK52" s="72">
        <v>21</v>
      </c>
      <c r="BL52" s="22">
        <v>16</v>
      </c>
      <c r="BM52" s="22">
        <v>13</v>
      </c>
      <c r="BN52" s="22">
        <f t="shared" si="37"/>
        <v>29</v>
      </c>
      <c r="BO52" s="73">
        <v>2</v>
      </c>
      <c r="BP52" s="41"/>
      <c r="BQ52" s="41"/>
      <c r="BT52" s="27"/>
      <c r="BU52" s="21"/>
      <c r="BW52" s="21"/>
      <c r="BX52" s="21"/>
      <c r="BY52" s="16"/>
      <c r="CB52" s="22"/>
      <c r="CC52" s="22"/>
      <c r="CD52" s="22"/>
      <c r="CE52" s="22"/>
      <c r="CF52" s="55"/>
      <c r="CG52" s="55"/>
      <c r="CH52" s="22"/>
      <c r="CI52" s="22"/>
      <c r="CJ52" s="22"/>
      <c r="CK52" s="24"/>
      <c r="CM52" s="22"/>
      <c r="CN52" s="36"/>
    </row>
    <row r="53" spans="1:92" ht="18.600000000000001" customHeight="1" x14ac:dyDescent="0.25">
      <c r="A53" s="41"/>
      <c r="B53" s="11"/>
      <c r="C53" s="11"/>
      <c r="D53" s="11"/>
      <c r="E53" s="21" t="s">
        <v>102</v>
      </c>
      <c r="F53" s="21"/>
      <c r="G53" s="5">
        <f>SUM(G14:G52)</f>
        <v>21</v>
      </c>
      <c r="H53" s="5"/>
      <c r="I53" s="20"/>
      <c r="J53" s="21" t="s">
        <v>56</v>
      </c>
      <c r="K53" s="20"/>
      <c r="L53" s="5">
        <f>COUNTA(C14:C52)-8</f>
        <v>12</v>
      </c>
      <c r="N53" s="21" t="s">
        <v>73</v>
      </c>
      <c r="O53" s="5">
        <f>+L53*2</f>
        <v>24</v>
      </c>
      <c r="P53" s="11"/>
      <c r="Q53" s="41"/>
      <c r="R53" s="41"/>
      <c r="AR53" s="36"/>
      <c r="AS53" s="41"/>
      <c r="AT53" s="27">
        <v>7</v>
      </c>
      <c r="AU53" s="21" t="s">
        <v>191</v>
      </c>
      <c r="AV53" s="21"/>
      <c r="AW53" s="21"/>
      <c r="AX53" s="21"/>
      <c r="AY53" s="22">
        <v>5</v>
      </c>
      <c r="AZ53" s="21" t="s">
        <v>106</v>
      </c>
      <c r="BA53" s="72">
        <v>2</v>
      </c>
      <c r="BB53" s="22">
        <v>0</v>
      </c>
      <c r="BC53" s="22">
        <v>1</v>
      </c>
      <c r="BD53" s="22">
        <f t="shared" si="34"/>
        <v>1</v>
      </c>
      <c r="BE53" s="73">
        <v>0</v>
      </c>
      <c r="BF53" s="72">
        <f t="shared" si="38"/>
        <v>21</v>
      </c>
      <c r="BG53" s="22">
        <f t="shared" si="38"/>
        <v>1</v>
      </c>
      <c r="BH53" s="22">
        <f t="shared" si="35"/>
        <v>5</v>
      </c>
      <c r="BI53" s="22">
        <f t="shared" si="39"/>
        <v>6</v>
      </c>
      <c r="BJ53" s="73">
        <f t="shared" si="36"/>
        <v>2</v>
      </c>
      <c r="BK53" s="72">
        <v>19</v>
      </c>
      <c r="BL53" s="22">
        <v>1</v>
      </c>
      <c r="BM53" s="22">
        <v>4</v>
      </c>
      <c r="BN53" s="22">
        <f t="shared" si="37"/>
        <v>5</v>
      </c>
      <c r="BO53" s="73">
        <v>2</v>
      </c>
      <c r="BP53" s="41"/>
      <c r="BQ53" s="41"/>
      <c r="BT53" s="27"/>
      <c r="BU53" s="21"/>
      <c r="BW53" s="21"/>
      <c r="BX53" s="21"/>
      <c r="BY53" s="16"/>
      <c r="CB53" s="22"/>
      <c r="CC53" s="22"/>
      <c r="CD53" s="22"/>
      <c r="CE53" s="22"/>
      <c r="CF53" s="55"/>
      <c r="CG53" s="55"/>
      <c r="CH53" s="22"/>
      <c r="CI53" s="22"/>
      <c r="CJ53" s="22"/>
      <c r="CK53" s="24"/>
      <c r="CM53" s="22"/>
      <c r="CN53" s="36"/>
    </row>
    <row r="54" spans="1:92" ht="18.600000000000001" customHeight="1" x14ac:dyDescent="0.25">
      <c r="A54" s="41"/>
      <c r="E54" s="21" t="s">
        <v>101</v>
      </c>
      <c r="F54" s="21"/>
      <c r="G54" s="5">
        <f>COUNTA(L15:L52)+COUNTIF(L15:L52,"*&amp;*")</f>
        <v>31</v>
      </c>
      <c r="O54" t="s">
        <v>144</v>
      </c>
      <c r="Q54" s="41"/>
      <c r="R54" s="41"/>
      <c r="AR54" s="36"/>
      <c r="AS54" s="41"/>
      <c r="AT54" s="27">
        <v>6.5</v>
      </c>
      <c r="AU54" s="21" t="s">
        <v>30</v>
      </c>
      <c r="AV54" s="21"/>
      <c r="AW54" s="21"/>
      <c r="AX54" s="21"/>
      <c r="AY54" s="22">
        <v>3</v>
      </c>
      <c r="AZ54" s="21" t="s">
        <v>106</v>
      </c>
      <c r="BA54" s="72">
        <v>2</v>
      </c>
      <c r="BB54" s="22">
        <v>0</v>
      </c>
      <c r="BC54" s="22">
        <v>0</v>
      </c>
      <c r="BD54" s="22">
        <f t="shared" si="34"/>
        <v>0</v>
      </c>
      <c r="BE54" s="73">
        <v>0</v>
      </c>
      <c r="BF54" s="72">
        <f t="shared" si="38"/>
        <v>24</v>
      </c>
      <c r="BG54" s="22">
        <f t="shared" si="38"/>
        <v>0</v>
      </c>
      <c r="BH54" s="22">
        <f t="shared" si="35"/>
        <v>8</v>
      </c>
      <c r="BI54" s="22">
        <f t="shared" si="39"/>
        <v>8</v>
      </c>
      <c r="BJ54" s="73">
        <f t="shared" si="36"/>
        <v>6</v>
      </c>
      <c r="BK54" s="72">
        <v>22</v>
      </c>
      <c r="BL54" s="22">
        <v>0</v>
      </c>
      <c r="BM54" s="22">
        <v>8</v>
      </c>
      <c r="BN54" s="22">
        <f t="shared" si="37"/>
        <v>8</v>
      </c>
      <c r="BO54" s="73">
        <v>6</v>
      </c>
      <c r="BP54" s="41"/>
      <c r="BQ54" s="41"/>
      <c r="BT54" s="27"/>
      <c r="BU54" s="21"/>
      <c r="BW54" s="21"/>
      <c r="BX54" s="21"/>
      <c r="BY54" s="16"/>
      <c r="CB54" s="22"/>
      <c r="CC54" s="22"/>
      <c r="CD54" s="22"/>
      <c r="CE54" s="22"/>
      <c r="CF54" s="55"/>
      <c r="CG54" s="55"/>
      <c r="CH54" s="22"/>
      <c r="CI54" s="22"/>
      <c r="CJ54" s="22"/>
      <c r="CK54" s="24"/>
      <c r="CM54" s="22"/>
      <c r="CN54" s="36"/>
    </row>
    <row r="55" spans="1:92" ht="18.600000000000001" customHeight="1" x14ac:dyDescent="0.25">
      <c r="A55" s="41"/>
      <c r="Q55" s="41"/>
      <c r="R55" s="41"/>
      <c r="AR55" s="36"/>
      <c r="AS55" s="41"/>
      <c r="AT55" s="27">
        <v>6</v>
      </c>
      <c r="AU55" s="21" t="s">
        <v>105</v>
      </c>
      <c r="AV55" s="21"/>
      <c r="AW55" s="21"/>
      <c r="AX55" s="21"/>
      <c r="AY55" s="22">
        <v>4</v>
      </c>
      <c r="AZ55" s="21" t="s">
        <v>106</v>
      </c>
      <c r="BA55" s="72">
        <v>2</v>
      </c>
      <c r="BB55" s="22">
        <v>0</v>
      </c>
      <c r="BC55" s="22">
        <v>0</v>
      </c>
      <c r="BD55" s="22">
        <f t="shared" si="34"/>
        <v>0</v>
      </c>
      <c r="BE55" s="73">
        <v>0</v>
      </c>
      <c r="BF55" s="72">
        <f t="shared" si="38"/>
        <v>22</v>
      </c>
      <c r="BG55" s="22">
        <f t="shared" si="38"/>
        <v>0</v>
      </c>
      <c r="BH55" s="22">
        <f t="shared" si="35"/>
        <v>5</v>
      </c>
      <c r="BI55" s="22">
        <f t="shared" si="39"/>
        <v>5</v>
      </c>
      <c r="BJ55" s="73">
        <f t="shared" si="36"/>
        <v>0</v>
      </c>
      <c r="BK55" s="72">
        <v>20</v>
      </c>
      <c r="BL55" s="22">
        <v>0</v>
      </c>
      <c r="BM55" s="22">
        <v>5</v>
      </c>
      <c r="BN55" s="22">
        <f t="shared" si="37"/>
        <v>5</v>
      </c>
      <c r="BO55" s="73">
        <v>0</v>
      </c>
      <c r="BP55" s="41"/>
      <c r="BQ55" s="41"/>
      <c r="BT55" s="27"/>
      <c r="BU55" s="21"/>
      <c r="BW55" s="21"/>
      <c r="BX55" s="21"/>
      <c r="BY55" s="16"/>
      <c r="CB55" s="22"/>
      <c r="CC55" s="22"/>
      <c r="CD55" s="22"/>
      <c r="CE55" s="22"/>
      <c r="CF55" s="55"/>
      <c r="CG55" s="55"/>
      <c r="CH55" s="22"/>
      <c r="CI55" s="22"/>
      <c r="CJ55" s="22"/>
      <c r="CK55" s="24"/>
      <c r="CM55" s="22"/>
      <c r="CN55" s="36"/>
    </row>
    <row r="56" spans="1:92" ht="18.600000000000001" customHeight="1" x14ac:dyDescent="0.25">
      <c r="A56" s="41"/>
      <c r="B56" s="6" t="s">
        <v>83</v>
      </c>
      <c r="C56" s="6"/>
      <c r="N56" s="6"/>
      <c r="O56" s="6"/>
      <c r="Q56" s="41"/>
      <c r="R56" s="41"/>
      <c r="AR56" s="36"/>
      <c r="AS56" s="41"/>
      <c r="AT56" s="27">
        <v>6.5</v>
      </c>
      <c r="AU56" s="21" t="s">
        <v>133</v>
      </c>
      <c r="AV56" s="21"/>
      <c r="AW56" s="21"/>
      <c r="AX56" s="21"/>
      <c r="AY56" s="22">
        <v>2</v>
      </c>
      <c r="AZ56" s="21" t="s">
        <v>106</v>
      </c>
      <c r="BA56" s="72">
        <v>2</v>
      </c>
      <c r="BB56" s="22">
        <v>0</v>
      </c>
      <c r="BC56" s="22">
        <v>3</v>
      </c>
      <c r="BD56" s="22">
        <f t="shared" si="34"/>
        <v>3</v>
      </c>
      <c r="BE56" s="73">
        <v>0</v>
      </c>
      <c r="BF56" s="72">
        <f t="shared" si="38"/>
        <v>21</v>
      </c>
      <c r="BG56" s="22">
        <f t="shared" si="38"/>
        <v>6</v>
      </c>
      <c r="BH56" s="22">
        <f t="shared" si="35"/>
        <v>12</v>
      </c>
      <c r="BI56" s="22">
        <f t="shared" si="39"/>
        <v>18</v>
      </c>
      <c r="BJ56" s="73">
        <f t="shared" si="36"/>
        <v>0</v>
      </c>
      <c r="BK56" s="72">
        <v>19</v>
      </c>
      <c r="BL56" s="22">
        <v>6</v>
      </c>
      <c r="BM56" s="22">
        <v>9</v>
      </c>
      <c r="BN56" s="22">
        <f t="shared" si="37"/>
        <v>15</v>
      </c>
      <c r="BO56" s="73">
        <v>0</v>
      </c>
      <c r="BP56" s="41"/>
      <c r="BQ56" s="41"/>
      <c r="BT56" s="27"/>
      <c r="BU56" s="21"/>
      <c r="BW56" s="21"/>
      <c r="BX56" s="21"/>
      <c r="BY56" s="16"/>
      <c r="CB56" s="22"/>
      <c r="CC56" s="22"/>
      <c r="CD56" s="22"/>
      <c r="CE56" s="22"/>
      <c r="CF56" s="55"/>
      <c r="CG56" s="55"/>
      <c r="CH56" s="22"/>
      <c r="CI56" s="22"/>
      <c r="CJ56" s="22"/>
      <c r="CK56" s="24"/>
      <c r="CM56" s="22"/>
      <c r="CN56" s="36"/>
    </row>
    <row r="57" spans="1:92" ht="18.600000000000001" customHeight="1" thickBot="1" x14ac:dyDescent="0.3">
      <c r="A57" s="41"/>
      <c r="C57" s="6" t="s">
        <v>58</v>
      </c>
      <c r="H57" s="6" t="s">
        <v>65</v>
      </c>
      <c r="M57" s="6" t="s">
        <v>66</v>
      </c>
      <c r="Q57" s="41"/>
      <c r="R57" s="41"/>
      <c r="AR57" s="36"/>
      <c r="AS57" s="41"/>
      <c r="AT57" s="17" t="s">
        <v>116</v>
      </c>
      <c r="AU57" s="17"/>
      <c r="AV57" s="17"/>
      <c r="AW57" s="17"/>
      <c r="AX57" s="17"/>
      <c r="AY57" s="17"/>
      <c r="AZ57" s="17"/>
      <c r="BA57" s="75">
        <f>SUM(BA45:BA56)</f>
        <v>22</v>
      </c>
      <c r="BB57" s="23">
        <f>SUM(BB45:BB56)</f>
        <v>5</v>
      </c>
      <c r="BC57" s="23">
        <f>SUM(BC45:BC56)</f>
        <v>9</v>
      </c>
      <c r="BD57" s="23">
        <f>+BC57+BB57</f>
        <v>14</v>
      </c>
      <c r="BE57" s="76">
        <f>SUM(BE45:BE56)</f>
        <v>4</v>
      </c>
      <c r="BF57" s="75">
        <f>SUM(BF45:BF56)</f>
        <v>264</v>
      </c>
      <c r="BG57" s="23">
        <f>SUM(BG45:BG56)</f>
        <v>86</v>
      </c>
      <c r="BH57" s="23">
        <f>SUM(BH45:BH56)</f>
        <v>139</v>
      </c>
      <c r="BI57" s="23">
        <f>+BH57+BG57</f>
        <v>225</v>
      </c>
      <c r="BJ57" s="76">
        <f>SUM(BJ45:BJ56)</f>
        <v>34</v>
      </c>
      <c r="BK57" s="75">
        <f>SUM(BK45:BK56)</f>
        <v>242</v>
      </c>
      <c r="BL57" s="23">
        <f>SUM(BL45:BL56)</f>
        <v>81</v>
      </c>
      <c r="BM57" s="23">
        <f>SUM(BM45:BM56)</f>
        <v>130</v>
      </c>
      <c r="BN57" s="23">
        <f>+BM57+BL57</f>
        <v>211</v>
      </c>
      <c r="BO57" s="76">
        <f>SUM(BO45:BO56)</f>
        <v>30</v>
      </c>
      <c r="BP57" s="41"/>
      <c r="BQ57" s="41"/>
      <c r="BT57" s="27"/>
      <c r="BU57" s="21"/>
      <c r="BW57" s="21"/>
      <c r="BX57" s="21"/>
      <c r="BY57" s="16"/>
      <c r="CB57" s="22"/>
      <c r="CC57" s="22"/>
      <c r="CD57" s="22"/>
      <c r="CE57" s="22"/>
      <c r="CF57" s="55"/>
      <c r="CG57" s="55"/>
      <c r="CH57" s="22"/>
      <c r="CI57" s="22"/>
      <c r="CJ57" s="22"/>
      <c r="CK57" s="24"/>
      <c r="CM57" s="22"/>
      <c r="CN57" s="36"/>
    </row>
    <row r="58" spans="1:92" ht="18.600000000000001" customHeight="1" x14ac:dyDescent="0.25">
      <c r="A58" s="41"/>
      <c r="C58" s="21" t="s">
        <v>458</v>
      </c>
      <c r="H58" s="21" t="s">
        <v>617</v>
      </c>
      <c r="I58" s="21"/>
      <c r="J58" s="21"/>
      <c r="K58" s="21"/>
      <c r="L58" s="21"/>
      <c r="M58" s="21" t="s">
        <v>204</v>
      </c>
      <c r="N58" s="21"/>
      <c r="O58" s="21"/>
      <c r="P58" s="21"/>
      <c r="Q58" s="41"/>
      <c r="R58" s="41"/>
      <c r="AR58" s="36"/>
      <c r="AS58" s="41"/>
      <c r="BF58" s="22"/>
      <c r="BG58" s="22"/>
      <c r="BH58" s="95"/>
      <c r="BI58" s="95"/>
      <c r="BJ58" s="22"/>
      <c r="BK58" s="22"/>
      <c r="BL58" s="22"/>
      <c r="BM58" s="24"/>
      <c r="BO58" s="22"/>
      <c r="BP58" s="41"/>
      <c r="BQ58" s="41"/>
      <c r="BT58" s="27"/>
      <c r="BU58" s="21"/>
      <c r="BW58" s="21"/>
      <c r="BX58" s="21"/>
      <c r="BY58" s="16"/>
      <c r="CB58" s="22"/>
      <c r="CC58" s="22"/>
      <c r="CD58" s="22"/>
      <c r="CE58" s="22"/>
      <c r="CF58" s="55"/>
      <c r="CG58" s="55"/>
      <c r="CH58" s="22"/>
      <c r="CI58" s="22"/>
      <c r="CJ58" s="22"/>
      <c r="CK58" s="24"/>
      <c r="CM58" s="22"/>
      <c r="CN58" s="36"/>
    </row>
    <row r="59" spans="1:92" ht="18.600000000000001" customHeight="1" x14ac:dyDescent="0.25">
      <c r="A59" s="41"/>
      <c r="C59" s="21" t="s">
        <v>729</v>
      </c>
      <c r="H59" s="21" t="s">
        <v>720</v>
      </c>
      <c r="I59" s="21"/>
      <c r="J59" s="21"/>
      <c r="K59" s="21"/>
      <c r="L59" s="21"/>
      <c r="M59" s="21" t="s">
        <v>734</v>
      </c>
      <c r="N59" s="21"/>
      <c r="Q59" s="41"/>
      <c r="R59" s="41"/>
      <c r="AR59" s="36"/>
      <c r="AS59" s="41"/>
      <c r="BF59" s="22"/>
      <c r="BG59" s="22"/>
      <c r="BH59" s="95"/>
      <c r="BI59" s="95"/>
      <c r="BJ59" s="22"/>
      <c r="BK59" s="22"/>
      <c r="BL59" s="22"/>
      <c r="BM59" s="24"/>
      <c r="BO59" s="22"/>
      <c r="BP59" s="41"/>
      <c r="BQ59" s="41"/>
      <c r="BT59" s="27"/>
      <c r="BU59" s="21"/>
      <c r="BW59" s="21"/>
      <c r="BX59" s="21"/>
      <c r="BY59" s="16"/>
      <c r="CB59" s="22"/>
      <c r="CC59" s="22"/>
      <c r="CD59" s="22"/>
      <c r="CE59" s="22"/>
      <c r="CF59" s="55"/>
      <c r="CG59" s="55"/>
      <c r="CH59" s="22"/>
      <c r="CI59" s="22"/>
      <c r="CJ59" s="22"/>
      <c r="CK59" s="24"/>
      <c r="CM59" s="22"/>
      <c r="CN59" s="36"/>
    </row>
    <row r="60" spans="1:92" ht="18.600000000000001" customHeight="1" x14ac:dyDescent="0.25">
      <c r="A60" s="41"/>
      <c r="C60" s="21" t="s">
        <v>589</v>
      </c>
      <c r="H60" s="21" t="s">
        <v>502</v>
      </c>
      <c r="M60" s="21" t="s">
        <v>442</v>
      </c>
      <c r="N60" s="21"/>
      <c r="O60" s="21"/>
      <c r="P60" s="21"/>
      <c r="Q60" s="41"/>
      <c r="R60" s="41"/>
      <c r="AR60" s="36"/>
      <c r="AS60" s="41"/>
      <c r="BF60" s="22"/>
      <c r="BG60" s="22"/>
      <c r="BH60" s="95"/>
      <c r="BI60" s="95"/>
      <c r="BJ60" s="22"/>
      <c r="BK60" s="22"/>
      <c r="BL60" s="22"/>
      <c r="BM60" s="24"/>
      <c r="BO60" s="22"/>
      <c r="BP60" s="41"/>
      <c r="BQ60" s="41"/>
      <c r="BT60" s="27"/>
      <c r="BU60" s="21"/>
      <c r="BW60" s="21"/>
      <c r="BX60" s="21"/>
      <c r="BY60" s="16"/>
      <c r="CB60" s="22"/>
      <c r="CC60" s="22"/>
      <c r="CD60" s="22"/>
      <c r="CE60" s="22"/>
      <c r="CF60" s="55"/>
      <c r="CG60" s="55"/>
      <c r="CH60" s="22"/>
      <c r="CI60" s="22"/>
      <c r="CJ60" s="22"/>
      <c r="CK60" s="24"/>
      <c r="CM60" s="22"/>
      <c r="CN60" s="36"/>
    </row>
    <row r="61" spans="1:92" ht="18.600000000000001" customHeight="1" x14ac:dyDescent="0.25">
      <c r="A61" s="41"/>
      <c r="M61" s="21" t="s">
        <v>735</v>
      </c>
      <c r="N61" s="21"/>
      <c r="O61" s="21"/>
      <c r="P61" s="21"/>
      <c r="Q61" s="36"/>
      <c r="R61" s="36"/>
      <c r="AR61" s="36"/>
      <c r="AS61" s="36"/>
      <c r="AT61" s="11"/>
      <c r="AU61" s="11"/>
      <c r="AV61" s="11"/>
      <c r="AW61" s="11"/>
      <c r="AX61" s="11"/>
      <c r="AY61" s="11"/>
      <c r="AZ61" s="11"/>
      <c r="BA61" s="11"/>
      <c r="BB61" s="11"/>
      <c r="BC61" s="11"/>
      <c r="BD61" s="11"/>
      <c r="BE61" s="11"/>
      <c r="BF61" s="22"/>
      <c r="BG61" s="22"/>
      <c r="BH61" s="95"/>
      <c r="BI61" s="95"/>
      <c r="BJ61" s="22"/>
      <c r="BK61" s="22"/>
      <c r="BL61" s="22"/>
      <c r="BM61" s="24"/>
      <c r="BO61" s="22"/>
      <c r="BP61" s="36"/>
      <c r="BQ61" s="36"/>
      <c r="BT61" s="27"/>
      <c r="BU61" s="21"/>
      <c r="BW61" s="21"/>
      <c r="BX61" s="21"/>
      <c r="BY61" s="16"/>
      <c r="CB61" s="22"/>
      <c r="CC61" s="22"/>
      <c r="CD61" s="22"/>
      <c r="CE61" s="22"/>
      <c r="CF61" s="55"/>
      <c r="CG61" s="55"/>
      <c r="CH61" s="22"/>
      <c r="CI61" s="22"/>
      <c r="CJ61" s="22"/>
      <c r="CK61" s="24"/>
      <c r="CM61" s="22"/>
      <c r="CN61" s="36"/>
    </row>
    <row r="62" spans="1:92" ht="18.600000000000001" customHeight="1" x14ac:dyDescent="0.25">
      <c r="A62" s="41"/>
      <c r="Q62" s="36"/>
      <c r="R62" s="39"/>
      <c r="AR62" s="43"/>
      <c r="AS62" s="39"/>
      <c r="BP62" s="39"/>
      <c r="BQ62" s="39"/>
      <c r="BT62" s="27"/>
      <c r="BU62" s="21"/>
      <c r="BW62" s="21"/>
      <c r="BX62" s="21"/>
      <c r="BY62" s="16"/>
      <c r="CB62" s="22"/>
      <c r="CC62" s="22"/>
      <c r="CD62" s="22"/>
      <c r="CE62" s="22"/>
      <c r="CF62" s="55"/>
      <c r="CG62" s="55"/>
      <c r="CH62" s="22"/>
      <c r="CI62" s="22"/>
      <c r="CJ62" s="22"/>
      <c r="CK62" s="24"/>
      <c r="CM62" s="22"/>
      <c r="CN62" s="43"/>
    </row>
    <row r="63" spans="1:92" ht="21.95" customHeight="1" x14ac:dyDescent="0.2">
      <c r="A63" s="39"/>
      <c r="B63" s="39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  <c r="W63" s="39"/>
      <c r="X63" s="39"/>
      <c r="Y63" s="39"/>
      <c r="Z63" s="39"/>
      <c r="AA63" s="43"/>
      <c r="AB63" s="39"/>
      <c r="AC63" s="39"/>
      <c r="AD63" s="39"/>
      <c r="AE63" s="39"/>
      <c r="AF63" s="39"/>
      <c r="AG63" s="39"/>
      <c r="AH63" s="39"/>
      <c r="AI63" s="39"/>
      <c r="AJ63" s="39"/>
      <c r="AK63" s="39"/>
      <c r="AL63" s="39"/>
      <c r="AM63" s="39"/>
      <c r="AN63" s="39"/>
      <c r="AO63" s="39"/>
      <c r="AP63" s="39"/>
      <c r="AQ63" s="39"/>
      <c r="AR63" s="43"/>
      <c r="AS63" s="39"/>
      <c r="AT63" s="39"/>
      <c r="AU63" s="39"/>
      <c r="AV63" s="39"/>
      <c r="AW63" s="39"/>
      <c r="AX63" s="39"/>
      <c r="AY63" s="39"/>
      <c r="AZ63" s="39"/>
      <c r="BA63" s="39"/>
      <c r="BB63" s="43"/>
      <c r="BC63" s="39"/>
      <c r="BD63" s="39"/>
      <c r="BE63" s="39"/>
      <c r="BF63" s="39"/>
      <c r="BG63" s="39"/>
      <c r="BH63" s="39"/>
      <c r="BI63" s="39"/>
      <c r="BJ63" s="39"/>
      <c r="BK63" s="39"/>
      <c r="BL63" s="39"/>
      <c r="BM63" s="39"/>
      <c r="BN63" s="39"/>
      <c r="BO63" s="39"/>
      <c r="BP63" s="39"/>
      <c r="BQ63" s="39"/>
      <c r="BR63" s="39"/>
      <c r="BS63" s="39"/>
      <c r="BT63" s="39"/>
      <c r="BU63" s="39"/>
      <c r="BV63" s="39"/>
      <c r="BW63" s="39"/>
      <c r="BX63" s="39"/>
      <c r="BY63" s="39"/>
      <c r="BZ63" s="43"/>
      <c r="CA63" s="39"/>
      <c r="CB63" s="39"/>
      <c r="CC63" s="39"/>
      <c r="CD63" s="39"/>
      <c r="CE63" s="39"/>
      <c r="CF63" s="39"/>
      <c r="CG63" s="39"/>
      <c r="CH63" s="39"/>
      <c r="CI63" s="39"/>
      <c r="CJ63" s="39"/>
      <c r="CK63" s="39"/>
      <c r="CL63" s="39"/>
      <c r="CM63" s="39"/>
      <c r="CN63" s="43"/>
    </row>
    <row r="64" spans="1:92" ht="21.95" customHeight="1" x14ac:dyDescent="0.3">
      <c r="A64" s="39"/>
      <c r="B64" s="85" t="s">
        <v>127</v>
      </c>
      <c r="C64" s="85"/>
      <c r="D64" s="85"/>
      <c r="E64" s="85"/>
      <c r="F64" s="85"/>
      <c r="G64" s="85"/>
      <c r="H64" s="85"/>
      <c r="I64" s="85"/>
      <c r="J64" s="85"/>
      <c r="K64" s="85"/>
      <c r="L64" s="85"/>
      <c r="M64" s="85"/>
      <c r="N64" s="85"/>
      <c r="O64" s="85"/>
      <c r="P64" s="85"/>
      <c r="Q64" s="39"/>
      <c r="R64" s="39"/>
      <c r="S64" s="85" t="s">
        <v>127</v>
      </c>
      <c r="T64" s="85"/>
      <c r="U64" s="85"/>
      <c r="V64" s="85"/>
      <c r="W64" s="85"/>
      <c r="X64" s="85"/>
      <c r="Y64" s="85"/>
      <c r="Z64" s="85"/>
      <c r="AA64" s="85"/>
      <c r="AB64" s="85"/>
      <c r="AC64" s="85"/>
      <c r="AD64" s="85"/>
      <c r="AE64" s="85"/>
      <c r="AF64" s="85"/>
      <c r="AG64" s="85"/>
      <c r="AH64" s="85"/>
      <c r="AI64" s="85"/>
      <c r="AJ64" s="85"/>
      <c r="AK64" s="85"/>
      <c r="AL64" s="85"/>
      <c r="AM64" s="85"/>
      <c r="AN64" s="85"/>
      <c r="AO64" s="85"/>
      <c r="AP64" s="85"/>
      <c r="AQ64" s="85"/>
      <c r="AR64" s="43"/>
      <c r="AS64" s="39"/>
      <c r="AT64" s="85" t="s">
        <v>127</v>
      </c>
      <c r="AU64" s="85"/>
      <c r="AV64" s="85"/>
      <c r="AW64" s="85"/>
      <c r="AX64" s="85"/>
      <c r="AY64" s="85"/>
      <c r="AZ64" s="85"/>
      <c r="BA64" s="85"/>
      <c r="BB64" s="85"/>
      <c r="BC64" s="85"/>
      <c r="BD64" s="85"/>
      <c r="BE64" s="85"/>
      <c r="BF64" s="85"/>
      <c r="BG64" s="85"/>
      <c r="BH64" s="85"/>
      <c r="BI64" s="85"/>
      <c r="BJ64" s="85"/>
      <c r="BK64" s="85"/>
      <c r="BL64" s="85"/>
      <c r="BM64" s="85"/>
      <c r="BN64" s="85"/>
      <c r="BO64" s="85"/>
      <c r="BP64" s="39"/>
      <c r="BQ64" s="39"/>
      <c r="BR64" s="85" t="s">
        <v>127</v>
      </c>
      <c r="BS64" s="85"/>
      <c r="BT64" s="85"/>
      <c r="BU64" s="85"/>
      <c r="BV64" s="85"/>
      <c r="BW64" s="85"/>
      <c r="BX64" s="85"/>
      <c r="BY64" s="85"/>
      <c r="BZ64" s="85"/>
      <c r="CA64" s="85"/>
      <c r="CB64" s="85"/>
      <c r="CC64" s="85"/>
      <c r="CD64" s="85"/>
      <c r="CE64" s="85"/>
      <c r="CF64" s="85"/>
      <c r="CG64" s="85"/>
      <c r="CH64" s="85"/>
      <c r="CI64" s="85"/>
      <c r="CJ64" s="85"/>
      <c r="CK64" s="85"/>
      <c r="CL64" s="85"/>
      <c r="CM64" s="85"/>
      <c r="CN64" s="43"/>
    </row>
    <row r="65" spans="1:92" ht="18.600000000000001" customHeight="1" x14ac:dyDescent="0.3">
      <c r="A65" s="39"/>
      <c r="B65" s="26" t="s">
        <v>76</v>
      </c>
      <c r="C65" s="26">
        <f>+C2</f>
        <v>24</v>
      </c>
      <c r="D65" s="86" t="s">
        <v>693</v>
      </c>
      <c r="E65" s="86"/>
      <c r="F65" s="86"/>
      <c r="G65" s="86"/>
      <c r="H65" s="86"/>
      <c r="I65" s="86"/>
      <c r="J65" s="86"/>
      <c r="K65" s="86"/>
      <c r="L65" s="86"/>
      <c r="M65" s="86"/>
      <c r="N65" s="86"/>
      <c r="O65" s="25"/>
      <c r="P65" s="25"/>
      <c r="Q65" s="39"/>
      <c r="R65" s="39"/>
      <c r="S65" s="86" t="s">
        <v>695</v>
      </c>
      <c r="T65" s="86"/>
      <c r="U65" s="86"/>
      <c r="V65" s="86"/>
      <c r="W65" s="86"/>
      <c r="X65" s="86"/>
      <c r="Y65" s="86"/>
      <c r="Z65" s="86"/>
      <c r="AA65" s="86"/>
      <c r="AB65" s="86"/>
      <c r="AC65" s="86"/>
      <c r="AD65" s="86"/>
      <c r="AE65" s="86"/>
      <c r="AF65" s="86"/>
      <c r="AG65" s="86"/>
      <c r="AH65" s="86"/>
      <c r="AI65" s="86"/>
      <c r="AJ65" s="86"/>
      <c r="AK65" s="86"/>
      <c r="AL65" s="86"/>
      <c r="AM65" s="86"/>
      <c r="AN65" s="86"/>
      <c r="AO65" s="86"/>
      <c r="AP65" s="86"/>
      <c r="AQ65" s="86"/>
      <c r="AR65" s="39"/>
      <c r="AS65" s="39"/>
      <c r="AT65" s="86" t="s">
        <v>696</v>
      </c>
      <c r="AU65" s="86"/>
      <c r="AV65" s="86"/>
      <c r="AW65" s="86"/>
      <c r="AX65" s="86"/>
      <c r="AY65" s="86"/>
      <c r="AZ65" s="86"/>
      <c r="BA65" s="86"/>
      <c r="BB65" s="86"/>
      <c r="BC65" s="86"/>
      <c r="BD65" s="86"/>
      <c r="BE65" s="86"/>
      <c r="BF65" s="86"/>
      <c r="BG65" s="86"/>
      <c r="BH65" s="86"/>
      <c r="BI65" s="86"/>
      <c r="BJ65" s="86"/>
      <c r="BK65" s="86"/>
      <c r="BL65" s="86"/>
      <c r="BM65" s="86"/>
      <c r="BN65" s="86"/>
      <c r="BO65" s="86"/>
      <c r="BP65" s="39"/>
      <c r="BQ65" s="39"/>
      <c r="BR65" s="86" t="s">
        <v>699</v>
      </c>
      <c r="BS65" s="86"/>
      <c r="BT65" s="86"/>
      <c r="BU65" s="86"/>
      <c r="BV65" s="86"/>
      <c r="BW65" s="86"/>
      <c r="BX65" s="86"/>
      <c r="BY65" s="86"/>
      <c r="BZ65" s="86"/>
      <c r="CA65" s="86"/>
      <c r="CB65" s="86"/>
      <c r="CC65" s="86"/>
      <c r="CD65" s="86"/>
      <c r="CE65" s="86"/>
      <c r="CF65" s="86"/>
      <c r="CG65" s="86"/>
      <c r="CH65" s="86"/>
      <c r="CI65" s="86"/>
      <c r="CJ65" s="86"/>
      <c r="CK65" s="86"/>
      <c r="CL65" s="86"/>
      <c r="CM65" s="86"/>
      <c r="CN65" s="39"/>
    </row>
    <row r="66" spans="1:92" ht="18.600000000000001" customHeight="1" x14ac:dyDescent="0.3">
      <c r="A66" s="36"/>
      <c r="N66" s="25"/>
      <c r="O66" s="25"/>
      <c r="P66" s="25"/>
      <c r="Q66" s="36"/>
      <c r="R66" s="36"/>
      <c r="T66" s="16"/>
      <c r="U66" s="16"/>
      <c r="V66" s="16"/>
      <c r="W66" s="16"/>
      <c r="X66" s="16"/>
      <c r="Y66" s="16"/>
      <c r="Z66" s="16"/>
      <c r="AA66" s="29"/>
      <c r="AB66" s="29"/>
      <c r="AC66" s="29"/>
      <c r="AD66" s="29"/>
      <c r="AE66" s="30"/>
      <c r="AF66" s="29"/>
      <c r="AG66" s="29"/>
      <c r="AH66" s="29"/>
      <c r="AI66" s="29"/>
      <c r="AJ66" s="29"/>
      <c r="AK66" s="29"/>
      <c r="AL66" s="29"/>
      <c r="AM66" s="21"/>
      <c r="AN66" s="11"/>
      <c r="AO66" s="11"/>
      <c r="AP66" s="22"/>
      <c r="AQ66" s="22"/>
      <c r="AR66" s="36"/>
      <c r="AS66" s="36"/>
      <c r="BP66" s="36"/>
      <c r="BQ66" s="36"/>
      <c r="BS66" s="16"/>
      <c r="BT66" s="16"/>
      <c r="BU66" s="16"/>
      <c r="BV66" s="16"/>
      <c r="BW66" s="16"/>
      <c r="BX66" s="16"/>
      <c r="BY66" s="16"/>
      <c r="BZ66" s="29"/>
      <c r="CA66" s="29"/>
      <c r="CB66" s="29"/>
      <c r="CC66" s="29"/>
      <c r="CD66" s="30"/>
      <c r="CE66" s="29"/>
      <c r="CF66" s="29"/>
      <c r="CG66" s="29"/>
      <c r="CH66" s="29"/>
      <c r="CI66" s="29"/>
      <c r="CJ66" s="29"/>
      <c r="CK66" s="29"/>
      <c r="CL66" s="21"/>
      <c r="CM66" s="11"/>
      <c r="CN66" s="36"/>
    </row>
    <row r="67" spans="1:92" ht="18.600000000000001" customHeight="1" x14ac:dyDescent="0.25">
      <c r="A67" s="36"/>
      <c r="Q67" s="39"/>
      <c r="R67" s="39"/>
      <c r="T67" s="16"/>
      <c r="U67" s="16"/>
      <c r="V67" s="16"/>
      <c r="W67" s="16"/>
      <c r="X67" s="16"/>
      <c r="Y67" s="16"/>
      <c r="Z67" s="16"/>
      <c r="AA67" s="29"/>
      <c r="AB67" s="29"/>
      <c r="AC67" s="29"/>
      <c r="AD67" s="29"/>
      <c r="AE67" s="30"/>
      <c r="AF67" s="29"/>
      <c r="AG67" s="29"/>
      <c r="AH67" s="29"/>
      <c r="AI67" s="29"/>
      <c r="AJ67" s="29"/>
      <c r="AK67" s="29"/>
      <c r="AL67" s="29"/>
      <c r="AM67" s="21"/>
      <c r="AN67" s="11"/>
      <c r="AO67" s="11"/>
      <c r="AP67" s="22"/>
      <c r="AQ67" s="22"/>
      <c r="AR67" s="39"/>
      <c r="AS67" s="39"/>
      <c r="AU67" s="16"/>
      <c r="AV67" s="16"/>
      <c r="AW67" s="16"/>
      <c r="AX67" s="16"/>
      <c r="AY67" s="16"/>
      <c r="AZ67" s="16"/>
      <c r="BA67" s="89" t="s">
        <v>692</v>
      </c>
      <c r="BB67" s="90"/>
      <c r="BC67" s="90"/>
      <c r="BD67" s="90"/>
      <c r="BE67" s="91"/>
      <c r="BF67" s="92" t="s">
        <v>697</v>
      </c>
      <c r="BG67" s="93"/>
      <c r="BH67" s="93"/>
      <c r="BI67" s="93"/>
      <c r="BJ67" s="94"/>
      <c r="BK67" s="89" t="s">
        <v>698</v>
      </c>
      <c r="BL67" s="90"/>
      <c r="BM67" s="90"/>
      <c r="BN67" s="90"/>
      <c r="BO67" s="91"/>
      <c r="BP67" s="39"/>
      <c r="BQ67" s="39"/>
      <c r="BT67" s="27"/>
      <c r="BU67" s="21"/>
      <c r="BW67" s="21"/>
      <c r="BX67" s="21"/>
      <c r="BY67" s="89" t="s">
        <v>694</v>
      </c>
      <c r="BZ67" s="90"/>
      <c r="CA67" s="90"/>
      <c r="CB67" s="90"/>
      <c r="CC67" s="91"/>
      <c r="CD67" s="92" t="s">
        <v>697</v>
      </c>
      <c r="CE67" s="93"/>
      <c r="CF67" s="93"/>
      <c r="CG67" s="93"/>
      <c r="CH67" s="94"/>
      <c r="CI67" s="89" t="s">
        <v>698</v>
      </c>
      <c r="CJ67" s="90"/>
      <c r="CK67" s="90"/>
      <c r="CL67" s="90"/>
      <c r="CM67" s="91"/>
      <c r="CN67" s="39"/>
    </row>
    <row r="68" spans="1:92" ht="18.600000000000001" customHeight="1" thickBot="1" x14ac:dyDescent="0.3">
      <c r="A68" s="36"/>
      <c r="E68" s="2" t="s">
        <v>67</v>
      </c>
      <c r="F68" s="2"/>
      <c r="G68" s="2"/>
      <c r="H68" s="63" t="s">
        <v>1</v>
      </c>
      <c r="I68" s="4"/>
      <c r="J68" s="4" t="s">
        <v>3</v>
      </c>
      <c r="K68" s="4" t="s">
        <v>22</v>
      </c>
      <c r="L68" s="4" t="s">
        <v>23</v>
      </c>
      <c r="M68" s="50" t="s">
        <v>24</v>
      </c>
      <c r="Q68" s="39"/>
      <c r="R68" s="39"/>
      <c r="T68" s="16"/>
      <c r="U68" s="88" t="s">
        <v>693</v>
      </c>
      <c r="V68" s="88"/>
      <c r="W68" s="88"/>
      <c r="X68" s="88"/>
      <c r="Y68" s="88"/>
      <c r="Z68" s="88"/>
      <c r="AA68" s="88"/>
      <c r="AB68" s="88"/>
      <c r="AC68" s="88"/>
      <c r="AD68" s="88"/>
      <c r="AE68" s="88"/>
      <c r="AF68" s="88"/>
      <c r="AG68" s="88"/>
      <c r="AH68" s="88"/>
      <c r="AI68" s="88"/>
      <c r="AJ68" s="88"/>
      <c r="AK68" s="88"/>
      <c r="AL68" s="88"/>
      <c r="AM68" s="88"/>
      <c r="AN68" s="88"/>
      <c r="AO68" s="11"/>
      <c r="AP68" s="22"/>
      <c r="AQ68" s="22"/>
      <c r="AR68" s="39"/>
      <c r="AS68" s="39"/>
      <c r="AT68" s="23" t="s">
        <v>109</v>
      </c>
      <c r="AU68" s="51" t="s">
        <v>80</v>
      </c>
      <c r="AV68" s="51"/>
      <c r="AW68" s="51"/>
      <c r="AX68" s="51"/>
      <c r="AY68" s="51" t="s">
        <v>110</v>
      </c>
      <c r="AZ68" s="17" t="s">
        <v>21</v>
      </c>
      <c r="BA68" s="67" t="s">
        <v>3</v>
      </c>
      <c r="BB68" s="68" t="s">
        <v>22</v>
      </c>
      <c r="BC68" s="68" t="s">
        <v>23</v>
      </c>
      <c r="BD68" s="68" t="s">
        <v>24</v>
      </c>
      <c r="BE68" s="69" t="s">
        <v>2</v>
      </c>
      <c r="BF68" s="70" t="s">
        <v>3</v>
      </c>
      <c r="BG68" s="71" t="s">
        <v>22</v>
      </c>
      <c r="BH68" s="71" t="s">
        <v>23</v>
      </c>
      <c r="BI68" s="71" t="s">
        <v>24</v>
      </c>
      <c r="BJ68" s="69" t="s">
        <v>2</v>
      </c>
      <c r="BK68" s="70" t="s">
        <v>3</v>
      </c>
      <c r="BL68" s="68" t="s">
        <v>22</v>
      </c>
      <c r="BM68" s="68" t="s">
        <v>23</v>
      </c>
      <c r="BN68" s="68" t="s">
        <v>24</v>
      </c>
      <c r="BO68" s="69" t="s">
        <v>2</v>
      </c>
      <c r="BP68" s="39"/>
      <c r="BQ68" s="39"/>
      <c r="BR68" s="28" t="s">
        <v>109</v>
      </c>
      <c r="BS68" s="28" t="s">
        <v>111</v>
      </c>
      <c r="BT68" s="28"/>
      <c r="BU68" s="38"/>
      <c r="BV68" s="38"/>
      <c r="BW68" s="38"/>
      <c r="BX68" s="38"/>
      <c r="BY68" s="67" t="s">
        <v>3</v>
      </c>
      <c r="BZ68" s="68" t="s">
        <v>22</v>
      </c>
      <c r="CA68" s="68" t="s">
        <v>23</v>
      </c>
      <c r="CB68" s="68" t="s">
        <v>24</v>
      </c>
      <c r="CC68" s="69" t="s">
        <v>2</v>
      </c>
      <c r="CD68" s="70" t="s">
        <v>3</v>
      </c>
      <c r="CE68" s="71" t="s">
        <v>22</v>
      </c>
      <c r="CF68" s="71" t="s">
        <v>23</v>
      </c>
      <c r="CG68" s="71" t="s">
        <v>24</v>
      </c>
      <c r="CH68" s="69" t="s">
        <v>2</v>
      </c>
      <c r="CI68" s="70" t="s">
        <v>3</v>
      </c>
      <c r="CJ68" s="68" t="s">
        <v>22</v>
      </c>
      <c r="CK68" s="68" t="s">
        <v>23</v>
      </c>
      <c r="CL68" s="68" t="s">
        <v>24</v>
      </c>
      <c r="CM68" s="69" t="s">
        <v>2</v>
      </c>
      <c r="CN68" s="39"/>
    </row>
    <row r="69" spans="1:92" ht="18.600000000000001" customHeight="1" x14ac:dyDescent="0.25">
      <c r="A69" s="36"/>
      <c r="E69" s="21" t="s">
        <v>161</v>
      </c>
      <c r="F69" s="21"/>
      <c r="G69" s="21"/>
      <c r="H69" s="21" t="s">
        <v>17</v>
      </c>
      <c r="I69" s="22"/>
      <c r="J69" s="22">
        <v>24</v>
      </c>
      <c r="K69" s="22">
        <v>34</v>
      </c>
      <c r="L69" s="22">
        <v>26</v>
      </c>
      <c r="M69" s="49">
        <v>60</v>
      </c>
      <c r="Q69" s="36"/>
      <c r="R69" s="36"/>
      <c r="T69" s="16"/>
      <c r="U69" s="16"/>
      <c r="V69" s="16"/>
      <c r="W69" s="16"/>
      <c r="X69" s="16"/>
      <c r="Y69" s="16"/>
      <c r="Z69" s="16"/>
      <c r="AA69" s="29"/>
      <c r="AB69" s="29"/>
      <c r="AC69" s="29"/>
      <c r="AD69" s="29"/>
      <c r="AE69" s="30"/>
      <c r="AF69" s="29"/>
      <c r="AG69" s="29"/>
      <c r="AH69" s="29"/>
      <c r="AI69" s="29"/>
      <c r="AJ69" s="29"/>
      <c r="AK69" s="29"/>
      <c r="AL69" s="29"/>
      <c r="AM69" s="21"/>
      <c r="AN69" s="11"/>
      <c r="AO69" s="11"/>
      <c r="AP69" s="22"/>
      <c r="AQ69" s="22"/>
      <c r="AR69" s="36"/>
      <c r="AS69" s="36"/>
      <c r="AT69" s="18" t="s">
        <v>171</v>
      </c>
      <c r="AU69" s="18"/>
      <c r="AV69" s="18"/>
      <c r="AW69" s="18"/>
      <c r="AX69" s="18"/>
      <c r="AY69" s="16" t="s">
        <v>174</v>
      </c>
      <c r="BA69" s="72">
        <v>2</v>
      </c>
      <c r="BB69" s="22">
        <v>0</v>
      </c>
      <c r="BC69" s="22">
        <v>0</v>
      </c>
      <c r="BD69" s="22">
        <f t="shared" ref="BD69:BD80" si="40">+BB69+BC69</f>
        <v>0</v>
      </c>
      <c r="BE69" s="73">
        <v>0</v>
      </c>
      <c r="BF69" s="72">
        <f>+BA69+BK69</f>
        <v>24</v>
      </c>
      <c r="BG69" s="22">
        <f>+BB69+BL69</f>
        <v>12</v>
      </c>
      <c r="BH69" s="22">
        <f t="shared" ref="BH69:BH80" si="41">+BC69+BM69</f>
        <v>11</v>
      </c>
      <c r="BI69" s="22">
        <f>+BG69+BH69</f>
        <v>23</v>
      </c>
      <c r="BJ69" s="73">
        <f t="shared" ref="BJ69:BJ80" si="42">+BE69+BO69</f>
        <v>4</v>
      </c>
      <c r="BK69" s="22">
        <v>22</v>
      </c>
      <c r="BL69" s="22">
        <v>12</v>
      </c>
      <c r="BM69" s="22">
        <v>11</v>
      </c>
      <c r="BN69" s="22">
        <f t="shared" ref="BN69:BN80" si="43">+BL69+BM69</f>
        <v>23</v>
      </c>
      <c r="BO69" s="22">
        <v>4</v>
      </c>
      <c r="BP69" s="36"/>
      <c r="BQ69" s="36"/>
      <c r="BR69" s="27">
        <v>8</v>
      </c>
      <c r="BS69" s="21" t="s">
        <v>153</v>
      </c>
      <c r="BY69" s="72">
        <v>0</v>
      </c>
      <c r="BZ69" s="22">
        <v>0</v>
      </c>
      <c r="CA69" s="22">
        <v>0</v>
      </c>
      <c r="CB69" s="22">
        <f>+BZ69+CA69</f>
        <v>0</v>
      </c>
      <c r="CC69" s="73">
        <v>0</v>
      </c>
      <c r="CD69" s="72">
        <f>+CI69+BY69</f>
        <v>1</v>
      </c>
      <c r="CE69" s="22">
        <f>+CJ69+BZ69</f>
        <v>1</v>
      </c>
      <c r="CF69" s="22">
        <f>+CK69+CA69</f>
        <v>0</v>
      </c>
      <c r="CG69" s="22">
        <f>+CL69+CB69</f>
        <v>1</v>
      </c>
      <c r="CH69" s="73">
        <f>+CM69+CC69</f>
        <v>0</v>
      </c>
      <c r="CI69" s="22">
        <v>1</v>
      </c>
      <c r="CJ69" s="22">
        <v>1</v>
      </c>
      <c r="CK69" s="22">
        <v>0</v>
      </c>
      <c r="CL69" s="22">
        <f t="shared" ref="CL69:CL82" si="44">+CJ69+CK69</f>
        <v>1</v>
      </c>
      <c r="CM69" s="22">
        <v>0</v>
      </c>
      <c r="CN69" s="36"/>
    </row>
    <row r="70" spans="1:92" ht="18.600000000000001" customHeight="1" thickBot="1" x14ac:dyDescent="0.3">
      <c r="A70" s="36"/>
      <c r="E70" s="21" t="s">
        <v>129</v>
      </c>
      <c r="F70" s="21"/>
      <c r="G70" s="21"/>
      <c r="H70" s="21" t="s">
        <v>17</v>
      </c>
      <c r="I70" s="22"/>
      <c r="J70" s="22">
        <v>24</v>
      </c>
      <c r="K70" s="22">
        <v>26</v>
      </c>
      <c r="L70" s="22">
        <v>30</v>
      </c>
      <c r="M70" s="49">
        <v>56</v>
      </c>
      <c r="Q70" s="36"/>
      <c r="R70" s="36"/>
      <c r="T70" s="16"/>
      <c r="U70" s="37" t="s">
        <v>109</v>
      </c>
      <c r="V70" s="10" t="s">
        <v>117</v>
      </c>
      <c r="W70" s="10"/>
      <c r="X70" s="10"/>
      <c r="Y70" s="10"/>
      <c r="Z70" s="10"/>
      <c r="AA70" s="10"/>
      <c r="AB70" s="10"/>
      <c r="AC70" s="37" t="s">
        <v>3</v>
      </c>
      <c r="AD70" s="37" t="s">
        <v>7</v>
      </c>
      <c r="AE70" s="37" t="s">
        <v>8</v>
      </c>
      <c r="AF70" s="37" t="s">
        <v>9</v>
      </c>
      <c r="AG70" s="37" t="s">
        <v>71</v>
      </c>
      <c r="AH70" s="37"/>
      <c r="AI70" s="37" t="s">
        <v>4</v>
      </c>
      <c r="AJ70" s="37" t="s">
        <v>6</v>
      </c>
      <c r="AK70" s="37" t="s">
        <v>5</v>
      </c>
      <c r="AL70" s="37" t="s">
        <v>72</v>
      </c>
      <c r="AM70" s="37" t="s">
        <v>23</v>
      </c>
      <c r="AN70" s="37" t="s">
        <v>2</v>
      </c>
      <c r="AO70" s="11"/>
      <c r="AP70" s="22"/>
      <c r="AQ70" s="22"/>
      <c r="AR70" s="36"/>
      <c r="AS70" s="36"/>
      <c r="AT70" s="27">
        <v>8</v>
      </c>
      <c r="AU70" s="21" t="s">
        <v>15</v>
      </c>
      <c r="AY70" s="22"/>
      <c r="AZ70" s="21" t="s">
        <v>173</v>
      </c>
      <c r="BA70" s="72">
        <v>2</v>
      </c>
      <c r="BB70" s="22">
        <v>0</v>
      </c>
      <c r="BC70" s="22">
        <v>0</v>
      </c>
      <c r="BD70" s="22">
        <f t="shared" si="40"/>
        <v>0</v>
      </c>
      <c r="BE70" s="73">
        <v>0</v>
      </c>
      <c r="BF70" s="72">
        <f t="shared" ref="BF70:BG80" si="45">+BA70+BK70</f>
        <v>24</v>
      </c>
      <c r="BG70" s="22">
        <f t="shared" si="45"/>
        <v>0</v>
      </c>
      <c r="BH70" s="22">
        <f t="shared" si="41"/>
        <v>2</v>
      </c>
      <c r="BI70" s="22">
        <f t="shared" ref="BI70:BI80" si="46">+BG70+BH70</f>
        <v>2</v>
      </c>
      <c r="BJ70" s="73">
        <f t="shared" si="42"/>
        <v>0</v>
      </c>
      <c r="BK70" s="22">
        <v>22</v>
      </c>
      <c r="BL70" s="22">
        <v>0</v>
      </c>
      <c r="BM70" s="22">
        <v>2</v>
      </c>
      <c r="BN70" s="22">
        <f t="shared" si="43"/>
        <v>2</v>
      </c>
      <c r="BO70" s="22">
        <v>0</v>
      </c>
      <c r="BP70" s="36"/>
      <c r="BQ70" s="36"/>
      <c r="BR70" s="27">
        <v>7</v>
      </c>
      <c r="BS70" s="21" t="s">
        <v>64</v>
      </c>
      <c r="BY70" s="72">
        <v>0</v>
      </c>
      <c r="BZ70" s="22">
        <v>0</v>
      </c>
      <c r="CA70" s="22">
        <v>0</v>
      </c>
      <c r="CB70" s="22">
        <f t="shared" ref="CB70:CB82" si="47">+BZ70+CA70</f>
        <v>0</v>
      </c>
      <c r="CC70" s="73">
        <v>0</v>
      </c>
      <c r="CD70" s="72">
        <f t="shared" ref="CD70:CH82" si="48">+CI70+BY70</f>
        <v>3</v>
      </c>
      <c r="CE70" s="22">
        <f t="shared" si="48"/>
        <v>0</v>
      </c>
      <c r="CF70" s="22">
        <f t="shared" si="48"/>
        <v>1</v>
      </c>
      <c r="CG70" s="22">
        <f t="shared" si="48"/>
        <v>1</v>
      </c>
      <c r="CH70" s="73">
        <f t="shared" si="48"/>
        <v>0</v>
      </c>
      <c r="CI70" s="22">
        <v>3</v>
      </c>
      <c r="CJ70" s="22">
        <v>0</v>
      </c>
      <c r="CK70" s="22">
        <v>1</v>
      </c>
      <c r="CL70" s="22">
        <f t="shared" si="44"/>
        <v>1</v>
      </c>
      <c r="CM70" s="22">
        <v>0</v>
      </c>
      <c r="CN70" s="36"/>
    </row>
    <row r="71" spans="1:92" ht="18.600000000000001" customHeight="1" x14ac:dyDescent="0.25">
      <c r="A71" s="36"/>
      <c r="E71" s="21" t="s">
        <v>85</v>
      </c>
      <c r="F71" s="21"/>
      <c r="G71" s="21"/>
      <c r="H71" s="21" t="s">
        <v>106</v>
      </c>
      <c r="I71" s="22"/>
      <c r="J71" s="22">
        <v>22</v>
      </c>
      <c r="K71" s="22">
        <v>24</v>
      </c>
      <c r="L71" s="22">
        <v>21</v>
      </c>
      <c r="M71" s="49">
        <v>45</v>
      </c>
      <c r="Q71" s="36"/>
      <c r="R71" s="36"/>
      <c r="T71" s="16"/>
      <c r="U71" s="58">
        <v>8</v>
      </c>
      <c r="V71" s="31" t="s">
        <v>15</v>
      </c>
      <c r="W71" s="8"/>
      <c r="X71" s="31"/>
      <c r="Y71" s="31"/>
      <c r="Z71" s="14"/>
      <c r="AA71" s="8"/>
      <c r="AB71" s="8"/>
      <c r="AC71" s="22">
        <f>+AD71+AE71+AF71</f>
        <v>1</v>
      </c>
      <c r="AD71" s="22">
        <f t="shared" ref="AD71:AF78" si="49">SUMIF($V$86:$V$87,$V71,AD$86:AD$87)+SUMIF($V$94:$V$103,$V71,AD$94:AD$103)</f>
        <v>0</v>
      </c>
      <c r="AE71" s="22">
        <f t="shared" si="49"/>
        <v>1</v>
      </c>
      <c r="AF71" s="22">
        <f t="shared" si="49"/>
        <v>0</v>
      </c>
      <c r="AG71" s="95">
        <f>+(AD71*2+AF71)/(2*AC71)</f>
        <v>0</v>
      </c>
      <c r="AH71" s="95"/>
      <c r="AI71" s="22">
        <f t="shared" ref="AI71:AK78" si="50">SUMIF($V$86:$V$87,$V71,AI$86:AI$87)+SUMIF($V$94:$V$103,$V71,AI$94:AI$103)</f>
        <v>9</v>
      </c>
      <c r="AJ71" s="22">
        <f t="shared" si="50"/>
        <v>0</v>
      </c>
      <c r="AK71" s="22">
        <f t="shared" si="50"/>
        <v>0</v>
      </c>
      <c r="AL71" s="24">
        <f>+AI71/AC71</f>
        <v>9</v>
      </c>
      <c r="AM71" s="22">
        <f t="shared" ref="AM71:AN78" si="51">SUMIF($V$86:$V$87,$V71,AM$86:AM$87)+SUMIF($V$94:$V$103,$V71,AM$94:AM$103)</f>
        <v>0</v>
      </c>
      <c r="AN71" s="22">
        <f t="shared" si="51"/>
        <v>0</v>
      </c>
      <c r="AO71" s="11"/>
      <c r="AP71" s="22"/>
      <c r="AQ71" s="22"/>
      <c r="AR71" s="36"/>
      <c r="AS71" s="36"/>
      <c r="AT71" s="27">
        <v>9.5</v>
      </c>
      <c r="AU71" s="21" t="s">
        <v>192</v>
      </c>
      <c r="AV71" s="21"/>
      <c r="AW71" s="21"/>
      <c r="AX71" s="21"/>
      <c r="AY71" s="22">
        <v>19</v>
      </c>
      <c r="AZ71" s="21" t="s">
        <v>173</v>
      </c>
      <c r="BA71" s="72">
        <v>2</v>
      </c>
      <c r="BB71" s="22">
        <v>1</v>
      </c>
      <c r="BC71" s="22">
        <v>2</v>
      </c>
      <c r="BD71" s="22">
        <f t="shared" si="40"/>
        <v>3</v>
      </c>
      <c r="BE71" s="73">
        <v>0</v>
      </c>
      <c r="BF71" s="72">
        <f t="shared" si="45"/>
        <v>23</v>
      </c>
      <c r="BG71" s="22">
        <f t="shared" si="45"/>
        <v>21</v>
      </c>
      <c r="BH71" s="22">
        <f t="shared" si="41"/>
        <v>24</v>
      </c>
      <c r="BI71" s="22">
        <f t="shared" si="46"/>
        <v>45</v>
      </c>
      <c r="BJ71" s="73">
        <f t="shared" si="42"/>
        <v>10</v>
      </c>
      <c r="BK71" s="22">
        <v>21</v>
      </c>
      <c r="BL71" s="22">
        <v>20</v>
      </c>
      <c r="BM71" s="22">
        <v>22</v>
      </c>
      <c r="BN71" s="22">
        <f t="shared" si="43"/>
        <v>42</v>
      </c>
      <c r="BO71" s="22">
        <v>10</v>
      </c>
      <c r="BP71" s="36"/>
      <c r="BQ71" s="36"/>
      <c r="BR71" s="27">
        <v>7</v>
      </c>
      <c r="BS71" s="21" t="s">
        <v>141</v>
      </c>
      <c r="BY71" s="72">
        <v>0</v>
      </c>
      <c r="BZ71" s="22">
        <v>0</v>
      </c>
      <c r="CA71" s="22">
        <v>0</v>
      </c>
      <c r="CB71" s="22">
        <f t="shared" si="47"/>
        <v>0</v>
      </c>
      <c r="CC71" s="73">
        <v>0</v>
      </c>
      <c r="CD71" s="72">
        <f t="shared" si="48"/>
        <v>1</v>
      </c>
      <c r="CE71" s="22">
        <f t="shared" si="48"/>
        <v>1</v>
      </c>
      <c r="CF71" s="22">
        <f t="shared" si="48"/>
        <v>0</v>
      </c>
      <c r="CG71" s="22">
        <f t="shared" si="48"/>
        <v>1</v>
      </c>
      <c r="CH71" s="73">
        <f t="shared" si="48"/>
        <v>0</v>
      </c>
      <c r="CI71" s="22">
        <v>1</v>
      </c>
      <c r="CJ71" s="22">
        <v>1</v>
      </c>
      <c r="CK71" s="22">
        <v>0</v>
      </c>
      <c r="CL71" s="22">
        <f t="shared" si="44"/>
        <v>1</v>
      </c>
      <c r="CM71" s="22">
        <v>0</v>
      </c>
      <c r="CN71" s="36"/>
    </row>
    <row r="72" spans="1:92" ht="18.600000000000001" customHeight="1" x14ac:dyDescent="0.25">
      <c r="A72" s="36"/>
      <c r="E72" s="21" t="s">
        <v>192</v>
      </c>
      <c r="F72" s="21"/>
      <c r="G72" s="21"/>
      <c r="H72" s="21" t="s">
        <v>173</v>
      </c>
      <c r="I72" s="22"/>
      <c r="J72" s="22">
        <v>23</v>
      </c>
      <c r="K72" s="22">
        <v>21</v>
      </c>
      <c r="L72" s="22">
        <v>24</v>
      </c>
      <c r="M72" s="49">
        <v>45</v>
      </c>
      <c r="Q72" s="36"/>
      <c r="R72" s="36"/>
      <c r="T72" s="16"/>
      <c r="U72" s="27">
        <v>7</v>
      </c>
      <c r="V72" s="21" t="s">
        <v>347</v>
      </c>
      <c r="X72" s="21"/>
      <c r="Y72" s="21"/>
      <c r="Z72" s="16"/>
      <c r="AC72" s="22">
        <f t="shared" ref="AC72:AC78" si="52">+AD72+AE72+AF72</f>
        <v>9</v>
      </c>
      <c r="AD72" s="22">
        <f t="shared" si="49"/>
        <v>1</v>
      </c>
      <c r="AE72" s="22">
        <f t="shared" si="49"/>
        <v>8</v>
      </c>
      <c r="AF72" s="22">
        <f t="shared" si="49"/>
        <v>0</v>
      </c>
      <c r="AG72" s="95">
        <f t="shared" ref="AG72:AG78" si="53">+(AD72*2+AF72)/(2*AC72)</f>
        <v>0.1111111111111111</v>
      </c>
      <c r="AH72" s="95"/>
      <c r="AI72" s="22">
        <f t="shared" si="50"/>
        <v>44</v>
      </c>
      <c r="AJ72" s="22">
        <f t="shared" si="50"/>
        <v>0</v>
      </c>
      <c r="AK72" s="22">
        <f t="shared" si="50"/>
        <v>0</v>
      </c>
      <c r="AL72" s="24">
        <f t="shared" ref="AL72:AL78" si="54">+AI72/AC72</f>
        <v>4.8888888888888893</v>
      </c>
      <c r="AM72" s="22">
        <f t="shared" si="51"/>
        <v>0</v>
      </c>
      <c r="AN72" s="22">
        <f t="shared" si="51"/>
        <v>0</v>
      </c>
      <c r="AO72" s="11"/>
      <c r="AP72" s="22"/>
      <c r="AQ72" s="22"/>
      <c r="AR72" s="36"/>
      <c r="AS72" s="36"/>
      <c r="AT72" s="27">
        <v>9</v>
      </c>
      <c r="AU72" s="21" t="s">
        <v>79</v>
      </c>
      <c r="AV72" s="21"/>
      <c r="AW72" s="21"/>
      <c r="AX72" s="21"/>
      <c r="AY72" s="22">
        <v>22</v>
      </c>
      <c r="AZ72" s="21" t="s">
        <v>173</v>
      </c>
      <c r="BA72" s="72">
        <v>2</v>
      </c>
      <c r="BB72" s="22">
        <v>0</v>
      </c>
      <c r="BC72" s="22">
        <v>0</v>
      </c>
      <c r="BD72" s="22">
        <f t="shared" si="40"/>
        <v>0</v>
      </c>
      <c r="BE72" s="73">
        <v>4</v>
      </c>
      <c r="BF72" s="72">
        <f t="shared" si="45"/>
        <v>22</v>
      </c>
      <c r="BG72" s="22">
        <f t="shared" si="45"/>
        <v>12</v>
      </c>
      <c r="BH72" s="22">
        <f t="shared" si="41"/>
        <v>27</v>
      </c>
      <c r="BI72" s="22">
        <f t="shared" si="46"/>
        <v>39</v>
      </c>
      <c r="BJ72" s="73">
        <f t="shared" si="42"/>
        <v>14</v>
      </c>
      <c r="BK72" s="22">
        <v>20</v>
      </c>
      <c r="BL72" s="22">
        <v>12</v>
      </c>
      <c r="BM72" s="22">
        <v>27</v>
      </c>
      <c r="BN72" s="22">
        <f t="shared" si="43"/>
        <v>39</v>
      </c>
      <c r="BO72" s="22">
        <v>10</v>
      </c>
      <c r="BP72" s="36"/>
      <c r="BQ72" s="36"/>
      <c r="BR72" s="27">
        <v>7.5</v>
      </c>
      <c r="BS72" s="21" t="s">
        <v>31</v>
      </c>
      <c r="BY72" s="72">
        <v>0</v>
      </c>
      <c r="BZ72" s="22">
        <v>0</v>
      </c>
      <c r="CA72" s="22">
        <v>0</v>
      </c>
      <c r="CB72" s="22">
        <f t="shared" si="47"/>
        <v>0</v>
      </c>
      <c r="CC72" s="73">
        <v>0</v>
      </c>
      <c r="CD72" s="72">
        <f t="shared" si="48"/>
        <v>2</v>
      </c>
      <c r="CE72" s="22">
        <f t="shared" si="48"/>
        <v>0</v>
      </c>
      <c r="CF72" s="22">
        <f t="shared" si="48"/>
        <v>1</v>
      </c>
      <c r="CG72" s="22">
        <f t="shared" si="48"/>
        <v>1</v>
      </c>
      <c r="CH72" s="73">
        <f t="shared" si="48"/>
        <v>0</v>
      </c>
      <c r="CI72" s="22">
        <v>2</v>
      </c>
      <c r="CJ72" s="22">
        <v>0</v>
      </c>
      <c r="CK72" s="22">
        <v>1</v>
      </c>
      <c r="CL72" s="22">
        <f t="shared" si="44"/>
        <v>1</v>
      </c>
      <c r="CM72" s="22">
        <v>0</v>
      </c>
      <c r="CN72" s="36"/>
    </row>
    <row r="73" spans="1:92" ht="18.600000000000001" customHeight="1" x14ac:dyDescent="0.25">
      <c r="A73" s="36"/>
      <c r="E73" s="21" t="s">
        <v>53</v>
      </c>
      <c r="F73" s="21"/>
      <c r="G73" s="21"/>
      <c r="H73" s="21" t="s">
        <v>108</v>
      </c>
      <c r="I73" s="22"/>
      <c r="J73" s="22">
        <v>22</v>
      </c>
      <c r="K73" s="22">
        <v>26</v>
      </c>
      <c r="L73" s="22">
        <v>15</v>
      </c>
      <c r="M73" s="49">
        <v>41</v>
      </c>
      <c r="Q73" s="36"/>
      <c r="R73" s="36"/>
      <c r="T73" s="16"/>
      <c r="U73" s="27">
        <v>7</v>
      </c>
      <c r="V73" s="21" t="s">
        <v>162</v>
      </c>
      <c r="X73" s="21"/>
      <c r="Y73" s="21"/>
      <c r="Z73" s="16"/>
      <c r="AC73" s="22">
        <f t="shared" si="52"/>
        <v>3</v>
      </c>
      <c r="AD73" s="22">
        <f t="shared" si="49"/>
        <v>3</v>
      </c>
      <c r="AE73" s="22">
        <f t="shared" si="49"/>
        <v>0</v>
      </c>
      <c r="AF73" s="22">
        <f t="shared" si="49"/>
        <v>0</v>
      </c>
      <c r="AG73" s="95">
        <f t="shared" si="53"/>
        <v>1</v>
      </c>
      <c r="AH73" s="95"/>
      <c r="AI73" s="22">
        <f t="shared" si="50"/>
        <v>5</v>
      </c>
      <c r="AJ73" s="22">
        <f t="shared" si="50"/>
        <v>0</v>
      </c>
      <c r="AK73" s="22">
        <f t="shared" si="50"/>
        <v>0</v>
      </c>
      <c r="AL73" s="24">
        <f t="shared" si="54"/>
        <v>1.6666666666666667</v>
      </c>
      <c r="AM73" s="22">
        <f t="shared" si="51"/>
        <v>0</v>
      </c>
      <c r="AN73" s="22">
        <f t="shared" si="51"/>
        <v>0</v>
      </c>
      <c r="AO73" s="11"/>
      <c r="AP73" s="22"/>
      <c r="AQ73" s="22"/>
      <c r="AR73" s="36"/>
      <c r="AS73" s="36"/>
      <c r="AT73" s="27">
        <v>8.5</v>
      </c>
      <c r="AU73" s="21" t="s">
        <v>138</v>
      </c>
      <c r="AV73" s="21"/>
      <c r="AW73" s="21"/>
      <c r="AX73" s="21"/>
      <c r="AY73" s="22">
        <v>77</v>
      </c>
      <c r="AZ73" s="21" t="s">
        <v>173</v>
      </c>
      <c r="BA73" s="72">
        <v>2</v>
      </c>
      <c r="BB73" s="22">
        <v>0</v>
      </c>
      <c r="BC73" s="22">
        <v>1</v>
      </c>
      <c r="BD73" s="22">
        <f t="shared" si="40"/>
        <v>1</v>
      </c>
      <c r="BE73" s="73">
        <v>2</v>
      </c>
      <c r="BF73" s="72">
        <f t="shared" si="45"/>
        <v>20</v>
      </c>
      <c r="BG73" s="22">
        <f t="shared" si="45"/>
        <v>14</v>
      </c>
      <c r="BH73" s="22">
        <f t="shared" si="41"/>
        <v>16</v>
      </c>
      <c r="BI73" s="22">
        <f t="shared" si="46"/>
        <v>30</v>
      </c>
      <c r="BJ73" s="73">
        <f t="shared" si="42"/>
        <v>6</v>
      </c>
      <c r="BK73" s="22">
        <v>18</v>
      </c>
      <c r="BL73" s="22">
        <v>14</v>
      </c>
      <c r="BM73" s="22">
        <v>15</v>
      </c>
      <c r="BN73" s="22">
        <f t="shared" si="43"/>
        <v>29</v>
      </c>
      <c r="BO73" s="22">
        <v>4</v>
      </c>
      <c r="BP73" s="36"/>
      <c r="BQ73" s="36"/>
      <c r="BR73" s="27">
        <v>7.5</v>
      </c>
      <c r="BS73" s="21" t="s">
        <v>139</v>
      </c>
      <c r="BY73" s="72">
        <v>0</v>
      </c>
      <c r="BZ73" s="22">
        <v>0</v>
      </c>
      <c r="CA73" s="22">
        <v>0</v>
      </c>
      <c r="CB73" s="22">
        <f t="shared" si="47"/>
        <v>0</v>
      </c>
      <c r="CC73" s="73">
        <v>0</v>
      </c>
      <c r="CD73" s="72">
        <f t="shared" si="48"/>
        <v>1</v>
      </c>
      <c r="CE73" s="22">
        <f t="shared" si="48"/>
        <v>0</v>
      </c>
      <c r="CF73" s="22">
        <f t="shared" si="48"/>
        <v>0</v>
      </c>
      <c r="CG73" s="22">
        <f t="shared" si="48"/>
        <v>0</v>
      </c>
      <c r="CH73" s="73">
        <f t="shared" si="48"/>
        <v>0</v>
      </c>
      <c r="CI73" s="22">
        <v>1</v>
      </c>
      <c r="CJ73" s="22">
        <v>0</v>
      </c>
      <c r="CK73" s="22">
        <v>0</v>
      </c>
      <c r="CL73" s="22">
        <f t="shared" si="44"/>
        <v>0</v>
      </c>
      <c r="CM73" s="22">
        <v>0</v>
      </c>
      <c r="CN73" s="36"/>
    </row>
    <row r="74" spans="1:92" ht="18.600000000000001" customHeight="1" x14ac:dyDescent="0.25">
      <c r="A74" s="36"/>
      <c r="E74" s="21" t="s">
        <v>185</v>
      </c>
      <c r="F74" s="21"/>
      <c r="G74" s="21"/>
      <c r="H74" s="21" t="s">
        <v>134</v>
      </c>
      <c r="I74" s="22"/>
      <c r="J74" s="22">
        <v>23</v>
      </c>
      <c r="K74" s="22">
        <v>29</v>
      </c>
      <c r="L74" s="22">
        <v>11</v>
      </c>
      <c r="M74" s="49">
        <v>40</v>
      </c>
      <c r="Q74" s="36"/>
      <c r="R74" s="36"/>
      <c r="T74" s="16"/>
      <c r="U74" s="27">
        <v>7</v>
      </c>
      <c r="V74" s="21" t="s">
        <v>183</v>
      </c>
      <c r="X74" s="21"/>
      <c r="Y74" s="21"/>
      <c r="Z74" s="16"/>
      <c r="AC74" s="22">
        <f t="shared" si="52"/>
        <v>2</v>
      </c>
      <c r="AD74" s="22">
        <f t="shared" si="49"/>
        <v>1</v>
      </c>
      <c r="AE74" s="22">
        <f t="shared" si="49"/>
        <v>0</v>
      </c>
      <c r="AF74" s="22">
        <f t="shared" si="49"/>
        <v>1</v>
      </c>
      <c r="AG74" s="95">
        <f t="shared" si="53"/>
        <v>0.75</v>
      </c>
      <c r="AH74" s="95"/>
      <c r="AI74" s="22">
        <f t="shared" si="50"/>
        <v>3</v>
      </c>
      <c r="AJ74" s="22">
        <f t="shared" si="50"/>
        <v>0</v>
      </c>
      <c r="AK74" s="22">
        <f t="shared" si="50"/>
        <v>0</v>
      </c>
      <c r="AL74" s="24">
        <f t="shared" si="54"/>
        <v>1.5</v>
      </c>
      <c r="AM74" s="22">
        <f t="shared" si="51"/>
        <v>0</v>
      </c>
      <c r="AN74" s="22">
        <f t="shared" si="51"/>
        <v>0</v>
      </c>
      <c r="AO74" s="11"/>
      <c r="AP74" s="22"/>
      <c r="AQ74" s="22"/>
      <c r="AR74" s="36"/>
      <c r="AS74" s="36"/>
      <c r="AT74" s="27">
        <v>8</v>
      </c>
      <c r="AU74" s="21" t="s">
        <v>153</v>
      </c>
      <c r="AV74" s="21"/>
      <c r="AW74" s="21"/>
      <c r="AX74" s="21"/>
      <c r="AY74" s="22">
        <v>14</v>
      </c>
      <c r="AZ74" s="21" t="s">
        <v>173</v>
      </c>
      <c r="BA74" s="72">
        <v>1</v>
      </c>
      <c r="BB74" s="22">
        <v>0</v>
      </c>
      <c r="BC74" s="22">
        <v>0</v>
      </c>
      <c r="BD74" s="22">
        <f t="shared" si="40"/>
        <v>0</v>
      </c>
      <c r="BE74" s="73">
        <v>2</v>
      </c>
      <c r="BF74" s="72">
        <f t="shared" si="45"/>
        <v>20</v>
      </c>
      <c r="BG74" s="22">
        <f t="shared" si="45"/>
        <v>10</v>
      </c>
      <c r="BH74" s="22">
        <f t="shared" si="41"/>
        <v>11</v>
      </c>
      <c r="BI74" s="22">
        <f t="shared" si="46"/>
        <v>21</v>
      </c>
      <c r="BJ74" s="73">
        <f t="shared" si="42"/>
        <v>2</v>
      </c>
      <c r="BK74" s="22">
        <v>19</v>
      </c>
      <c r="BL74" s="22">
        <v>10</v>
      </c>
      <c r="BM74" s="22">
        <v>11</v>
      </c>
      <c r="BN74" s="22">
        <f t="shared" si="43"/>
        <v>21</v>
      </c>
      <c r="BO74" s="22">
        <v>0</v>
      </c>
      <c r="BP74" s="36"/>
      <c r="BQ74" s="36"/>
      <c r="BR74" s="27">
        <v>6.5</v>
      </c>
      <c r="BS74" s="21" t="s">
        <v>123</v>
      </c>
      <c r="BY74" s="72">
        <v>1</v>
      </c>
      <c r="BZ74" s="22">
        <v>0</v>
      </c>
      <c r="CA74" s="22">
        <v>0</v>
      </c>
      <c r="CB74" s="22">
        <f t="shared" si="47"/>
        <v>0</v>
      </c>
      <c r="CC74" s="73">
        <v>0</v>
      </c>
      <c r="CD74" s="72">
        <f t="shared" si="48"/>
        <v>9</v>
      </c>
      <c r="CE74" s="22">
        <f t="shared" si="48"/>
        <v>2</v>
      </c>
      <c r="CF74" s="22">
        <f t="shared" si="48"/>
        <v>2</v>
      </c>
      <c r="CG74" s="22">
        <f t="shared" si="48"/>
        <v>4</v>
      </c>
      <c r="CH74" s="73">
        <f t="shared" si="48"/>
        <v>2</v>
      </c>
      <c r="CI74" s="22">
        <v>8</v>
      </c>
      <c r="CJ74" s="22">
        <v>2</v>
      </c>
      <c r="CK74" s="22">
        <v>2</v>
      </c>
      <c r="CL74" s="22">
        <f t="shared" si="44"/>
        <v>4</v>
      </c>
      <c r="CM74" s="22">
        <v>2</v>
      </c>
      <c r="CN74" s="36"/>
    </row>
    <row r="75" spans="1:92" ht="18.600000000000001" customHeight="1" x14ac:dyDescent="0.25">
      <c r="A75" s="36"/>
      <c r="E75" s="21" t="s">
        <v>79</v>
      </c>
      <c r="F75" s="21"/>
      <c r="G75" s="21"/>
      <c r="H75" s="21" t="s">
        <v>173</v>
      </c>
      <c r="I75" s="22"/>
      <c r="J75" s="22">
        <v>22</v>
      </c>
      <c r="K75" s="22">
        <v>12</v>
      </c>
      <c r="L75" s="22">
        <v>27</v>
      </c>
      <c r="M75" s="49">
        <v>39</v>
      </c>
      <c r="Q75" s="36"/>
      <c r="R75" s="36"/>
      <c r="T75" s="16"/>
      <c r="U75" s="27">
        <v>7</v>
      </c>
      <c r="V75" s="21" t="s">
        <v>315</v>
      </c>
      <c r="X75" s="21"/>
      <c r="Y75" s="21"/>
      <c r="Z75" s="16"/>
      <c r="AC75" s="22">
        <f t="shared" si="52"/>
        <v>1</v>
      </c>
      <c r="AD75" s="22">
        <f t="shared" si="49"/>
        <v>0</v>
      </c>
      <c r="AE75" s="22">
        <f t="shared" si="49"/>
        <v>0</v>
      </c>
      <c r="AF75" s="22">
        <f t="shared" si="49"/>
        <v>1</v>
      </c>
      <c r="AG75" s="95">
        <f t="shared" si="53"/>
        <v>0.5</v>
      </c>
      <c r="AH75" s="95"/>
      <c r="AI75" s="22">
        <f t="shared" si="50"/>
        <v>1</v>
      </c>
      <c r="AJ75" s="22">
        <f t="shared" si="50"/>
        <v>0</v>
      </c>
      <c r="AK75" s="22">
        <f t="shared" si="50"/>
        <v>0</v>
      </c>
      <c r="AL75" s="24">
        <f t="shared" si="54"/>
        <v>1</v>
      </c>
      <c r="AM75" s="22">
        <f t="shared" si="51"/>
        <v>0</v>
      </c>
      <c r="AN75" s="22">
        <f t="shared" si="51"/>
        <v>0</v>
      </c>
      <c r="AO75" s="11"/>
      <c r="AP75" s="22"/>
      <c r="AQ75" s="22"/>
      <c r="AR75" s="36"/>
      <c r="AS75" s="36"/>
      <c r="AT75" s="27">
        <v>7.5</v>
      </c>
      <c r="AU75" s="21" t="s">
        <v>125</v>
      </c>
      <c r="AV75" s="21"/>
      <c r="AW75" s="21"/>
      <c r="AX75" s="21"/>
      <c r="AY75" s="22">
        <v>44</v>
      </c>
      <c r="AZ75" s="21" t="s">
        <v>173</v>
      </c>
      <c r="BA75" s="72">
        <v>2</v>
      </c>
      <c r="BB75" s="22">
        <v>1</v>
      </c>
      <c r="BC75" s="22">
        <v>0</v>
      </c>
      <c r="BD75" s="22">
        <f t="shared" si="40"/>
        <v>1</v>
      </c>
      <c r="BE75" s="73">
        <v>0</v>
      </c>
      <c r="BF75" s="72">
        <f t="shared" si="45"/>
        <v>19</v>
      </c>
      <c r="BG75" s="22">
        <f t="shared" si="45"/>
        <v>2</v>
      </c>
      <c r="BH75" s="22">
        <f t="shared" si="41"/>
        <v>5</v>
      </c>
      <c r="BI75" s="22">
        <f t="shared" si="46"/>
        <v>7</v>
      </c>
      <c r="BJ75" s="73">
        <f t="shared" si="42"/>
        <v>0</v>
      </c>
      <c r="BK75" s="22">
        <v>17</v>
      </c>
      <c r="BL75" s="22">
        <v>1</v>
      </c>
      <c r="BM75" s="22">
        <v>5</v>
      </c>
      <c r="BN75" s="22">
        <f t="shared" si="43"/>
        <v>6</v>
      </c>
      <c r="BO75" s="22">
        <v>0</v>
      </c>
      <c r="BP75" s="36"/>
      <c r="BQ75" s="36"/>
      <c r="BR75" s="27">
        <v>6</v>
      </c>
      <c r="BS75" s="21" t="s">
        <v>103</v>
      </c>
      <c r="BY75" s="72">
        <v>0</v>
      </c>
      <c r="BZ75" s="22">
        <v>0</v>
      </c>
      <c r="CA75" s="22">
        <v>0</v>
      </c>
      <c r="CB75" s="22">
        <f t="shared" si="47"/>
        <v>0</v>
      </c>
      <c r="CC75" s="73">
        <v>0</v>
      </c>
      <c r="CD75" s="72">
        <f t="shared" si="48"/>
        <v>4</v>
      </c>
      <c r="CE75" s="22">
        <f t="shared" si="48"/>
        <v>0</v>
      </c>
      <c r="CF75" s="22">
        <f t="shared" si="48"/>
        <v>0</v>
      </c>
      <c r="CG75" s="22">
        <f t="shared" si="48"/>
        <v>0</v>
      </c>
      <c r="CH75" s="73">
        <f t="shared" si="48"/>
        <v>0</v>
      </c>
      <c r="CI75" s="22">
        <v>4</v>
      </c>
      <c r="CJ75" s="22">
        <v>0</v>
      </c>
      <c r="CK75" s="22">
        <v>0</v>
      </c>
      <c r="CL75" s="22">
        <f t="shared" si="44"/>
        <v>0</v>
      </c>
      <c r="CM75" s="22">
        <v>0</v>
      </c>
      <c r="CN75" s="36"/>
    </row>
    <row r="76" spans="1:92" ht="18.600000000000001" customHeight="1" x14ac:dyDescent="0.25">
      <c r="A76" s="36"/>
      <c r="E76" s="21" t="s">
        <v>150</v>
      </c>
      <c r="F76" s="21"/>
      <c r="G76" s="21"/>
      <c r="H76" s="21" t="s">
        <v>97</v>
      </c>
      <c r="I76" s="22"/>
      <c r="J76" s="22">
        <v>20</v>
      </c>
      <c r="K76" s="22">
        <v>17</v>
      </c>
      <c r="L76" s="22">
        <v>18</v>
      </c>
      <c r="M76" s="49">
        <v>35</v>
      </c>
      <c r="Q76" s="36"/>
      <c r="R76" s="36"/>
      <c r="T76" s="16"/>
      <c r="U76" s="27">
        <v>7.5</v>
      </c>
      <c r="V76" s="21" t="s">
        <v>168</v>
      </c>
      <c r="Z76" s="21" t="s">
        <v>136</v>
      </c>
      <c r="AB76" s="22"/>
      <c r="AC76" s="22">
        <f t="shared" si="52"/>
        <v>2</v>
      </c>
      <c r="AD76" s="22">
        <f t="shared" si="49"/>
        <v>1</v>
      </c>
      <c r="AE76" s="22">
        <f t="shared" si="49"/>
        <v>1</v>
      </c>
      <c r="AF76" s="22">
        <f t="shared" si="49"/>
        <v>0</v>
      </c>
      <c r="AG76" s="95">
        <f t="shared" si="53"/>
        <v>0.5</v>
      </c>
      <c r="AH76" s="95"/>
      <c r="AI76" s="22">
        <f t="shared" si="50"/>
        <v>2</v>
      </c>
      <c r="AJ76" s="22">
        <f t="shared" si="50"/>
        <v>0</v>
      </c>
      <c r="AK76" s="22">
        <f t="shared" si="50"/>
        <v>1</v>
      </c>
      <c r="AL76" s="24">
        <f t="shared" si="54"/>
        <v>1</v>
      </c>
      <c r="AM76" s="22">
        <f t="shared" si="51"/>
        <v>0</v>
      </c>
      <c r="AN76" s="22">
        <f t="shared" si="51"/>
        <v>0</v>
      </c>
      <c r="AO76" s="11"/>
      <c r="AP76" s="22"/>
      <c r="AQ76" s="22"/>
      <c r="AR76" s="40"/>
      <c r="AS76" s="36"/>
      <c r="AT76" s="27">
        <v>7</v>
      </c>
      <c r="AU76" s="21" t="s">
        <v>119</v>
      </c>
      <c r="AV76" s="21"/>
      <c r="AW76" s="21"/>
      <c r="AX76" s="21"/>
      <c r="AY76" s="22">
        <v>24</v>
      </c>
      <c r="AZ76" s="21" t="s">
        <v>173</v>
      </c>
      <c r="BA76" s="72">
        <v>2</v>
      </c>
      <c r="BB76" s="22">
        <v>0</v>
      </c>
      <c r="BC76" s="22">
        <v>1</v>
      </c>
      <c r="BD76" s="22">
        <f t="shared" si="40"/>
        <v>1</v>
      </c>
      <c r="BE76" s="73">
        <v>0</v>
      </c>
      <c r="BF76" s="72">
        <f t="shared" si="45"/>
        <v>22</v>
      </c>
      <c r="BG76" s="22">
        <f t="shared" si="45"/>
        <v>6</v>
      </c>
      <c r="BH76" s="22">
        <f t="shared" si="41"/>
        <v>14</v>
      </c>
      <c r="BI76" s="22">
        <f t="shared" si="46"/>
        <v>20</v>
      </c>
      <c r="BJ76" s="73">
        <f t="shared" si="42"/>
        <v>2</v>
      </c>
      <c r="BK76" s="22">
        <v>20</v>
      </c>
      <c r="BL76" s="22">
        <v>6</v>
      </c>
      <c r="BM76" s="22">
        <v>13</v>
      </c>
      <c r="BN76" s="22">
        <f t="shared" si="43"/>
        <v>19</v>
      </c>
      <c r="BO76" s="22">
        <v>2</v>
      </c>
      <c r="BP76" s="36"/>
      <c r="BQ76" s="36"/>
      <c r="BR76" s="27">
        <v>8.5</v>
      </c>
      <c r="BS76" s="21" t="s">
        <v>161</v>
      </c>
      <c r="BY76" s="72">
        <v>0</v>
      </c>
      <c r="BZ76" s="22">
        <v>0</v>
      </c>
      <c r="CA76" s="22">
        <v>0</v>
      </c>
      <c r="CB76" s="22">
        <f t="shared" si="47"/>
        <v>0</v>
      </c>
      <c r="CC76" s="73">
        <v>0</v>
      </c>
      <c r="CD76" s="72">
        <f t="shared" si="48"/>
        <v>2</v>
      </c>
      <c r="CE76" s="22">
        <f t="shared" si="48"/>
        <v>1</v>
      </c>
      <c r="CF76" s="22">
        <f t="shared" si="48"/>
        <v>4</v>
      </c>
      <c r="CG76" s="22">
        <f t="shared" si="48"/>
        <v>5</v>
      </c>
      <c r="CH76" s="73">
        <f t="shared" si="48"/>
        <v>0</v>
      </c>
      <c r="CI76" s="22">
        <v>2</v>
      </c>
      <c r="CJ76" s="22">
        <v>1</v>
      </c>
      <c r="CK76" s="22">
        <v>4</v>
      </c>
      <c r="CL76" s="22">
        <f t="shared" si="44"/>
        <v>5</v>
      </c>
      <c r="CM76" s="22">
        <v>0</v>
      </c>
      <c r="CN76" s="40"/>
    </row>
    <row r="77" spans="1:92" ht="18.600000000000001" customHeight="1" x14ac:dyDescent="0.25">
      <c r="A77" s="36"/>
      <c r="E77" s="21" t="s">
        <v>155</v>
      </c>
      <c r="H77" s="21" t="s">
        <v>134</v>
      </c>
      <c r="I77" s="22"/>
      <c r="J77" s="22">
        <v>22</v>
      </c>
      <c r="K77" s="22">
        <v>14</v>
      </c>
      <c r="L77" s="22">
        <v>18</v>
      </c>
      <c r="M77" s="49">
        <v>32</v>
      </c>
      <c r="Q77" s="40"/>
      <c r="R77" s="40"/>
      <c r="T77" s="16"/>
      <c r="U77" s="27">
        <v>7</v>
      </c>
      <c r="V77" s="21" t="s">
        <v>274</v>
      </c>
      <c r="X77" s="21"/>
      <c r="Y77" s="21"/>
      <c r="Z77" s="16"/>
      <c r="AC77" s="22">
        <f t="shared" si="52"/>
        <v>4</v>
      </c>
      <c r="AD77" s="22">
        <f t="shared" si="49"/>
        <v>0</v>
      </c>
      <c r="AE77" s="22">
        <f t="shared" si="49"/>
        <v>3</v>
      </c>
      <c r="AF77" s="22">
        <f t="shared" si="49"/>
        <v>1</v>
      </c>
      <c r="AG77" s="95">
        <f t="shared" si="53"/>
        <v>0.125</v>
      </c>
      <c r="AH77" s="95"/>
      <c r="AI77" s="22">
        <f t="shared" si="50"/>
        <v>13</v>
      </c>
      <c r="AJ77" s="22">
        <f t="shared" si="50"/>
        <v>0</v>
      </c>
      <c r="AK77" s="22">
        <f t="shared" si="50"/>
        <v>0</v>
      </c>
      <c r="AL77" s="24">
        <f t="shared" si="54"/>
        <v>3.25</v>
      </c>
      <c r="AM77" s="22">
        <f t="shared" si="51"/>
        <v>0</v>
      </c>
      <c r="AN77" s="22">
        <f t="shared" si="51"/>
        <v>0</v>
      </c>
      <c r="AO77" s="11"/>
      <c r="AP77" s="22"/>
      <c r="AQ77" s="22"/>
      <c r="AR77" s="40"/>
      <c r="AS77" s="40"/>
      <c r="AT77" s="27">
        <v>6.5</v>
      </c>
      <c r="AU77" s="21" t="s">
        <v>99</v>
      </c>
      <c r="AV77" s="21"/>
      <c r="AW77" s="21"/>
      <c r="AX77" s="21"/>
      <c r="AY77" s="22">
        <v>12</v>
      </c>
      <c r="AZ77" s="21" t="s">
        <v>173</v>
      </c>
      <c r="BA77" s="72">
        <v>2</v>
      </c>
      <c r="BB77" s="22">
        <v>1</v>
      </c>
      <c r="BC77" s="22">
        <v>0</v>
      </c>
      <c r="BD77" s="22">
        <f t="shared" si="40"/>
        <v>1</v>
      </c>
      <c r="BE77" s="73">
        <v>0</v>
      </c>
      <c r="BF77" s="72">
        <f t="shared" si="45"/>
        <v>23</v>
      </c>
      <c r="BG77" s="22">
        <f t="shared" si="45"/>
        <v>7</v>
      </c>
      <c r="BH77" s="22">
        <f t="shared" si="41"/>
        <v>8</v>
      </c>
      <c r="BI77" s="22">
        <f t="shared" si="46"/>
        <v>15</v>
      </c>
      <c r="BJ77" s="73">
        <f t="shared" si="42"/>
        <v>2</v>
      </c>
      <c r="BK77" s="22">
        <v>21</v>
      </c>
      <c r="BL77" s="22">
        <v>6</v>
      </c>
      <c r="BM77" s="22">
        <v>8</v>
      </c>
      <c r="BN77" s="22">
        <f t="shared" si="43"/>
        <v>14</v>
      </c>
      <c r="BO77" s="22">
        <v>2</v>
      </c>
      <c r="BP77" s="40"/>
      <c r="BQ77" s="40"/>
      <c r="BR77" s="27">
        <v>9.5</v>
      </c>
      <c r="BS77" s="21" t="s">
        <v>129</v>
      </c>
      <c r="BY77" s="72">
        <v>0</v>
      </c>
      <c r="BZ77" s="22">
        <v>0</v>
      </c>
      <c r="CA77" s="22">
        <v>0</v>
      </c>
      <c r="CB77" s="22">
        <f t="shared" si="47"/>
        <v>0</v>
      </c>
      <c r="CC77" s="73">
        <v>0</v>
      </c>
      <c r="CD77" s="72">
        <f t="shared" si="48"/>
        <v>2</v>
      </c>
      <c r="CE77" s="22">
        <f t="shared" si="48"/>
        <v>2</v>
      </c>
      <c r="CF77" s="22">
        <f t="shared" si="48"/>
        <v>5</v>
      </c>
      <c r="CG77" s="22">
        <f t="shared" si="48"/>
        <v>7</v>
      </c>
      <c r="CH77" s="73">
        <f t="shared" si="48"/>
        <v>2</v>
      </c>
      <c r="CI77" s="22">
        <v>2</v>
      </c>
      <c r="CJ77" s="22">
        <v>2</v>
      </c>
      <c r="CK77" s="22">
        <v>5</v>
      </c>
      <c r="CL77" s="22">
        <f t="shared" si="44"/>
        <v>7</v>
      </c>
      <c r="CM77" s="22">
        <v>2</v>
      </c>
      <c r="CN77" s="40"/>
    </row>
    <row r="78" spans="1:92" ht="18.600000000000001" customHeight="1" thickBot="1" x14ac:dyDescent="0.3">
      <c r="A78" s="36"/>
      <c r="E78" s="21" t="s">
        <v>282</v>
      </c>
      <c r="F78" s="21"/>
      <c r="G78" s="21"/>
      <c r="H78" s="21" t="s">
        <v>106</v>
      </c>
      <c r="I78" s="22"/>
      <c r="J78" s="22">
        <v>23</v>
      </c>
      <c r="K78" s="22">
        <v>13</v>
      </c>
      <c r="L78" s="22">
        <v>19</v>
      </c>
      <c r="M78" s="49">
        <v>32</v>
      </c>
      <c r="Q78" s="40"/>
      <c r="R78" s="40"/>
      <c r="T78" s="16"/>
      <c r="U78" s="56">
        <v>7</v>
      </c>
      <c r="V78" s="28" t="s">
        <v>222</v>
      </c>
      <c r="W78" s="3"/>
      <c r="X78" s="28"/>
      <c r="Y78" s="28"/>
      <c r="Z78" s="10"/>
      <c r="AA78" s="3"/>
      <c r="AB78" s="3"/>
      <c r="AC78" s="22">
        <f t="shared" si="52"/>
        <v>3</v>
      </c>
      <c r="AD78" s="22">
        <f t="shared" si="49"/>
        <v>0</v>
      </c>
      <c r="AE78" s="22">
        <f t="shared" si="49"/>
        <v>2</v>
      </c>
      <c r="AF78" s="22">
        <f t="shared" si="49"/>
        <v>1</v>
      </c>
      <c r="AG78" s="95">
        <f t="shared" si="53"/>
        <v>0.16666666666666666</v>
      </c>
      <c r="AH78" s="95"/>
      <c r="AI78" s="22">
        <f t="shared" si="50"/>
        <v>14</v>
      </c>
      <c r="AJ78" s="22">
        <f t="shared" si="50"/>
        <v>0</v>
      </c>
      <c r="AK78" s="22">
        <f t="shared" si="50"/>
        <v>0</v>
      </c>
      <c r="AL78" s="24">
        <f t="shared" si="54"/>
        <v>4.666666666666667</v>
      </c>
      <c r="AM78" s="22">
        <f t="shared" si="51"/>
        <v>0</v>
      </c>
      <c r="AN78" s="22">
        <f t="shared" si="51"/>
        <v>0</v>
      </c>
      <c r="AO78" s="11"/>
      <c r="AP78" s="22"/>
      <c r="AQ78" s="22"/>
      <c r="AR78" s="40"/>
      <c r="AS78" s="40"/>
      <c r="AT78" s="27">
        <v>6.5</v>
      </c>
      <c r="AU78" s="21" t="s">
        <v>123</v>
      </c>
      <c r="AV78" s="21"/>
      <c r="AW78" s="21"/>
      <c r="AX78" s="21"/>
      <c r="AY78" s="22">
        <v>8</v>
      </c>
      <c r="AZ78" s="21" t="s">
        <v>173</v>
      </c>
      <c r="BA78" s="72">
        <v>2</v>
      </c>
      <c r="BB78" s="22">
        <v>0</v>
      </c>
      <c r="BC78" s="22">
        <v>0</v>
      </c>
      <c r="BD78" s="22">
        <f t="shared" si="40"/>
        <v>0</v>
      </c>
      <c r="BE78" s="73">
        <v>0</v>
      </c>
      <c r="BF78" s="72">
        <f t="shared" si="45"/>
        <v>24</v>
      </c>
      <c r="BG78" s="22">
        <f t="shared" si="45"/>
        <v>2</v>
      </c>
      <c r="BH78" s="22">
        <f t="shared" si="41"/>
        <v>4</v>
      </c>
      <c r="BI78" s="22">
        <f t="shared" si="46"/>
        <v>6</v>
      </c>
      <c r="BJ78" s="73">
        <f t="shared" si="42"/>
        <v>2</v>
      </c>
      <c r="BK78" s="22">
        <v>22</v>
      </c>
      <c r="BL78" s="22">
        <v>2</v>
      </c>
      <c r="BM78" s="22">
        <v>4</v>
      </c>
      <c r="BN78" s="22">
        <f t="shared" si="43"/>
        <v>6</v>
      </c>
      <c r="BO78" s="22">
        <v>2</v>
      </c>
      <c r="BP78" s="40"/>
      <c r="BQ78" s="40"/>
      <c r="BR78" s="27">
        <v>7.5</v>
      </c>
      <c r="BS78" s="21" t="s">
        <v>196</v>
      </c>
      <c r="BT78" s="21"/>
      <c r="BY78" s="72">
        <v>0</v>
      </c>
      <c r="BZ78" s="22">
        <v>0</v>
      </c>
      <c r="CA78" s="22">
        <v>0</v>
      </c>
      <c r="CB78" s="22">
        <f t="shared" si="47"/>
        <v>0</v>
      </c>
      <c r="CC78" s="73">
        <v>0</v>
      </c>
      <c r="CD78" s="72">
        <f t="shared" si="48"/>
        <v>1</v>
      </c>
      <c r="CE78" s="22">
        <f t="shared" si="48"/>
        <v>0</v>
      </c>
      <c r="CF78" s="22">
        <f t="shared" si="48"/>
        <v>0</v>
      </c>
      <c r="CG78" s="22">
        <f t="shared" si="48"/>
        <v>0</v>
      </c>
      <c r="CH78" s="73">
        <f t="shared" si="48"/>
        <v>0</v>
      </c>
      <c r="CI78" s="22">
        <v>1</v>
      </c>
      <c r="CJ78" s="22">
        <v>0</v>
      </c>
      <c r="CK78" s="22">
        <v>0</v>
      </c>
      <c r="CL78" s="22">
        <f t="shared" si="44"/>
        <v>0</v>
      </c>
      <c r="CM78" s="22">
        <v>0</v>
      </c>
      <c r="CN78" s="40"/>
    </row>
    <row r="79" spans="1:92" ht="18.600000000000001" customHeight="1" x14ac:dyDescent="0.25">
      <c r="A79" s="36"/>
      <c r="E79" s="21" t="s">
        <v>118</v>
      </c>
      <c r="G79" s="21"/>
      <c r="H79" s="21" t="s">
        <v>106</v>
      </c>
      <c r="I79" s="22"/>
      <c r="J79" s="22">
        <v>22</v>
      </c>
      <c r="K79" s="22">
        <v>13</v>
      </c>
      <c r="L79" s="22">
        <v>19</v>
      </c>
      <c r="M79" s="49">
        <v>32</v>
      </c>
      <c r="Q79" s="40"/>
      <c r="R79" s="40"/>
      <c r="T79" s="16"/>
      <c r="U79" s="8"/>
      <c r="V79" s="32"/>
      <c r="W79" s="31" t="s">
        <v>20</v>
      </c>
      <c r="X79" s="32"/>
      <c r="Y79" s="32"/>
      <c r="Z79" s="15"/>
      <c r="AA79" s="8"/>
      <c r="AB79" s="8"/>
      <c r="AC79" s="15">
        <f>SUM(AC71:AC78)</f>
        <v>25</v>
      </c>
      <c r="AD79" s="15">
        <f t="shared" ref="AD79:AF79" si="55">SUM(AD71:AD78)</f>
        <v>6</v>
      </c>
      <c r="AE79" s="15">
        <f t="shared" si="55"/>
        <v>15</v>
      </c>
      <c r="AF79" s="15">
        <f t="shared" si="55"/>
        <v>4</v>
      </c>
      <c r="AG79" s="98"/>
      <c r="AH79" s="98"/>
      <c r="AI79" s="15">
        <f t="shared" ref="AI79:AK79" si="56">SUM(AI71:AI78)</f>
        <v>91</v>
      </c>
      <c r="AJ79" s="15">
        <f t="shared" si="56"/>
        <v>0</v>
      </c>
      <c r="AK79" s="15">
        <f t="shared" si="56"/>
        <v>1</v>
      </c>
      <c r="AL79" s="52">
        <f>+AI79/AC79</f>
        <v>3.64</v>
      </c>
      <c r="AM79" s="15">
        <f t="shared" ref="AM79" si="57">SUM(AM71:AM78)</f>
        <v>0</v>
      </c>
      <c r="AN79" s="15">
        <f t="shared" ref="AN79" si="58">SUM(AN71:AN78)</f>
        <v>0</v>
      </c>
      <c r="AO79" s="11"/>
      <c r="AP79" s="22"/>
      <c r="AQ79" s="22"/>
      <c r="AR79" s="41"/>
      <c r="AS79" s="40"/>
      <c r="AT79" s="27">
        <v>6</v>
      </c>
      <c r="AU79" s="21" t="s">
        <v>91</v>
      </c>
      <c r="AV79" s="21"/>
      <c r="AW79" s="21"/>
      <c r="AX79" s="21"/>
      <c r="AY79" s="22">
        <v>23</v>
      </c>
      <c r="AZ79" s="21" t="s">
        <v>173</v>
      </c>
      <c r="BA79" s="72">
        <v>1</v>
      </c>
      <c r="BB79" s="22">
        <v>0</v>
      </c>
      <c r="BC79" s="22">
        <v>0</v>
      </c>
      <c r="BD79" s="22">
        <f t="shared" si="40"/>
        <v>0</v>
      </c>
      <c r="BE79" s="73">
        <v>0</v>
      </c>
      <c r="BF79" s="72">
        <f t="shared" si="45"/>
        <v>19</v>
      </c>
      <c r="BG79" s="22">
        <f t="shared" si="45"/>
        <v>0</v>
      </c>
      <c r="BH79" s="22">
        <f t="shared" si="41"/>
        <v>1</v>
      </c>
      <c r="BI79" s="22">
        <f t="shared" si="46"/>
        <v>1</v>
      </c>
      <c r="BJ79" s="73">
        <f t="shared" si="42"/>
        <v>2</v>
      </c>
      <c r="BK79" s="22">
        <v>18</v>
      </c>
      <c r="BL79" s="22">
        <v>0</v>
      </c>
      <c r="BM79" s="22">
        <v>1</v>
      </c>
      <c r="BN79" s="22">
        <f t="shared" si="43"/>
        <v>1</v>
      </c>
      <c r="BO79" s="22">
        <v>2</v>
      </c>
      <c r="BP79" s="40"/>
      <c r="BQ79" s="40"/>
      <c r="BR79" s="27">
        <v>6.5</v>
      </c>
      <c r="BS79" s="21" t="s">
        <v>30</v>
      </c>
      <c r="BT79" s="21"/>
      <c r="BY79" s="72">
        <v>0</v>
      </c>
      <c r="BZ79" s="22">
        <v>0</v>
      </c>
      <c r="CA79" s="22">
        <v>0</v>
      </c>
      <c r="CB79" s="22">
        <f t="shared" si="47"/>
        <v>0</v>
      </c>
      <c r="CC79" s="73">
        <v>0</v>
      </c>
      <c r="CD79" s="72">
        <f t="shared" si="48"/>
        <v>1</v>
      </c>
      <c r="CE79" s="22">
        <f t="shared" si="48"/>
        <v>0</v>
      </c>
      <c r="CF79" s="22">
        <f t="shared" si="48"/>
        <v>1</v>
      </c>
      <c r="CG79" s="22">
        <f t="shared" si="48"/>
        <v>1</v>
      </c>
      <c r="CH79" s="73">
        <f t="shared" si="48"/>
        <v>0</v>
      </c>
      <c r="CI79" s="22">
        <v>1</v>
      </c>
      <c r="CJ79" s="22">
        <v>0</v>
      </c>
      <c r="CK79" s="22">
        <v>1</v>
      </c>
      <c r="CL79" s="22">
        <f t="shared" si="44"/>
        <v>1</v>
      </c>
      <c r="CM79" s="22">
        <v>0</v>
      </c>
      <c r="CN79" s="41"/>
    </row>
    <row r="80" spans="1:92" ht="18.600000000000001" customHeight="1" x14ac:dyDescent="0.25">
      <c r="A80" s="36"/>
      <c r="E80" s="21" t="s">
        <v>140</v>
      </c>
      <c r="F80" s="21"/>
      <c r="G80" s="21"/>
      <c r="H80" s="21" t="s">
        <v>108</v>
      </c>
      <c r="I80" s="22"/>
      <c r="J80" s="22">
        <v>24</v>
      </c>
      <c r="K80" s="22">
        <v>15</v>
      </c>
      <c r="L80" s="22">
        <v>16</v>
      </c>
      <c r="M80" s="49">
        <v>31</v>
      </c>
      <c r="Q80" s="41"/>
      <c r="R80" s="41"/>
      <c r="T80" s="16"/>
      <c r="U80" s="16"/>
      <c r="V80" s="16"/>
      <c r="W80" s="16"/>
      <c r="X80" s="16"/>
      <c r="Y80" s="16"/>
      <c r="Z80" s="16"/>
      <c r="AA80" s="29"/>
      <c r="AB80" s="29"/>
      <c r="AC80" s="29"/>
      <c r="AD80" s="29"/>
      <c r="AE80" s="30"/>
      <c r="AF80" s="29"/>
      <c r="AG80" s="29"/>
      <c r="AH80" s="29"/>
      <c r="AI80" s="29"/>
      <c r="AJ80" s="29"/>
      <c r="AK80" s="29"/>
      <c r="AL80" s="29"/>
      <c r="AM80" s="21"/>
      <c r="AN80" s="11"/>
      <c r="AO80" s="11"/>
      <c r="AP80" s="22"/>
      <c r="AQ80" s="22"/>
      <c r="AR80" s="41"/>
      <c r="AS80" s="41"/>
      <c r="AT80" s="27">
        <v>6</v>
      </c>
      <c r="AU80" s="21" t="s">
        <v>68</v>
      </c>
      <c r="AV80" s="21"/>
      <c r="AW80" s="21"/>
      <c r="AX80" s="21"/>
      <c r="AY80" s="22">
        <v>9</v>
      </c>
      <c r="AZ80" s="21" t="s">
        <v>173</v>
      </c>
      <c r="BA80" s="72">
        <v>2</v>
      </c>
      <c r="BB80" s="22">
        <v>0</v>
      </c>
      <c r="BC80" s="22">
        <v>0</v>
      </c>
      <c r="BD80" s="22">
        <f t="shared" si="40"/>
        <v>0</v>
      </c>
      <c r="BE80" s="73">
        <v>0</v>
      </c>
      <c r="BF80" s="72">
        <f t="shared" si="45"/>
        <v>24</v>
      </c>
      <c r="BG80" s="22">
        <f t="shared" si="45"/>
        <v>1</v>
      </c>
      <c r="BH80" s="22">
        <f t="shared" si="41"/>
        <v>4</v>
      </c>
      <c r="BI80" s="22">
        <f t="shared" si="46"/>
        <v>5</v>
      </c>
      <c r="BJ80" s="73">
        <f t="shared" si="42"/>
        <v>2</v>
      </c>
      <c r="BK80" s="22">
        <v>22</v>
      </c>
      <c r="BL80" s="22">
        <v>1</v>
      </c>
      <c r="BM80" s="22">
        <v>4</v>
      </c>
      <c r="BN80" s="22">
        <f t="shared" si="43"/>
        <v>5</v>
      </c>
      <c r="BO80" s="22">
        <v>2</v>
      </c>
      <c r="BP80" s="41"/>
      <c r="BQ80" s="41"/>
      <c r="BR80" s="27">
        <v>8.5</v>
      </c>
      <c r="BS80" s="21" t="s">
        <v>28</v>
      </c>
      <c r="BY80" s="72">
        <v>0</v>
      </c>
      <c r="BZ80" s="22">
        <v>0</v>
      </c>
      <c r="CA80" s="22">
        <v>0</v>
      </c>
      <c r="CB80" s="22">
        <f t="shared" si="47"/>
        <v>0</v>
      </c>
      <c r="CC80" s="73">
        <v>0</v>
      </c>
      <c r="CD80" s="72">
        <f t="shared" si="48"/>
        <v>1</v>
      </c>
      <c r="CE80" s="22">
        <f t="shared" si="48"/>
        <v>0</v>
      </c>
      <c r="CF80" s="22">
        <f t="shared" si="48"/>
        <v>1</v>
      </c>
      <c r="CG80" s="22">
        <f t="shared" si="48"/>
        <v>1</v>
      </c>
      <c r="CH80" s="73">
        <f t="shared" si="48"/>
        <v>0</v>
      </c>
      <c r="CI80" s="22">
        <v>1</v>
      </c>
      <c r="CJ80" s="22">
        <v>0</v>
      </c>
      <c r="CK80" s="22">
        <v>1</v>
      </c>
      <c r="CL80" s="22">
        <f t="shared" si="44"/>
        <v>1</v>
      </c>
      <c r="CM80" s="22">
        <v>0</v>
      </c>
      <c r="CN80" s="41"/>
    </row>
    <row r="81" spans="1:92" ht="18.600000000000001" customHeight="1" thickBot="1" x14ac:dyDescent="0.3">
      <c r="A81" s="36"/>
      <c r="E81" s="21" t="s">
        <v>128</v>
      </c>
      <c r="F81" s="21"/>
      <c r="G81" s="21"/>
      <c r="H81" s="21" t="s">
        <v>106</v>
      </c>
      <c r="I81" s="22"/>
      <c r="J81" s="22">
        <v>22</v>
      </c>
      <c r="K81" s="22">
        <v>16</v>
      </c>
      <c r="L81" s="22">
        <v>14</v>
      </c>
      <c r="M81" s="49">
        <v>30</v>
      </c>
      <c r="Q81" s="41"/>
      <c r="R81" s="41"/>
      <c r="T81" s="16"/>
      <c r="U81" s="16"/>
      <c r="V81" s="16"/>
      <c r="W81" s="16"/>
      <c r="X81" s="16"/>
      <c r="Y81" s="16"/>
      <c r="Z81" s="16"/>
      <c r="AA81" s="29"/>
      <c r="AB81" s="29"/>
      <c r="AC81" s="29"/>
      <c r="AD81" s="29"/>
      <c r="AE81" s="30"/>
      <c r="AF81" s="29"/>
      <c r="AG81" s="29"/>
      <c r="AH81" s="29"/>
      <c r="AI81" s="29"/>
      <c r="AJ81" s="29"/>
      <c r="AK81" s="29"/>
      <c r="AL81" s="29"/>
      <c r="AM81" s="21"/>
      <c r="AN81" s="11"/>
      <c r="AO81" s="11"/>
      <c r="AP81" s="22"/>
      <c r="AQ81" s="22"/>
      <c r="AR81" s="41"/>
      <c r="AS81" s="41"/>
      <c r="AT81" s="17" t="s">
        <v>172</v>
      </c>
      <c r="AU81" s="17"/>
      <c r="AV81" s="17"/>
      <c r="AW81" s="17"/>
      <c r="AX81" s="17"/>
      <c r="AY81" s="17"/>
      <c r="AZ81" s="17"/>
      <c r="BA81" s="75">
        <f>SUM(BA69:BA80)</f>
        <v>22</v>
      </c>
      <c r="BB81" s="23">
        <f>SUM(BB69:BB80)</f>
        <v>3</v>
      </c>
      <c r="BC81" s="23">
        <f>SUM(BC69:BC80)</f>
        <v>4</v>
      </c>
      <c r="BD81" s="23">
        <f>+BC81+BB81</f>
        <v>7</v>
      </c>
      <c r="BE81" s="76">
        <f>SUM(BE69:BE80)</f>
        <v>8</v>
      </c>
      <c r="BF81" s="75">
        <f>SUM(BF69:BF80)</f>
        <v>264</v>
      </c>
      <c r="BG81" s="23">
        <f>SUM(BG69:BG80)</f>
        <v>87</v>
      </c>
      <c r="BH81" s="23">
        <f>SUM(BH69:BH80)</f>
        <v>127</v>
      </c>
      <c r="BI81" s="23">
        <f>+BH81+BG81</f>
        <v>214</v>
      </c>
      <c r="BJ81" s="76">
        <f>SUM(BJ69:BJ80)</f>
        <v>46</v>
      </c>
      <c r="BK81" s="23">
        <f>SUM(BK69:BK80)</f>
        <v>242</v>
      </c>
      <c r="BL81" s="23">
        <f>SUM(BL69:BL80)</f>
        <v>84</v>
      </c>
      <c r="BM81" s="23">
        <f>SUM(BM69:BM80)</f>
        <v>123</v>
      </c>
      <c r="BN81" s="23">
        <f>+BM81+BL81</f>
        <v>207</v>
      </c>
      <c r="BO81" s="23">
        <f>SUM(BO69:BO80)</f>
        <v>38</v>
      </c>
      <c r="BP81" s="41"/>
      <c r="BQ81" s="41"/>
      <c r="BR81" s="27">
        <v>7.5</v>
      </c>
      <c r="BS81" s="21" t="s">
        <v>32</v>
      </c>
      <c r="BY81" s="72">
        <v>0</v>
      </c>
      <c r="BZ81" s="22">
        <v>0</v>
      </c>
      <c r="CA81" s="22">
        <v>0</v>
      </c>
      <c r="CB81" s="22">
        <f t="shared" si="47"/>
        <v>0</v>
      </c>
      <c r="CC81" s="73">
        <v>0</v>
      </c>
      <c r="CD81" s="72">
        <f t="shared" si="48"/>
        <v>1</v>
      </c>
      <c r="CE81" s="22">
        <f t="shared" si="48"/>
        <v>0</v>
      </c>
      <c r="CF81" s="22">
        <f t="shared" si="48"/>
        <v>0</v>
      </c>
      <c r="CG81" s="22">
        <f t="shared" si="48"/>
        <v>0</v>
      </c>
      <c r="CH81" s="73">
        <f t="shared" si="48"/>
        <v>0</v>
      </c>
      <c r="CI81" s="22">
        <v>1</v>
      </c>
      <c r="CJ81" s="22">
        <v>0</v>
      </c>
      <c r="CK81" s="22">
        <v>0</v>
      </c>
      <c r="CL81" s="22">
        <f t="shared" si="44"/>
        <v>0</v>
      </c>
      <c r="CM81" s="22">
        <v>0</v>
      </c>
      <c r="CN81" s="41"/>
    </row>
    <row r="82" spans="1:92" ht="18.600000000000001" customHeight="1" x14ac:dyDescent="0.25">
      <c r="A82" s="36"/>
      <c r="E82" s="21" t="s">
        <v>138</v>
      </c>
      <c r="F82" s="21"/>
      <c r="G82" s="21"/>
      <c r="H82" s="21" t="s">
        <v>173</v>
      </c>
      <c r="I82" s="22"/>
      <c r="J82" s="22">
        <v>20</v>
      </c>
      <c r="K82" s="22">
        <v>14</v>
      </c>
      <c r="L82" s="22">
        <v>16</v>
      </c>
      <c r="M82" s="49">
        <v>30</v>
      </c>
      <c r="Q82" s="41"/>
      <c r="R82" s="41"/>
      <c r="T82" s="16"/>
      <c r="U82" s="16"/>
      <c r="V82" s="16"/>
      <c r="W82" s="16"/>
      <c r="X82" s="16"/>
      <c r="Y82" s="16"/>
      <c r="Z82" s="16"/>
      <c r="AA82" s="29"/>
      <c r="AB82" s="29"/>
      <c r="AC82" s="29"/>
      <c r="AD82" s="29"/>
      <c r="AE82" s="30"/>
      <c r="AF82" s="29"/>
      <c r="AG82" s="29"/>
      <c r="AH82" s="29"/>
      <c r="AI82" s="29"/>
      <c r="AJ82" s="29"/>
      <c r="AK82" s="29"/>
      <c r="AL82" s="29"/>
      <c r="AM82" s="21"/>
      <c r="AN82" s="11"/>
      <c r="AO82" s="11"/>
      <c r="AP82" s="22"/>
      <c r="AQ82" s="22"/>
      <c r="AR82" s="41"/>
      <c r="AS82" s="41"/>
      <c r="AT82" s="19" t="s">
        <v>17</v>
      </c>
      <c r="AU82" s="19"/>
      <c r="AV82" s="19"/>
      <c r="AW82" s="19"/>
      <c r="AX82" s="19"/>
      <c r="AY82" s="16" t="s">
        <v>51</v>
      </c>
      <c r="BA82" s="72">
        <v>2</v>
      </c>
      <c r="BB82" s="22">
        <v>0</v>
      </c>
      <c r="BC82" s="22">
        <v>3</v>
      </c>
      <c r="BD82" s="22">
        <f t="shared" ref="BD82:BD93" si="59">+BB82+BC82</f>
        <v>3</v>
      </c>
      <c r="BE82" s="73">
        <v>0</v>
      </c>
      <c r="BF82" s="72">
        <f>+BA82+BK82</f>
        <v>20</v>
      </c>
      <c r="BG82" s="22">
        <f>+BB82+BL82</f>
        <v>7</v>
      </c>
      <c r="BH82" s="22">
        <f t="shared" ref="BH82:BH93" si="60">+BC82+BM82</f>
        <v>12</v>
      </c>
      <c r="BI82" s="22">
        <f>+BG82+BH82</f>
        <v>19</v>
      </c>
      <c r="BJ82" s="73">
        <f t="shared" ref="BJ82:BJ93" si="61">+BE82+BO82</f>
        <v>0</v>
      </c>
      <c r="BK82" s="22">
        <v>18</v>
      </c>
      <c r="BL82" s="22">
        <v>7</v>
      </c>
      <c r="BM82" s="22">
        <v>9</v>
      </c>
      <c r="BN82" s="22">
        <f t="shared" ref="BN82:BN93" si="62">+BL82+BM82</f>
        <v>16</v>
      </c>
      <c r="BO82" s="22">
        <v>0</v>
      </c>
      <c r="BP82" s="41"/>
      <c r="BQ82" s="41"/>
      <c r="BR82" s="27">
        <v>7.5</v>
      </c>
      <c r="BS82" s="21" t="s">
        <v>104</v>
      </c>
      <c r="BY82" s="72">
        <v>0</v>
      </c>
      <c r="BZ82" s="22">
        <v>0</v>
      </c>
      <c r="CA82" s="22">
        <v>0</v>
      </c>
      <c r="CB82" s="22">
        <f t="shared" si="47"/>
        <v>0</v>
      </c>
      <c r="CC82" s="73">
        <v>0</v>
      </c>
      <c r="CD82" s="72">
        <f t="shared" si="48"/>
        <v>1</v>
      </c>
      <c r="CE82" s="22">
        <f t="shared" si="48"/>
        <v>0</v>
      </c>
      <c r="CF82" s="22">
        <f t="shared" si="48"/>
        <v>1</v>
      </c>
      <c r="CG82" s="22">
        <f t="shared" si="48"/>
        <v>1</v>
      </c>
      <c r="CH82" s="73">
        <f t="shared" si="48"/>
        <v>0</v>
      </c>
      <c r="CI82" s="22">
        <v>1</v>
      </c>
      <c r="CJ82" s="22">
        <v>0</v>
      </c>
      <c r="CK82" s="22">
        <v>1</v>
      </c>
      <c r="CL82" s="22">
        <f t="shared" si="44"/>
        <v>1</v>
      </c>
      <c r="CM82" s="22">
        <v>0</v>
      </c>
      <c r="CN82" s="41"/>
    </row>
    <row r="83" spans="1:92" ht="18.600000000000001" customHeight="1" x14ac:dyDescent="0.25">
      <c r="A83" s="36"/>
      <c r="E83" s="21" t="s">
        <v>42</v>
      </c>
      <c r="F83" s="21"/>
      <c r="G83" s="21"/>
      <c r="H83" s="21" t="s">
        <v>107</v>
      </c>
      <c r="I83" s="22"/>
      <c r="J83" s="22">
        <v>21</v>
      </c>
      <c r="K83" s="22">
        <v>14</v>
      </c>
      <c r="L83" s="22">
        <v>12</v>
      </c>
      <c r="M83" s="49">
        <v>26</v>
      </c>
      <c r="Q83" s="41"/>
      <c r="R83" s="41"/>
      <c r="T83" s="16"/>
      <c r="U83" s="88" t="s">
        <v>694</v>
      </c>
      <c r="V83" s="88"/>
      <c r="W83" s="88"/>
      <c r="X83" s="88"/>
      <c r="Y83" s="88"/>
      <c r="Z83" s="88"/>
      <c r="AA83" s="88"/>
      <c r="AB83" s="88"/>
      <c r="AC83" s="88"/>
      <c r="AD83" s="88"/>
      <c r="AE83" s="88"/>
      <c r="AF83" s="88"/>
      <c r="AG83" s="88"/>
      <c r="AH83" s="88"/>
      <c r="AI83" s="88"/>
      <c r="AJ83" s="88"/>
      <c r="AK83" s="88"/>
      <c r="AL83" s="88"/>
      <c r="AM83" s="88"/>
      <c r="AN83" s="88"/>
      <c r="AO83" s="11"/>
      <c r="AP83" s="22"/>
      <c r="AQ83" s="22"/>
      <c r="AR83" s="41"/>
      <c r="AS83" s="41"/>
      <c r="AT83" s="27">
        <v>7</v>
      </c>
      <c r="AU83" s="21" t="s">
        <v>162</v>
      </c>
      <c r="AV83" s="21"/>
      <c r="AW83" s="21"/>
      <c r="AX83" s="21"/>
      <c r="AY83" s="22">
        <v>30</v>
      </c>
      <c r="AZ83" s="21" t="s">
        <v>17</v>
      </c>
      <c r="BA83" s="72">
        <v>1</v>
      </c>
      <c r="BB83" s="22">
        <v>0</v>
      </c>
      <c r="BC83" s="22">
        <v>0</v>
      </c>
      <c r="BD83" s="22">
        <f t="shared" si="59"/>
        <v>0</v>
      </c>
      <c r="BE83" s="73">
        <v>0</v>
      </c>
      <c r="BF83" s="72">
        <f t="shared" ref="BF83:BG93" si="63">+BA83+BK83</f>
        <v>21</v>
      </c>
      <c r="BG83" s="22">
        <f t="shared" si="63"/>
        <v>0</v>
      </c>
      <c r="BH83" s="22">
        <f t="shared" si="60"/>
        <v>0</v>
      </c>
      <c r="BI83" s="22">
        <f t="shared" ref="BI83:BI93" si="64">+BG83+BH83</f>
        <v>0</v>
      </c>
      <c r="BJ83" s="73">
        <f t="shared" si="61"/>
        <v>0</v>
      </c>
      <c r="BK83" s="22">
        <v>20</v>
      </c>
      <c r="BL83" s="22">
        <v>0</v>
      </c>
      <c r="BM83" s="22">
        <v>0</v>
      </c>
      <c r="BN83" s="22">
        <f t="shared" si="62"/>
        <v>0</v>
      </c>
      <c r="BO83" s="22">
        <v>0</v>
      </c>
      <c r="BP83" s="41"/>
      <c r="BQ83" s="41"/>
      <c r="BR83" s="27">
        <v>6</v>
      </c>
      <c r="BS83" s="21" t="s">
        <v>105</v>
      </c>
      <c r="BY83" s="72">
        <v>1</v>
      </c>
      <c r="BZ83" s="22">
        <v>0</v>
      </c>
      <c r="CA83" s="22">
        <v>0</v>
      </c>
      <c r="CB83" s="22">
        <f t="shared" ref="CB83" si="65">+BZ83+CA83</f>
        <v>0</v>
      </c>
      <c r="CC83" s="73">
        <v>0</v>
      </c>
      <c r="CD83" s="72">
        <f t="shared" ref="CD83" si="66">+CI83+BY83</f>
        <v>1</v>
      </c>
      <c r="CE83" s="22">
        <f t="shared" ref="CE83" si="67">+CJ83+BZ83</f>
        <v>0</v>
      </c>
      <c r="CF83" s="22">
        <f t="shared" ref="CF83" si="68">+CK83+CA83</f>
        <v>0</v>
      </c>
      <c r="CG83" s="22">
        <f t="shared" ref="CG83" si="69">+CL83+CB83</f>
        <v>0</v>
      </c>
      <c r="CH83" s="73">
        <f t="shared" ref="CH83" si="70">+CM83+CC83</f>
        <v>0</v>
      </c>
      <c r="CI83" s="22">
        <v>0</v>
      </c>
      <c r="CJ83" s="22">
        <v>0</v>
      </c>
      <c r="CK83" s="22">
        <v>0</v>
      </c>
      <c r="CL83" s="22">
        <f t="shared" ref="CL83" si="71">+CJ83+CK83</f>
        <v>0</v>
      </c>
      <c r="CM83" s="22">
        <v>0</v>
      </c>
      <c r="CN83" s="41"/>
    </row>
    <row r="84" spans="1:92" ht="18.600000000000001" customHeight="1" x14ac:dyDescent="0.25">
      <c r="A84" s="36"/>
      <c r="E84" s="21" t="s">
        <v>37</v>
      </c>
      <c r="H84" s="21" t="s">
        <v>134</v>
      </c>
      <c r="I84" s="22"/>
      <c r="J84" s="22">
        <v>22</v>
      </c>
      <c r="K84" s="22">
        <v>11</v>
      </c>
      <c r="L84" s="22">
        <v>11</v>
      </c>
      <c r="M84" s="49">
        <v>22</v>
      </c>
      <c r="Q84" s="41"/>
      <c r="R84" s="41"/>
      <c r="T84" s="16"/>
      <c r="U84" s="16"/>
      <c r="V84" s="16"/>
      <c r="W84" s="16"/>
      <c r="X84" s="16"/>
      <c r="Y84" s="16"/>
      <c r="Z84" s="16"/>
      <c r="AA84" s="29"/>
      <c r="AB84" s="29"/>
      <c r="AC84" s="29"/>
      <c r="AD84" s="29"/>
      <c r="AE84" s="30"/>
      <c r="AF84" s="29"/>
      <c r="AG84" s="29"/>
      <c r="AH84" s="29"/>
      <c r="AI84" s="29"/>
      <c r="AJ84" s="29"/>
      <c r="AK84" s="29"/>
      <c r="AL84" s="29"/>
      <c r="AM84" s="21"/>
      <c r="AN84" s="11"/>
      <c r="AO84" s="11"/>
      <c r="AP84" s="22"/>
      <c r="AQ84" s="22"/>
      <c r="AR84" s="41"/>
      <c r="AS84" s="41"/>
      <c r="AT84" s="27">
        <v>9.5</v>
      </c>
      <c r="AU84" s="21" t="s">
        <v>129</v>
      </c>
      <c r="AV84" s="21"/>
      <c r="AW84" s="21"/>
      <c r="AX84" s="21"/>
      <c r="AY84" s="22">
        <v>24</v>
      </c>
      <c r="AZ84" s="21" t="s">
        <v>17</v>
      </c>
      <c r="BA84" s="72">
        <v>2</v>
      </c>
      <c r="BB84" s="22">
        <v>3</v>
      </c>
      <c r="BC84" s="22">
        <v>3</v>
      </c>
      <c r="BD84" s="22">
        <f t="shared" si="59"/>
        <v>6</v>
      </c>
      <c r="BE84" s="73">
        <v>0</v>
      </c>
      <c r="BF84" s="72">
        <f t="shared" si="63"/>
        <v>24</v>
      </c>
      <c r="BG84" s="22">
        <f t="shared" si="63"/>
        <v>26</v>
      </c>
      <c r="BH84" s="22">
        <f t="shared" si="60"/>
        <v>30</v>
      </c>
      <c r="BI84" s="22">
        <f t="shared" si="64"/>
        <v>56</v>
      </c>
      <c r="BJ84" s="73">
        <f t="shared" si="61"/>
        <v>8</v>
      </c>
      <c r="BK84" s="22">
        <v>22</v>
      </c>
      <c r="BL84" s="22">
        <v>23</v>
      </c>
      <c r="BM84" s="22">
        <v>27</v>
      </c>
      <c r="BN84" s="22">
        <f t="shared" si="62"/>
        <v>50</v>
      </c>
      <c r="BO84" s="22">
        <v>8</v>
      </c>
      <c r="BP84" s="41"/>
      <c r="BQ84" s="41"/>
      <c r="BR84" s="27">
        <v>7.5</v>
      </c>
      <c r="BS84" s="21" t="s">
        <v>164</v>
      </c>
      <c r="BT84" s="21"/>
      <c r="BY84" s="72">
        <v>0</v>
      </c>
      <c r="BZ84" s="22">
        <v>0</v>
      </c>
      <c r="CA84" s="22">
        <v>0</v>
      </c>
      <c r="CB84" s="22">
        <f>+BZ84+CA84</f>
        <v>0</v>
      </c>
      <c r="CC84" s="73">
        <v>0</v>
      </c>
      <c r="CD84" s="72">
        <f t="shared" ref="CD84:CH88" si="72">+CI84+BY84</f>
        <v>4</v>
      </c>
      <c r="CE84" s="22">
        <f t="shared" si="72"/>
        <v>1</v>
      </c>
      <c r="CF84" s="22">
        <f t="shared" si="72"/>
        <v>2</v>
      </c>
      <c r="CG84" s="22">
        <f t="shared" si="72"/>
        <v>3</v>
      </c>
      <c r="CH84" s="73">
        <f t="shared" si="72"/>
        <v>0</v>
      </c>
      <c r="CI84" s="22">
        <v>4</v>
      </c>
      <c r="CJ84" s="22">
        <v>1</v>
      </c>
      <c r="CK84" s="22">
        <v>2</v>
      </c>
      <c r="CL84" s="22">
        <f>+CJ84+CK84</f>
        <v>3</v>
      </c>
      <c r="CM84" s="22">
        <v>0</v>
      </c>
      <c r="CN84" s="41"/>
    </row>
    <row r="85" spans="1:92" ht="18.600000000000001" customHeight="1" thickBot="1" x14ac:dyDescent="0.3">
      <c r="A85" s="36"/>
      <c r="E85" s="21" t="s">
        <v>164</v>
      </c>
      <c r="F85" s="21"/>
      <c r="G85" s="21"/>
      <c r="H85" s="21" t="s">
        <v>134</v>
      </c>
      <c r="I85" s="22"/>
      <c r="J85" s="22">
        <v>23</v>
      </c>
      <c r="K85" s="22">
        <v>9</v>
      </c>
      <c r="L85" s="22">
        <v>13</v>
      </c>
      <c r="M85" s="49">
        <v>22</v>
      </c>
      <c r="Q85" s="41"/>
      <c r="R85" s="41"/>
      <c r="T85" s="16"/>
      <c r="U85" s="37" t="s">
        <v>109</v>
      </c>
      <c r="V85" s="10" t="s">
        <v>117</v>
      </c>
      <c r="W85" s="10"/>
      <c r="X85" s="10"/>
      <c r="Y85" s="10"/>
      <c r="Z85" s="10"/>
      <c r="AA85" s="10"/>
      <c r="AB85" s="10"/>
      <c r="AC85" s="37" t="s">
        <v>3</v>
      </c>
      <c r="AD85" s="37" t="s">
        <v>7</v>
      </c>
      <c r="AE85" s="37" t="s">
        <v>8</v>
      </c>
      <c r="AF85" s="37" t="s">
        <v>9</v>
      </c>
      <c r="AG85" s="37" t="s">
        <v>71</v>
      </c>
      <c r="AH85" s="37"/>
      <c r="AI85" s="37" t="s">
        <v>4</v>
      </c>
      <c r="AJ85" s="37" t="s">
        <v>6</v>
      </c>
      <c r="AK85" s="37" t="s">
        <v>5</v>
      </c>
      <c r="AL85" s="37" t="s">
        <v>72</v>
      </c>
      <c r="AM85" s="37" t="s">
        <v>23</v>
      </c>
      <c r="AN85" s="37" t="s">
        <v>2</v>
      </c>
      <c r="AO85" s="11"/>
      <c r="AP85" s="22"/>
      <c r="AQ85" s="22"/>
      <c r="AR85" s="41"/>
      <c r="AS85" s="41"/>
      <c r="AT85" s="27">
        <v>8.5</v>
      </c>
      <c r="AU85" s="21" t="s">
        <v>161</v>
      </c>
      <c r="AV85" s="21"/>
      <c r="AW85" s="21"/>
      <c r="AX85" s="21"/>
      <c r="AY85" s="22">
        <v>7</v>
      </c>
      <c r="AZ85" s="21" t="s">
        <v>17</v>
      </c>
      <c r="BA85" s="72">
        <v>2</v>
      </c>
      <c r="BB85" s="22">
        <v>3</v>
      </c>
      <c r="BC85" s="22">
        <v>3</v>
      </c>
      <c r="BD85" s="22">
        <f t="shared" si="59"/>
        <v>6</v>
      </c>
      <c r="BE85" s="73">
        <v>0</v>
      </c>
      <c r="BF85" s="72">
        <f t="shared" si="63"/>
        <v>24</v>
      </c>
      <c r="BG85" s="22">
        <f t="shared" si="63"/>
        <v>34</v>
      </c>
      <c r="BH85" s="22">
        <f t="shared" si="60"/>
        <v>26</v>
      </c>
      <c r="BI85" s="22">
        <f t="shared" si="64"/>
        <v>60</v>
      </c>
      <c r="BJ85" s="73">
        <f t="shared" si="61"/>
        <v>0</v>
      </c>
      <c r="BK85" s="22">
        <v>22</v>
      </c>
      <c r="BL85" s="22">
        <v>31</v>
      </c>
      <c r="BM85" s="22">
        <v>23</v>
      </c>
      <c r="BN85" s="22">
        <f t="shared" si="62"/>
        <v>54</v>
      </c>
      <c r="BO85" s="22">
        <v>0</v>
      </c>
      <c r="BP85" s="41"/>
      <c r="BQ85" s="41"/>
      <c r="BR85" s="27">
        <v>7.5</v>
      </c>
      <c r="BS85" s="21" t="s">
        <v>158</v>
      </c>
      <c r="BY85" s="72">
        <v>2</v>
      </c>
      <c r="BZ85" s="22">
        <v>0</v>
      </c>
      <c r="CA85" s="22">
        <v>2</v>
      </c>
      <c r="CB85" s="22">
        <f>+BZ85+CA85</f>
        <v>2</v>
      </c>
      <c r="CC85" s="73">
        <v>0</v>
      </c>
      <c r="CD85" s="72">
        <f t="shared" si="72"/>
        <v>3</v>
      </c>
      <c r="CE85" s="22">
        <f t="shared" si="72"/>
        <v>0</v>
      </c>
      <c r="CF85" s="22">
        <f t="shared" si="72"/>
        <v>2</v>
      </c>
      <c r="CG85" s="22">
        <f t="shared" si="72"/>
        <v>2</v>
      </c>
      <c r="CH85" s="73">
        <f t="shared" si="72"/>
        <v>0</v>
      </c>
      <c r="CI85" s="22">
        <v>1</v>
      </c>
      <c r="CJ85" s="22">
        <v>0</v>
      </c>
      <c r="CK85" s="22">
        <v>0</v>
      </c>
      <c r="CL85" s="22">
        <f>+CJ85+CK85</f>
        <v>0</v>
      </c>
      <c r="CM85" s="22">
        <v>0</v>
      </c>
      <c r="CN85" s="41"/>
    </row>
    <row r="86" spans="1:92" ht="18.600000000000001" customHeight="1" thickBot="1" x14ac:dyDescent="0.3">
      <c r="A86" s="36"/>
      <c r="E86" s="21" t="s">
        <v>153</v>
      </c>
      <c r="F86" s="21"/>
      <c r="G86" s="21"/>
      <c r="H86" s="21" t="s">
        <v>173</v>
      </c>
      <c r="I86" s="22"/>
      <c r="J86" s="22">
        <v>20</v>
      </c>
      <c r="K86" s="22">
        <v>10</v>
      </c>
      <c r="L86" s="22">
        <v>11</v>
      </c>
      <c r="M86" s="49">
        <v>21</v>
      </c>
      <c r="Q86" s="41"/>
      <c r="R86" s="41"/>
      <c r="T86" s="16"/>
      <c r="U86" s="27">
        <v>7</v>
      </c>
      <c r="V86" s="21" t="s">
        <v>347</v>
      </c>
      <c r="X86" s="21"/>
      <c r="Y86" s="21"/>
      <c r="Z86" s="16"/>
      <c r="AC86" s="22">
        <f t="shared" ref="AC86" si="73">+AD86+AE86+AF86</f>
        <v>1</v>
      </c>
      <c r="AD86" s="15">
        <v>1</v>
      </c>
      <c r="AE86" s="15">
        <v>0</v>
      </c>
      <c r="AF86" s="15">
        <v>0</v>
      </c>
      <c r="AG86" s="95">
        <f t="shared" ref="AG86" si="74">+(AD86*2+AF86)/(2*AC86)</f>
        <v>1</v>
      </c>
      <c r="AH86" s="95"/>
      <c r="AI86" s="15">
        <v>4</v>
      </c>
      <c r="AJ86" s="15">
        <v>0</v>
      </c>
      <c r="AK86" s="15">
        <v>0</v>
      </c>
      <c r="AL86" s="24">
        <f t="shared" ref="AL86" si="75">+AI86/AC86</f>
        <v>4</v>
      </c>
      <c r="AM86" s="15">
        <v>0</v>
      </c>
      <c r="AN86" s="15">
        <v>0</v>
      </c>
      <c r="AO86" s="11"/>
      <c r="AP86" s="22"/>
      <c r="AQ86" s="22"/>
      <c r="AR86" s="41"/>
      <c r="AS86" s="41"/>
      <c r="AT86" s="27">
        <v>8.5</v>
      </c>
      <c r="AU86" s="21" t="s">
        <v>120</v>
      </c>
      <c r="AV86" s="21"/>
      <c r="AW86" s="21"/>
      <c r="AX86" s="21"/>
      <c r="AY86" s="22">
        <v>22</v>
      </c>
      <c r="AZ86" s="16" t="s">
        <v>17</v>
      </c>
      <c r="BA86" s="72">
        <v>2</v>
      </c>
      <c r="BB86" s="22">
        <v>0</v>
      </c>
      <c r="BC86" s="22">
        <v>0</v>
      </c>
      <c r="BD86" s="22">
        <f t="shared" si="59"/>
        <v>0</v>
      </c>
      <c r="BE86" s="73">
        <v>2</v>
      </c>
      <c r="BF86" s="72">
        <f t="shared" si="63"/>
        <v>24</v>
      </c>
      <c r="BG86" s="22">
        <f t="shared" si="63"/>
        <v>8</v>
      </c>
      <c r="BH86" s="22">
        <f t="shared" si="60"/>
        <v>8</v>
      </c>
      <c r="BI86" s="22">
        <f t="shared" si="64"/>
        <v>16</v>
      </c>
      <c r="BJ86" s="73">
        <f t="shared" si="61"/>
        <v>6</v>
      </c>
      <c r="BK86" s="22">
        <v>22</v>
      </c>
      <c r="BL86" s="22">
        <v>8</v>
      </c>
      <c r="BM86" s="22">
        <v>8</v>
      </c>
      <c r="BN86" s="22">
        <f t="shared" si="62"/>
        <v>16</v>
      </c>
      <c r="BO86" s="22">
        <v>4</v>
      </c>
      <c r="BP86" s="41"/>
      <c r="BQ86" s="41"/>
      <c r="BR86" s="27">
        <v>8.5</v>
      </c>
      <c r="BS86" s="21" t="s">
        <v>140</v>
      </c>
      <c r="BY86" s="72">
        <v>0</v>
      </c>
      <c r="BZ86" s="22">
        <v>0</v>
      </c>
      <c r="CA86" s="22">
        <v>0</v>
      </c>
      <c r="CB86" s="22">
        <f>+BZ86+CA86</f>
        <v>0</v>
      </c>
      <c r="CC86" s="73">
        <v>0</v>
      </c>
      <c r="CD86" s="72">
        <f t="shared" si="72"/>
        <v>2</v>
      </c>
      <c r="CE86" s="22">
        <f t="shared" si="72"/>
        <v>3</v>
      </c>
      <c r="CF86" s="22">
        <f t="shared" si="72"/>
        <v>1</v>
      </c>
      <c r="CG86" s="22">
        <f t="shared" si="72"/>
        <v>4</v>
      </c>
      <c r="CH86" s="73">
        <f t="shared" si="72"/>
        <v>2</v>
      </c>
      <c r="CI86" s="22">
        <v>2</v>
      </c>
      <c r="CJ86" s="22">
        <v>3</v>
      </c>
      <c r="CK86" s="22">
        <v>1</v>
      </c>
      <c r="CL86" s="22">
        <f>+CJ86+CK86</f>
        <v>4</v>
      </c>
      <c r="CM86" s="22">
        <v>2</v>
      </c>
      <c r="CN86" s="41"/>
    </row>
    <row r="87" spans="1:92" ht="18.600000000000001" customHeight="1" x14ac:dyDescent="0.25">
      <c r="A87" s="36"/>
      <c r="E87" s="21" t="s">
        <v>139</v>
      </c>
      <c r="F87" s="21"/>
      <c r="G87" s="21"/>
      <c r="H87" s="21" t="s">
        <v>106</v>
      </c>
      <c r="I87" s="22"/>
      <c r="J87" s="22">
        <v>23</v>
      </c>
      <c r="K87" s="22">
        <v>8</v>
      </c>
      <c r="L87" s="22">
        <v>12</v>
      </c>
      <c r="M87" s="49">
        <v>20</v>
      </c>
      <c r="Q87" s="41"/>
      <c r="R87" s="41"/>
      <c r="T87" s="16"/>
      <c r="U87" s="8"/>
      <c r="V87" s="32"/>
      <c r="W87" s="31" t="s">
        <v>20</v>
      </c>
      <c r="X87" s="32"/>
      <c r="Y87" s="32"/>
      <c r="Z87" s="15"/>
      <c r="AA87" s="8"/>
      <c r="AB87" s="8"/>
      <c r="AC87" s="15">
        <f>SUM(AC86:AC86)</f>
        <v>1</v>
      </c>
      <c r="AD87" s="15">
        <f t="shared" ref="AD87:AF87" si="76">SUM(AD86:AD86)</f>
        <v>1</v>
      </c>
      <c r="AE87" s="15">
        <f t="shared" si="76"/>
        <v>0</v>
      </c>
      <c r="AF87" s="15">
        <f t="shared" si="76"/>
        <v>0</v>
      </c>
      <c r="AG87" s="98"/>
      <c r="AH87" s="98"/>
      <c r="AI87" s="15">
        <f t="shared" ref="AI87" si="77">SUM(AI86:AI86)</f>
        <v>4</v>
      </c>
      <c r="AJ87" s="15">
        <f t="shared" ref="AJ87" si="78">SUM(AJ86:AJ86)</f>
        <v>0</v>
      </c>
      <c r="AK87" s="15">
        <f t="shared" ref="AK87" si="79">SUM(AK86:AK86)</f>
        <v>0</v>
      </c>
      <c r="AL87" s="52">
        <f>+AI87/AC87</f>
        <v>4</v>
      </c>
      <c r="AM87" s="15">
        <f t="shared" ref="AM87" si="80">SUM(AM86:AM86)</f>
        <v>0</v>
      </c>
      <c r="AN87" s="15">
        <f t="shared" ref="AN87" si="81">SUM(AN86:AN86)</f>
        <v>0</v>
      </c>
      <c r="AO87" s="11"/>
      <c r="AP87" s="22"/>
      <c r="AQ87" s="22"/>
      <c r="AR87" s="41"/>
      <c r="AS87" s="41"/>
      <c r="AT87" s="27">
        <v>7.5</v>
      </c>
      <c r="AU87" s="21" t="s">
        <v>31</v>
      </c>
      <c r="AY87" s="22">
        <v>2</v>
      </c>
      <c r="AZ87" s="21" t="s">
        <v>17</v>
      </c>
      <c r="BA87" s="72">
        <v>1</v>
      </c>
      <c r="BB87" s="22">
        <v>0</v>
      </c>
      <c r="BC87" s="22">
        <v>1</v>
      </c>
      <c r="BD87" s="22">
        <f t="shared" si="59"/>
        <v>1</v>
      </c>
      <c r="BE87" s="73">
        <v>0</v>
      </c>
      <c r="BF87" s="72">
        <f t="shared" si="63"/>
        <v>20</v>
      </c>
      <c r="BG87" s="22">
        <f t="shared" si="63"/>
        <v>0</v>
      </c>
      <c r="BH87" s="22">
        <f t="shared" si="60"/>
        <v>8</v>
      </c>
      <c r="BI87" s="22">
        <f t="shared" si="64"/>
        <v>8</v>
      </c>
      <c r="BJ87" s="73">
        <f t="shared" si="61"/>
        <v>0</v>
      </c>
      <c r="BK87" s="22">
        <v>19</v>
      </c>
      <c r="BL87" s="22">
        <v>0</v>
      </c>
      <c r="BM87" s="22">
        <v>7</v>
      </c>
      <c r="BN87" s="22">
        <f t="shared" si="62"/>
        <v>7</v>
      </c>
      <c r="BO87" s="22">
        <v>0</v>
      </c>
      <c r="BP87" s="41"/>
      <c r="BQ87" s="41"/>
      <c r="BR87" s="27">
        <v>7.5</v>
      </c>
      <c r="BS87" s="21" t="s">
        <v>44</v>
      </c>
      <c r="BY87" s="72">
        <v>0</v>
      </c>
      <c r="BZ87" s="22">
        <v>0</v>
      </c>
      <c r="CA87" s="22">
        <v>0</v>
      </c>
      <c r="CB87" s="22">
        <f>+BZ87+CA87</f>
        <v>0</v>
      </c>
      <c r="CC87" s="73">
        <v>0</v>
      </c>
      <c r="CD87" s="72">
        <f t="shared" si="72"/>
        <v>3</v>
      </c>
      <c r="CE87" s="22">
        <f t="shared" si="72"/>
        <v>0</v>
      </c>
      <c r="CF87" s="22">
        <f t="shared" si="72"/>
        <v>3</v>
      </c>
      <c r="CG87" s="22">
        <f t="shared" si="72"/>
        <v>3</v>
      </c>
      <c r="CH87" s="73">
        <f t="shared" si="72"/>
        <v>0</v>
      </c>
      <c r="CI87" s="22">
        <v>3</v>
      </c>
      <c r="CJ87" s="22">
        <v>0</v>
      </c>
      <c r="CK87" s="22">
        <v>3</v>
      </c>
      <c r="CL87" s="22">
        <f>+CJ87+CK87</f>
        <v>3</v>
      </c>
      <c r="CM87" s="22">
        <v>0</v>
      </c>
      <c r="CN87" s="41"/>
    </row>
    <row r="88" spans="1:92" ht="18.600000000000001" customHeight="1" thickBot="1" x14ac:dyDescent="0.3">
      <c r="A88" s="36"/>
      <c r="E88" s="21" t="s">
        <v>154</v>
      </c>
      <c r="F88" s="21"/>
      <c r="G88" s="21"/>
      <c r="H88" s="21" t="s">
        <v>97</v>
      </c>
      <c r="I88" s="22"/>
      <c r="J88" s="22">
        <v>17</v>
      </c>
      <c r="K88" s="22">
        <v>8</v>
      </c>
      <c r="L88" s="22">
        <v>12</v>
      </c>
      <c r="M88" s="49">
        <v>20</v>
      </c>
      <c r="Q88" s="41"/>
      <c r="R88" s="41"/>
      <c r="AO88" s="11"/>
      <c r="AP88" s="22"/>
      <c r="AQ88" s="22"/>
      <c r="AR88" s="41"/>
      <c r="AS88" s="41"/>
      <c r="AT88" s="27">
        <v>7.5</v>
      </c>
      <c r="AU88" s="21" t="s">
        <v>54</v>
      </c>
      <c r="AX88" s="21"/>
      <c r="AY88" s="22">
        <v>19</v>
      </c>
      <c r="AZ88" s="21" t="s">
        <v>17</v>
      </c>
      <c r="BA88" s="72">
        <v>2</v>
      </c>
      <c r="BB88" s="22">
        <v>0</v>
      </c>
      <c r="BC88" s="22">
        <v>1</v>
      </c>
      <c r="BD88" s="22">
        <f t="shared" si="59"/>
        <v>1</v>
      </c>
      <c r="BE88" s="73">
        <v>0</v>
      </c>
      <c r="BF88" s="72">
        <f t="shared" si="63"/>
        <v>22</v>
      </c>
      <c r="BG88" s="22">
        <f t="shared" si="63"/>
        <v>4</v>
      </c>
      <c r="BH88" s="22">
        <f t="shared" si="60"/>
        <v>5</v>
      </c>
      <c r="BI88" s="22">
        <f t="shared" si="64"/>
        <v>9</v>
      </c>
      <c r="BJ88" s="73">
        <f t="shared" si="61"/>
        <v>2</v>
      </c>
      <c r="BK88" s="22">
        <v>20</v>
      </c>
      <c r="BL88" s="22">
        <v>4</v>
      </c>
      <c r="BM88" s="22">
        <v>4</v>
      </c>
      <c r="BN88" s="22">
        <f t="shared" si="62"/>
        <v>8</v>
      </c>
      <c r="BO88" s="22">
        <v>2</v>
      </c>
      <c r="BP88" s="41"/>
      <c r="BQ88" s="41"/>
      <c r="BR88" s="27">
        <v>9.5</v>
      </c>
      <c r="BS88" s="21" t="s">
        <v>53</v>
      </c>
      <c r="BY88" s="72">
        <v>0</v>
      </c>
      <c r="BZ88" s="22">
        <v>0</v>
      </c>
      <c r="CA88" s="22">
        <v>0</v>
      </c>
      <c r="CB88" s="22">
        <f>+BZ88+CA88</f>
        <v>0</v>
      </c>
      <c r="CC88" s="73">
        <v>0</v>
      </c>
      <c r="CD88" s="72">
        <f t="shared" si="72"/>
        <v>1</v>
      </c>
      <c r="CE88" s="22">
        <f t="shared" si="72"/>
        <v>1</v>
      </c>
      <c r="CF88" s="22">
        <f t="shared" si="72"/>
        <v>0</v>
      </c>
      <c r="CG88" s="22">
        <f t="shared" si="72"/>
        <v>1</v>
      </c>
      <c r="CH88" s="73">
        <f t="shared" si="72"/>
        <v>0</v>
      </c>
      <c r="CI88" s="22">
        <v>1</v>
      </c>
      <c r="CJ88" s="22">
        <v>1</v>
      </c>
      <c r="CK88" s="22">
        <v>0</v>
      </c>
      <c r="CL88" s="22">
        <f>+CJ88+CK88</f>
        <v>1</v>
      </c>
      <c r="CM88" s="22">
        <v>0</v>
      </c>
      <c r="CN88" s="41"/>
    </row>
    <row r="89" spans="1:92" ht="18.600000000000001" customHeight="1" x14ac:dyDescent="0.25">
      <c r="A89" s="36"/>
      <c r="E89" s="21" t="s">
        <v>119</v>
      </c>
      <c r="F89" s="21"/>
      <c r="G89" s="21"/>
      <c r="H89" s="21" t="s">
        <v>173</v>
      </c>
      <c r="I89" s="22"/>
      <c r="J89" s="22">
        <v>22</v>
      </c>
      <c r="K89" s="22">
        <v>6</v>
      </c>
      <c r="L89" s="22">
        <v>14</v>
      </c>
      <c r="M89" s="49">
        <v>20</v>
      </c>
      <c r="Q89" s="41"/>
      <c r="R89" s="41"/>
      <c r="T89" s="16"/>
      <c r="U89" s="16"/>
      <c r="V89" s="16"/>
      <c r="W89" s="16"/>
      <c r="X89" s="16"/>
      <c r="Y89" s="16"/>
      <c r="Z89" s="16"/>
      <c r="AA89" s="29"/>
      <c r="AB89" s="29"/>
      <c r="AC89" s="29"/>
      <c r="AD89" s="29"/>
      <c r="AE89" s="30"/>
      <c r="AF89" s="29"/>
      <c r="AG89" s="29"/>
      <c r="AH89" s="29"/>
      <c r="AI89" s="29"/>
      <c r="AJ89" s="29"/>
      <c r="AK89" s="29"/>
      <c r="AL89" s="29"/>
      <c r="AM89" s="21"/>
      <c r="AN89" s="11"/>
      <c r="AO89" s="11"/>
      <c r="AP89" s="22"/>
      <c r="AQ89" s="22"/>
      <c r="AR89" s="41"/>
      <c r="AS89" s="41"/>
      <c r="AT89" s="27">
        <v>7.5</v>
      </c>
      <c r="AU89" s="21" t="s">
        <v>84</v>
      </c>
      <c r="AY89" s="22">
        <v>33</v>
      </c>
      <c r="AZ89" s="21" t="s">
        <v>17</v>
      </c>
      <c r="BA89" s="72">
        <v>2</v>
      </c>
      <c r="BB89" s="22">
        <v>0</v>
      </c>
      <c r="BC89" s="22">
        <v>0</v>
      </c>
      <c r="BD89" s="22">
        <f t="shared" si="59"/>
        <v>0</v>
      </c>
      <c r="BE89" s="73">
        <v>0</v>
      </c>
      <c r="BF89" s="72">
        <f t="shared" si="63"/>
        <v>20</v>
      </c>
      <c r="BG89" s="22">
        <f t="shared" si="63"/>
        <v>0</v>
      </c>
      <c r="BH89" s="22">
        <f t="shared" si="60"/>
        <v>2</v>
      </c>
      <c r="BI89" s="22">
        <f t="shared" si="64"/>
        <v>2</v>
      </c>
      <c r="BJ89" s="73">
        <f t="shared" si="61"/>
        <v>4</v>
      </c>
      <c r="BK89" s="22">
        <v>18</v>
      </c>
      <c r="BL89" s="22">
        <v>0</v>
      </c>
      <c r="BM89" s="22">
        <v>2</v>
      </c>
      <c r="BN89" s="22">
        <f t="shared" si="62"/>
        <v>2</v>
      </c>
      <c r="BO89" s="22">
        <v>4</v>
      </c>
      <c r="BP89" s="41"/>
      <c r="BQ89" s="41"/>
      <c r="BR89" s="8"/>
      <c r="BS89" s="31" t="s">
        <v>700</v>
      </c>
      <c r="BT89" s="8"/>
      <c r="BU89" s="8"/>
      <c r="BV89" s="8"/>
      <c r="BW89" s="8"/>
      <c r="BX89" s="8"/>
      <c r="BY89" s="77">
        <f t="shared" ref="BY89:CM89" si="82">SUM(BY69:BY88)</f>
        <v>4</v>
      </c>
      <c r="BZ89" s="15">
        <f t="shared" si="82"/>
        <v>0</v>
      </c>
      <c r="CA89" s="15">
        <f t="shared" si="82"/>
        <v>2</v>
      </c>
      <c r="CB89" s="15">
        <f t="shared" si="82"/>
        <v>2</v>
      </c>
      <c r="CC89" s="74">
        <f t="shared" si="82"/>
        <v>0</v>
      </c>
      <c r="CD89" s="77">
        <f t="shared" si="82"/>
        <v>44</v>
      </c>
      <c r="CE89" s="15">
        <f t="shared" si="82"/>
        <v>12</v>
      </c>
      <c r="CF89" s="15">
        <f t="shared" si="82"/>
        <v>24</v>
      </c>
      <c r="CG89" s="15">
        <f t="shared" si="82"/>
        <v>36</v>
      </c>
      <c r="CH89" s="74">
        <f t="shared" si="82"/>
        <v>6</v>
      </c>
      <c r="CI89" s="77">
        <f t="shared" si="82"/>
        <v>40</v>
      </c>
      <c r="CJ89" s="15">
        <f t="shared" si="82"/>
        <v>12</v>
      </c>
      <c r="CK89" s="15">
        <f t="shared" si="82"/>
        <v>22</v>
      </c>
      <c r="CL89" s="15">
        <f t="shared" si="82"/>
        <v>34</v>
      </c>
      <c r="CM89" s="74">
        <f t="shared" si="82"/>
        <v>6</v>
      </c>
      <c r="CN89" s="41"/>
    </row>
    <row r="90" spans="1:92" ht="18.600000000000001" customHeight="1" x14ac:dyDescent="0.25">
      <c r="A90" s="36"/>
      <c r="E90" s="21" t="s">
        <v>74</v>
      </c>
      <c r="F90" s="21"/>
      <c r="G90" s="21"/>
      <c r="H90" s="21" t="s">
        <v>107</v>
      </c>
      <c r="I90" s="22"/>
      <c r="J90" s="22">
        <v>23</v>
      </c>
      <c r="K90" s="22">
        <v>14</v>
      </c>
      <c r="L90" s="22">
        <v>5</v>
      </c>
      <c r="M90" s="49">
        <v>19</v>
      </c>
      <c r="Q90" s="41"/>
      <c r="R90" s="41"/>
      <c r="T90" s="16"/>
      <c r="U90" s="16"/>
      <c r="V90" s="16"/>
      <c r="W90" s="16"/>
      <c r="X90" s="16"/>
      <c r="Y90" s="16"/>
      <c r="Z90" s="16"/>
      <c r="AA90" s="29"/>
      <c r="AB90" s="29"/>
      <c r="AC90" s="29"/>
      <c r="AD90" s="29"/>
      <c r="AE90" s="30"/>
      <c r="AF90" s="29"/>
      <c r="AG90" s="29"/>
      <c r="AH90" s="29"/>
      <c r="AI90" s="29"/>
      <c r="AJ90" s="29"/>
      <c r="AK90" s="29"/>
      <c r="AL90" s="29"/>
      <c r="AM90" s="21"/>
      <c r="AN90" s="11"/>
      <c r="AO90" s="11"/>
      <c r="AP90" s="22"/>
      <c r="AQ90" s="22"/>
      <c r="AR90" s="41"/>
      <c r="AS90" s="41"/>
      <c r="AT90" s="27">
        <v>7</v>
      </c>
      <c r="AU90" s="21" t="s">
        <v>64</v>
      </c>
      <c r="AV90" s="21"/>
      <c r="AW90" s="21"/>
      <c r="AX90" s="21"/>
      <c r="AY90" s="22">
        <v>11</v>
      </c>
      <c r="AZ90" s="21" t="s">
        <v>17</v>
      </c>
      <c r="BA90" s="72">
        <v>2</v>
      </c>
      <c r="BB90" s="22">
        <v>0</v>
      </c>
      <c r="BC90" s="22">
        <v>3</v>
      </c>
      <c r="BD90" s="22">
        <f t="shared" si="59"/>
        <v>3</v>
      </c>
      <c r="BE90" s="73">
        <v>2</v>
      </c>
      <c r="BF90" s="72">
        <f t="shared" si="63"/>
        <v>23</v>
      </c>
      <c r="BG90" s="22">
        <f t="shared" si="63"/>
        <v>1</v>
      </c>
      <c r="BH90" s="22">
        <f t="shared" si="60"/>
        <v>10</v>
      </c>
      <c r="BI90" s="22">
        <f t="shared" si="64"/>
        <v>11</v>
      </c>
      <c r="BJ90" s="73">
        <f t="shared" si="61"/>
        <v>2</v>
      </c>
      <c r="BK90" s="22">
        <v>21</v>
      </c>
      <c r="BL90" s="22">
        <v>1</v>
      </c>
      <c r="BM90" s="22">
        <v>7</v>
      </c>
      <c r="BN90" s="22">
        <f t="shared" si="62"/>
        <v>8</v>
      </c>
      <c r="BO90" s="22">
        <v>0</v>
      </c>
      <c r="BP90" s="41"/>
      <c r="BQ90" s="41"/>
      <c r="BY90" s="72"/>
      <c r="CC90" s="73"/>
      <c r="CH90" s="73"/>
      <c r="CM90" s="73"/>
      <c r="CN90" s="41"/>
    </row>
    <row r="91" spans="1:92" ht="18.600000000000001" customHeight="1" x14ac:dyDescent="0.25">
      <c r="A91" s="36"/>
      <c r="E91" s="21" t="s">
        <v>239</v>
      </c>
      <c r="F91" s="21"/>
      <c r="G91" s="21"/>
      <c r="H91" s="16" t="s">
        <v>98</v>
      </c>
      <c r="I91" s="22"/>
      <c r="J91" s="22">
        <v>22</v>
      </c>
      <c r="K91" s="22">
        <v>9</v>
      </c>
      <c r="L91" s="22">
        <v>10</v>
      </c>
      <c r="M91" s="49">
        <v>19</v>
      </c>
      <c r="Q91" s="41"/>
      <c r="R91" s="41"/>
      <c r="T91" s="16"/>
      <c r="U91" s="88" t="s">
        <v>668</v>
      </c>
      <c r="V91" s="88"/>
      <c r="W91" s="88"/>
      <c r="X91" s="88"/>
      <c r="Y91" s="88"/>
      <c r="Z91" s="88"/>
      <c r="AA91" s="88"/>
      <c r="AB91" s="88"/>
      <c r="AC91" s="88"/>
      <c r="AD91" s="88"/>
      <c r="AE91" s="88"/>
      <c r="AF91" s="88"/>
      <c r="AG91" s="88"/>
      <c r="AH91" s="88"/>
      <c r="AI91" s="88"/>
      <c r="AJ91" s="88"/>
      <c r="AK91" s="88"/>
      <c r="AL91" s="88"/>
      <c r="AM91" s="88"/>
      <c r="AN91" s="88"/>
      <c r="AO91" s="11"/>
      <c r="AP91" s="22"/>
      <c r="AQ91" s="22"/>
      <c r="AR91" s="41"/>
      <c r="AS91" s="41"/>
      <c r="AT91" s="27">
        <v>7</v>
      </c>
      <c r="AU91" s="21" t="s">
        <v>55</v>
      </c>
      <c r="AV91" s="21"/>
      <c r="AW91" s="21"/>
      <c r="AX91" s="21"/>
      <c r="AY91" s="22">
        <v>13</v>
      </c>
      <c r="AZ91" s="21" t="s">
        <v>17</v>
      </c>
      <c r="BA91" s="72">
        <v>2</v>
      </c>
      <c r="BB91" s="22">
        <v>0</v>
      </c>
      <c r="BC91" s="22">
        <v>0</v>
      </c>
      <c r="BD91" s="22">
        <f t="shared" si="59"/>
        <v>0</v>
      </c>
      <c r="BE91" s="73">
        <v>0</v>
      </c>
      <c r="BF91" s="72">
        <f t="shared" si="63"/>
        <v>22</v>
      </c>
      <c r="BG91" s="22">
        <f t="shared" si="63"/>
        <v>0</v>
      </c>
      <c r="BH91" s="22">
        <f t="shared" si="60"/>
        <v>7</v>
      </c>
      <c r="BI91" s="22">
        <f t="shared" si="64"/>
        <v>7</v>
      </c>
      <c r="BJ91" s="73">
        <f t="shared" si="61"/>
        <v>2</v>
      </c>
      <c r="BK91" s="22">
        <v>20</v>
      </c>
      <c r="BL91" s="22">
        <v>0</v>
      </c>
      <c r="BM91" s="22">
        <v>7</v>
      </c>
      <c r="BN91" s="22">
        <f t="shared" si="62"/>
        <v>7</v>
      </c>
      <c r="BO91" s="22">
        <v>2</v>
      </c>
      <c r="BP91" s="41"/>
      <c r="BQ91" s="41"/>
      <c r="BS91" s="21" t="s">
        <v>86</v>
      </c>
      <c r="BT91" s="21"/>
      <c r="BU91" s="21"/>
      <c r="BV91" s="27"/>
      <c r="BW91" s="22"/>
      <c r="BX91" s="21"/>
      <c r="BY91" s="72">
        <f>+BY89+BY43+AC87</f>
        <v>29</v>
      </c>
      <c r="BZ91" s="22">
        <f>+BZ89+BZ43</f>
        <v>7</v>
      </c>
      <c r="CA91" s="22">
        <f>+CA89+CA43+AM87</f>
        <v>11</v>
      </c>
      <c r="CB91" s="22">
        <f>+CA91+BZ91</f>
        <v>18</v>
      </c>
      <c r="CC91" s="73">
        <f>+CC89+CC43+AN87</f>
        <v>4</v>
      </c>
      <c r="CD91" s="82">
        <f>+CD89+CD43+AC79</f>
        <v>308.7</v>
      </c>
      <c r="CE91" s="22">
        <f>+CE89+CE43</f>
        <v>87</v>
      </c>
      <c r="CF91" s="22">
        <f>+CF89+CF43+AM79</f>
        <v>136</v>
      </c>
      <c r="CG91" s="22">
        <f>+CF91+CE91</f>
        <v>223</v>
      </c>
      <c r="CH91" s="73">
        <f>+CH89+CH43+AN79</f>
        <v>30</v>
      </c>
      <c r="CI91" s="82">
        <f>+CI89+CI43+AC102</f>
        <v>279.7</v>
      </c>
      <c r="CJ91" s="22">
        <f>+CJ89+CJ43</f>
        <v>80</v>
      </c>
      <c r="CK91" s="22">
        <f>+CK89+CK43+AM102</f>
        <v>125</v>
      </c>
      <c r="CL91" s="22">
        <f>+CK91+CJ91</f>
        <v>205</v>
      </c>
      <c r="CM91" s="73">
        <f>+CM89+CM43+AN102</f>
        <v>26</v>
      </c>
      <c r="CN91" s="41"/>
    </row>
    <row r="92" spans="1:92" ht="18.600000000000001" customHeight="1" x14ac:dyDescent="0.25">
      <c r="A92" s="36"/>
      <c r="E92" s="21" t="s">
        <v>32</v>
      </c>
      <c r="F92" s="21"/>
      <c r="G92" s="21"/>
      <c r="H92" s="21" t="s">
        <v>97</v>
      </c>
      <c r="I92" s="22"/>
      <c r="J92" s="22">
        <v>22</v>
      </c>
      <c r="K92" s="22">
        <v>9</v>
      </c>
      <c r="L92" s="22">
        <v>9</v>
      </c>
      <c r="M92" s="49">
        <v>18</v>
      </c>
      <c r="O92" s="22"/>
      <c r="Q92" s="41"/>
      <c r="R92" s="41"/>
      <c r="T92" s="16"/>
      <c r="U92" s="16"/>
      <c r="V92" s="16"/>
      <c r="W92" s="16"/>
      <c r="X92" s="16"/>
      <c r="Y92" s="16"/>
      <c r="Z92" s="16"/>
      <c r="AA92" s="29"/>
      <c r="AB92" s="29"/>
      <c r="AC92" s="29"/>
      <c r="AD92" s="29"/>
      <c r="AE92" s="30"/>
      <c r="AF92" s="29"/>
      <c r="AG92" s="29"/>
      <c r="AH92" s="29"/>
      <c r="AI92" s="29"/>
      <c r="AJ92" s="29"/>
      <c r="AK92" s="29"/>
      <c r="AL92" s="29"/>
      <c r="AM92" s="21"/>
      <c r="AN92" s="11"/>
      <c r="AO92" s="11"/>
      <c r="AP92" s="22"/>
      <c r="AQ92" s="22"/>
      <c r="AR92" s="41"/>
      <c r="AS92" s="41"/>
      <c r="AT92" s="27">
        <v>6.5</v>
      </c>
      <c r="AU92" s="21" t="s">
        <v>40</v>
      </c>
      <c r="AV92" s="21"/>
      <c r="AW92" s="21"/>
      <c r="AX92" s="21"/>
      <c r="AY92" s="22">
        <v>4</v>
      </c>
      <c r="AZ92" s="21" t="s">
        <v>17</v>
      </c>
      <c r="BA92" s="72">
        <v>2</v>
      </c>
      <c r="BB92" s="22">
        <v>1</v>
      </c>
      <c r="BC92" s="22">
        <v>0</v>
      </c>
      <c r="BD92" s="22">
        <f t="shared" si="59"/>
        <v>1</v>
      </c>
      <c r="BE92" s="73">
        <v>0</v>
      </c>
      <c r="BF92" s="72">
        <f t="shared" si="63"/>
        <v>22</v>
      </c>
      <c r="BG92" s="22">
        <f t="shared" si="63"/>
        <v>1</v>
      </c>
      <c r="BH92" s="22">
        <f t="shared" si="60"/>
        <v>10</v>
      </c>
      <c r="BI92" s="22">
        <f t="shared" si="64"/>
        <v>11</v>
      </c>
      <c r="BJ92" s="73">
        <f t="shared" si="61"/>
        <v>0</v>
      </c>
      <c r="BK92" s="22">
        <v>20</v>
      </c>
      <c r="BL92" s="22">
        <v>0</v>
      </c>
      <c r="BM92" s="22">
        <v>10</v>
      </c>
      <c r="BN92" s="22">
        <f t="shared" si="62"/>
        <v>10</v>
      </c>
      <c r="BO92" s="22">
        <v>0</v>
      </c>
      <c r="BP92" s="41"/>
      <c r="BQ92" s="41"/>
      <c r="BS92" s="21" t="s">
        <v>75</v>
      </c>
      <c r="BT92" s="21"/>
      <c r="BU92" s="21"/>
      <c r="BV92" s="27"/>
      <c r="BW92" s="22"/>
      <c r="BX92" s="21"/>
      <c r="BY92" s="72">
        <f>BA108+BA95+BA82+BA69+BA45+BA32+BA19+BA6</f>
        <v>29</v>
      </c>
      <c r="BZ92" s="22">
        <f>BB108+BB95+BB82+BB69+BB45+BB32+BB19+BB6</f>
        <v>7</v>
      </c>
      <c r="CA92" s="22">
        <f>BC108+BC95+BC82+BC69+BC45+BC32+BC19+BC6</f>
        <v>11</v>
      </c>
      <c r="CB92" s="22">
        <f>+CA92+BZ92</f>
        <v>18</v>
      </c>
      <c r="CC92" s="73">
        <f>BE108+BE95+BE82+BE69+BE45+BE32+BE19+BE6</f>
        <v>4</v>
      </c>
      <c r="CD92" s="82">
        <f>BF108+BF95+BF82+BF69+BF45+BF32+BF19+BF6</f>
        <v>308.7</v>
      </c>
      <c r="CE92" s="22">
        <f>BG108+BG95+BG82+BG69+BG45+BG32+BG19+BG6</f>
        <v>87</v>
      </c>
      <c r="CF92" s="22">
        <f>BH108+BH95+BH82+BH69+BH45+BH32+BH19+BH6</f>
        <v>136</v>
      </c>
      <c r="CG92" s="22">
        <f>+CF92+CE92</f>
        <v>223</v>
      </c>
      <c r="CH92" s="73">
        <f>BJ108+BJ95+BJ82+BJ69+BJ45+BJ32+BJ19+BJ6</f>
        <v>30</v>
      </c>
      <c r="CI92" s="82">
        <f>BK108+BK95+BK82+BK69+BK45+BK32+BK19+BK6</f>
        <v>279.7</v>
      </c>
      <c r="CJ92" s="22">
        <f>BL108+BL95+BL82+BL69+BL45+BL32+BL19+BL6</f>
        <v>80</v>
      </c>
      <c r="CK92" s="22">
        <f>BM108+BM95+BM82+BM69+BM45+BM32+BM19+BM6</f>
        <v>125</v>
      </c>
      <c r="CL92" s="22">
        <f>+CK92+CJ92</f>
        <v>205</v>
      </c>
      <c r="CM92" s="73">
        <f>BO108+BO95+BO82+BO69+BO45+BO32+BO19+BO6</f>
        <v>26</v>
      </c>
      <c r="CN92" s="41"/>
    </row>
    <row r="93" spans="1:92" ht="18.600000000000001" customHeight="1" thickBot="1" x14ac:dyDescent="0.3">
      <c r="A93" s="36"/>
      <c r="E93" s="21" t="s">
        <v>133</v>
      </c>
      <c r="F93" s="21"/>
      <c r="G93" s="21"/>
      <c r="H93" s="21" t="s">
        <v>106</v>
      </c>
      <c r="I93" s="22"/>
      <c r="J93" s="22">
        <v>21</v>
      </c>
      <c r="K93" s="22">
        <v>6</v>
      </c>
      <c r="L93" s="22">
        <v>12</v>
      </c>
      <c r="M93" s="49">
        <v>18</v>
      </c>
      <c r="N93" s="21"/>
      <c r="O93" s="22"/>
      <c r="Q93" s="41"/>
      <c r="R93" s="41"/>
      <c r="T93" s="16"/>
      <c r="U93" s="37" t="s">
        <v>109</v>
      </c>
      <c r="V93" s="10" t="s">
        <v>117</v>
      </c>
      <c r="W93" s="10"/>
      <c r="X93" s="10"/>
      <c r="Y93" s="10"/>
      <c r="Z93" s="10"/>
      <c r="AA93" s="10"/>
      <c r="AB93" s="10"/>
      <c r="AC93" s="37" t="s">
        <v>3</v>
      </c>
      <c r="AD93" s="37" t="s">
        <v>7</v>
      </c>
      <c r="AE93" s="37" t="s">
        <v>8</v>
      </c>
      <c r="AF93" s="37" t="s">
        <v>9</v>
      </c>
      <c r="AG93" s="37" t="s">
        <v>71</v>
      </c>
      <c r="AH93" s="37"/>
      <c r="AI93" s="37" t="s">
        <v>4</v>
      </c>
      <c r="AJ93" s="37" t="s">
        <v>6</v>
      </c>
      <c r="AK93" s="37" t="s">
        <v>5</v>
      </c>
      <c r="AL93" s="37" t="s">
        <v>72</v>
      </c>
      <c r="AM93" s="37" t="s">
        <v>23</v>
      </c>
      <c r="AN93" s="37" t="s">
        <v>2</v>
      </c>
      <c r="AO93" s="11"/>
      <c r="AP93" s="22"/>
      <c r="AQ93" s="22"/>
      <c r="AR93" s="41"/>
      <c r="AS93" s="41"/>
      <c r="AT93" s="27">
        <v>6</v>
      </c>
      <c r="AU93" s="21" t="s">
        <v>103</v>
      </c>
      <c r="AY93" s="22">
        <v>44</v>
      </c>
      <c r="AZ93" s="21" t="s">
        <v>17</v>
      </c>
      <c r="BA93" s="72">
        <v>2</v>
      </c>
      <c r="BB93" s="22">
        <v>0</v>
      </c>
      <c r="BC93" s="22">
        <v>0</v>
      </c>
      <c r="BD93" s="22">
        <f t="shared" si="59"/>
        <v>0</v>
      </c>
      <c r="BE93" s="73">
        <v>0</v>
      </c>
      <c r="BF93" s="72">
        <f t="shared" si="63"/>
        <v>22</v>
      </c>
      <c r="BG93" s="22">
        <f t="shared" si="63"/>
        <v>4</v>
      </c>
      <c r="BH93" s="22">
        <f t="shared" si="60"/>
        <v>8</v>
      </c>
      <c r="BI93" s="22">
        <f t="shared" si="64"/>
        <v>12</v>
      </c>
      <c r="BJ93" s="73">
        <f t="shared" si="61"/>
        <v>0</v>
      </c>
      <c r="BK93" s="22">
        <v>20</v>
      </c>
      <c r="BL93" s="22">
        <v>4</v>
      </c>
      <c r="BM93" s="22">
        <v>8</v>
      </c>
      <c r="BN93" s="22">
        <f t="shared" si="62"/>
        <v>12</v>
      </c>
      <c r="BO93" s="22">
        <v>0</v>
      </c>
      <c r="BP93" s="41"/>
      <c r="BQ93" s="41"/>
      <c r="CN93" s="41"/>
    </row>
    <row r="94" spans="1:92" ht="18.600000000000001" customHeight="1" thickBot="1" x14ac:dyDescent="0.3">
      <c r="A94" s="36"/>
      <c r="E94" s="21" t="s">
        <v>167</v>
      </c>
      <c r="F94" s="21"/>
      <c r="G94" s="21"/>
      <c r="H94" s="21" t="s">
        <v>107</v>
      </c>
      <c r="I94" s="22"/>
      <c r="J94" s="22">
        <v>20</v>
      </c>
      <c r="K94" s="22">
        <v>11</v>
      </c>
      <c r="L94" s="22">
        <v>6</v>
      </c>
      <c r="M94" s="49">
        <v>17</v>
      </c>
      <c r="N94" s="21"/>
      <c r="O94" s="22"/>
      <c r="Q94" s="41"/>
      <c r="R94" s="41"/>
      <c r="T94" s="16"/>
      <c r="U94" s="58">
        <v>8</v>
      </c>
      <c r="V94" s="31" t="s">
        <v>15</v>
      </c>
      <c r="W94" s="8"/>
      <c r="X94" s="31"/>
      <c r="Y94" s="31"/>
      <c r="Z94" s="14"/>
      <c r="AA94" s="8"/>
      <c r="AB94" s="8"/>
      <c r="AC94" s="15">
        <v>1</v>
      </c>
      <c r="AD94" s="15">
        <v>0</v>
      </c>
      <c r="AE94" s="15">
        <v>1</v>
      </c>
      <c r="AF94" s="15">
        <v>0</v>
      </c>
      <c r="AG94" s="98">
        <v>0</v>
      </c>
      <c r="AH94" s="98"/>
      <c r="AI94" s="15">
        <v>9</v>
      </c>
      <c r="AJ94" s="15">
        <v>0</v>
      </c>
      <c r="AK94" s="15">
        <v>0</v>
      </c>
      <c r="AL94" s="52">
        <v>9</v>
      </c>
      <c r="AM94" s="15">
        <v>0</v>
      </c>
      <c r="AN94" s="15">
        <v>0</v>
      </c>
      <c r="AO94" s="11"/>
      <c r="AP94" s="22"/>
      <c r="AQ94" s="22"/>
      <c r="AR94" s="41"/>
      <c r="AS94" s="41"/>
      <c r="AT94" s="17" t="s">
        <v>57</v>
      </c>
      <c r="AU94" s="17"/>
      <c r="AV94" s="17"/>
      <c r="AW94" s="17"/>
      <c r="AX94" s="17"/>
      <c r="AY94" s="17"/>
      <c r="AZ94" s="17"/>
      <c r="BA94" s="75">
        <f>SUM(BA82:BA93)</f>
        <v>22</v>
      </c>
      <c r="BB94" s="23">
        <f>SUM(BB82:BB93)</f>
        <v>7</v>
      </c>
      <c r="BC94" s="23">
        <f>SUM(BC82:BC93)</f>
        <v>14</v>
      </c>
      <c r="BD94" s="23">
        <f>+BC94+BB94</f>
        <v>21</v>
      </c>
      <c r="BE94" s="76">
        <f>SUM(BE82:BE93)</f>
        <v>4</v>
      </c>
      <c r="BF94" s="75">
        <f>SUM(BF82:BF93)</f>
        <v>264</v>
      </c>
      <c r="BG94" s="23">
        <f>SUM(BG82:BG93)</f>
        <v>85</v>
      </c>
      <c r="BH94" s="23">
        <f>SUM(BH82:BH93)</f>
        <v>126</v>
      </c>
      <c r="BI94" s="23">
        <f>+BH94+BG94</f>
        <v>211</v>
      </c>
      <c r="BJ94" s="76">
        <f>SUM(BJ82:BJ93)</f>
        <v>24</v>
      </c>
      <c r="BK94" s="23">
        <f>SUM(BK82:BK93)</f>
        <v>242</v>
      </c>
      <c r="BL94" s="23">
        <f>SUM(BL82:BL93)</f>
        <v>78</v>
      </c>
      <c r="BM94" s="23">
        <f>SUM(BM82:BM93)</f>
        <v>112</v>
      </c>
      <c r="BN94" s="23">
        <f>+BM94+BL94</f>
        <v>190</v>
      </c>
      <c r="BO94" s="23">
        <f>SUM(BO82:BO93)</f>
        <v>20</v>
      </c>
      <c r="BP94" s="41"/>
      <c r="BQ94" s="41"/>
      <c r="CN94" s="41"/>
    </row>
    <row r="95" spans="1:92" ht="18.600000000000001" customHeight="1" x14ac:dyDescent="0.25">
      <c r="A95" s="36"/>
      <c r="M95" s="22"/>
      <c r="N95" s="21"/>
      <c r="O95" s="22"/>
      <c r="Q95" s="41"/>
      <c r="R95" s="41"/>
      <c r="T95" s="16"/>
      <c r="U95" s="27">
        <v>7</v>
      </c>
      <c r="V95" s="21" t="s">
        <v>347</v>
      </c>
      <c r="X95" s="21"/>
      <c r="Y95" s="21"/>
      <c r="Z95" s="16"/>
      <c r="AC95" s="22">
        <v>8</v>
      </c>
      <c r="AD95" s="22">
        <v>0</v>
      </c>
      <c r="AE95" s="22">
        <v>8</v>
      </c>
      <c r="AF95" s="22">
        <v>0</v>
      </c>
      <c r="AG95" s="95">
        <v>0</v>
      </c>
      <c r="AH95" s="95"/>
      <c r="AI95" s="22">
        <v>40</v>
      </c>
      <c r="AJ95" s="22">
        <v>0</v>
      </c>
      <c r="AK95" s="22">
        <v>0</v>
      </c>
      <c r="AL95" s="24">
        <v>5</v>
      </c>
      <c r="AM95" s="22">
        <v>0</v>
      </c>
      <c r="AN95" s="22">
        <v>0</v>
      </c>
      <c r="AO95" s="11"/>
      <c r="AP95" s="22"/>
      <c r="AQ95" s="22"/>
      <c r="AR95" s="41"/>
      <c r="AS95" s="41"/>
      <c r="AT95" s="12" t="s">
        <v>92</v>
      </c>
      <c r="AU95" s="12"/>
      <c r="AV95" s="12"/>
      <c r="AW95" s="12"/>
      <c r="AX95" s="13"/>
      <c r="AY95" s="14" t="s">
        <v>96</v>
      </c>
      <c r="BA95" s="72">
        <v>2</v>
      </c>
      <c r="BB95" s="22">
        <v>1</v>
      </c>
      <c r="BC95" s="22">
        <v>0</v>
      </c>
      <c r="BD95" s="22">
        <f t="shared" ref="BD95:BD106" si="83">+BB95+BC95</f>
        <v>1</v>
      </c>
      <c r="BE95" s="73">
        <v>0</v>
      </c>
      <c r="BF95" s="72">
        <f>+BA95+BK95</f>
        <v>44</v>
      </c>
      <c r="BG95" s="22">
        <f>+BB95+BL95</f>
        <v>21</v>
      </c>
      <c r="BH95" s="22">
        <f t="shared" ref="BH95:BH106" si="84">+BC95+BM95</f>
        <v>10</v>
      </c>
      <c r="BI95" s="22">
        <f>+BG95+BH95</f>
        <v>31</v>
      </c>
      <c r="BJ95" s="73">
        <f t="shared" ref="BJ95:BJ106" si="85">+BE95+BO95</f>
        <v>6</v>
      </c>
      <c r="BK95" s="22">
        <v>42</v>
      </c>
      <c r="BL95" s="22">
        <v>20</v>
      </c>
      <c r="BM95" s="22">
        <v>10</v>
      </c>
      <c r="BN95" s="22">
        <f t="shared" ref="BN95:BN106" si="86">+BL95+BM95</f>
        <v>30</v>
      </c>
      <c r="BO95" s="22">
        <v>6</v>
      </c>
      <c r="BP95" s="41"/>
      <c r="BQ95" s="41"/>
      <c r="CN95" s="41"/>
    </row>
    <row r="96" spans="1:92" ht="18.600000000000001" customHeight="1" x14ac:dyDescent="0.25">
      <c r="A96" s="36"/>
      <c r="M96" s="22"/>
      <c r="N96" s="22"/>
      <c r="Q96" s="41"/>
      <c r="R96" s="41"/>
      <c r="T96" s="16"/>
      <c r="U96" s="27">
        <v>7</v>
      </c>
      <c r="V96" s="21" t="s">
        <v>162</v>
      </c>
      <c r="X96" s="21"/>
      <c r="Y96" s="21"/>
      <c r="Z96" s="16"/>
      <c r="AC96" s="22">
        <v>3</v>
      </c>
      <c r="AD96" s="22">
        <v>3</v>
      </c>
      <c r="AE96" s="22">
        <v>0</v>
      </c>
      <c r="AF96" s="22">
        <v>0</v>
      </c>
      <c r="AG96" s="95">
        <v>1</v>
      </c>
      <c r="AH96" s="95"/>
      <c r="AI96" s="22">
        <v>5</v>
      </c>
      <c r="AJ96" s="22">
        <v>0</v>
      </c>
      <c r="AK96" s="22">
        <v>0</v>
      </c>
      <c r="AL96" s="24">
        <v>1.6666666666666667</v>
      </c>
      <c r="AM96" s="22">
        <v>0</v>
      </c>
      <c r="AN96" s="22">
        <v>0</v>
      </c>
      <c r="AO96" s="11"/>
      <c r="AP96" s="22"/>
      <c r="AQ96" s="22"/>
      <c r="AR96" s="41"/>
      <c r="AS96" s="41"/>
      <c r="AT96" s="27">
        <v>7</v>
      </c>
      <c r="AU96" s="21" t="s">
        <v>183</v>
      </c>
      <c r="AV96" s="21"/>
      <c r="AW96" s="21"/>
      <c r="AX96" s="27"/>
      <c r="AY96" s="22">
        <v>1</v>
      </c>
      <c r="AZ96" s="21" t="s">
        <v>97</v>
      </c>
      <c r="BA96" s="72">
        <v>2</v>
      </c>
      <c r="BB96" s="22">
        <v>0</v>
      </c>
      <c r="BC96" s="22">
        <v>0</v>
      </c>
      <c r="BD96" s="22">
        <f t="shared" si="83"/>
        <v>0</v>
      </c>
      <c r="BE96" s="73">
        <v>0</v>
      </c>
      <c r="BF96" s="72">
        <f t="shared" ref="BF96:BG106" si="87">+BA96+BK96</f>
        <v>21</v>
      </c>
      <c r="BG96" s="22">
        <f t="shared" si="87"/>
        <v>0</v>
      </c>
      <c r="BH96" s="22">
        <f t="shared" si="84"/>
        <v>1</v>
      </c>
      <c r="BI96" s="22">
        <f t="shared" ref="BI96:BI106" si="88">+BG96+BH96</f>
        <v>1</v>
      </c>
      <c r="BJ96" s="73">
        <f t="shared" si="85"/>
        <v>0</v>
      </c>
      <c r="BK96" s="22">
        <v>19</v>
      </c>
      <c r="BL96" s="22">
        <v>0</v>
      </c>
      <c r="BM96" s="22">
        <v>1</v>
      </c>
      <c r="BN96" s="22">
        <f t="shared" si="86"/>
        <v>1</v>
      </c>
      <c r="BO96" s="22">
        <v>0</v>
      </c>
      <c r="BP96" s="41"/>
      <c r="BQ96" s="41"/>
      <c r="CN96" s="41"/>
    </row>
    <row r="97" spans="1:92" ht="18.600000000000001" customHeight="1" thickBot="1" x14ac:dyDescent="0.3">
      <c r="A97" s="36"/>
      <c r="F97" s="2" t="s">
        <v>77</v>
      </c>
      <c r="G97" s="2"/>
      <c r="H97" s="2"/>
      <c r="I97" s="63" t="s">
        <v>1</v>
      </c>
      <c r="J97" s="4"/>
      <c r="K97" s="4" t="s">
        <v>3</v>
      </c>
      <c r="L97" s="50" t="s">
        <v>2</v>
      </c>
      <c r="M97" s="22"/>
      <c r="N97" s="22"/>
      <c r="Q97" s="41"/>
      <c r="R97" s="41"/>
      <c r="T97" s="16"/>
      <c r="U97" s="27">
        <v>7</v>
      </c>
      <c r="V97" s="21" t="s">
        <v>183</v>
      </c>
      <c r="X97" s="21"/>
      <c r="Y97" s="21"/>
      <c r="Z97" s="16"/>
      <c r="AC97" s="22">
        <v>2</v>
      </c>
      <c r="AD97" s="22">
        <v>1</v>
      </c>
      <c r="AE97" s="22">
        <v>0</v>
      </c>
      <c r="AF97" s="22">
        <v>1</v>
      </c>
      <c r="AG97" s="95">
        <v>0.75</v>
      </c>
      <c r="AH97" s="95"/>
      <c r="AI97" s="22">
        <v>3</v>
      </c>
      <c r="AJ97" s="22">
        <v>0</v>
      </c>
      <c r="AK97" s="22">
        <v>0</v>
      </c>
      <c r="AL97" s="24">
        <v>1.5</v>
      </c>
      <c r="AM97" s="22">
        <v>0</v>
      </c>
      <c r="AN97" s="22">
        <v>0</v>
      </c>
      <c r="AO97" s="11"/>
      <c r="AP97" s="22"/>
      <c r="AQ97" s="22"/>
      <c r="AR97" s="41"/>
      <c r="AS97" s="41"/>
      <c r="AT97" s="27">
        <v>9.5</v>
      </c>
      <c r="AU97" s="21" t="s">
        <v>150</v>
      </c>
      <c r="AV97" s="21"/>
      <c r="AW97" s="21"/>
      <c r="AX97" s="27"/>
      <c r="AY97" s="22">
        <v>5</v>
      </c>
      <c r="AZ97" s="21" t="s">
        <v>97</v>
      </c>
      <c r="BA97" s="72">
        <v>2</v>
      </c>
      <c r="BB97" s="22">
        <v>0</v>
      </c>
      <c r="BC97" s="22">
        <v>1</v>
      </c>
      <c r="BD97" s="22">
        <f t="shared" si="83"/>
        <v>1</v>
      </c>
      <c r="BE97" s="73">
        <v>0</v>
      </c>
      <c r="BF97" s="72">
        <f t="shared" si="87"/>
        <v>20</v>
      </c>
      <c r="BG97" s="22">
        <f t="shared" si="87"/>
        <v>17</v>
      </c>
      <c r="BH97" s="22">
        <f t="shared" si="84"/>
        <v>18</v>
      </c>
      <c r="BI97" s="22">
        <f t="shared" si="88"/>
        <v>35</v>
      </c>
      <c r="BJ97" s="73">
        <f t="shared" si="85"/>
        <v>0</v>
      </c>
      <c r="BK97" s="22">
        <v>18</v>
      </c>
      <c r="BL97" s="22">
        <v>17</v>
      </c>
      <c r="BM97" s="22">
        <v>17</v>
      </c>
      <c r="BN97" s="22">
        <f t="shared" si="86"/>
        <v>34</v>
      </c>
      <c r="BO97" s="22">
        <v>0</v>
      </c>
      <c r="BP97" s="41"/>
      <c r="BQ97" s="41"/>
      <c r="CN97" s="41"/>
    </row>
    <row r="98" spans="1:92" ht="18.600000000000001" customHeight="1" x14ac:dyDescent="0.25">
      <c r="A98" s="36"/>
      <c r="F98" s="21" t="s">
        <v>79</v>
      </c>
      <c r="G98" s="21"/>
      <c r="H98" s="21"/>
      <c r="I98" s="21" t="s">
        <v>173</v>
      </c>
      <c r="J98" s="22"/>
      <c r="K98" s="22">
        <v>22</v>
      </c>
      <c r="L98" s="49">
        <v>14</v>
      </c>
      <c r="M98" s="22"/>
      <c r="N98" s="22"/>
      <c r="Q98" s="41"/>
      <c r="R98" s="41"/>
      <c r="T98" s="16"/>
      <c r="U98" s="27">
        <v>7</v>
      </c>
      <c r="V98" s="21" t="s">
        <v>315</v>
      </c>
      <c r="X98" s="21"/>
      <c r="Y98" s="21"/>
      <c r="Z98" s="16"/>
      <c r="AC98" s="22">
        <v>1</v>
      </c>
      <c r="AD98" s="22">
        <v>0</v>
      </c>
      <c r="AE98" s="22">
        <v>0</v>
      </c>
      <c r="AF98" s="22">
        <v>1</v>
      </c>
      <c r="AG98" s="95">
        <v>0.5</v>
      </c>
      <c r="AH98" s="95"/>
      <c r="AI98" s="22">
        <v>1</v>
      </c>
      <c r="AJ98" s="22">
        <v>0</v>
      </c>
      <c r="AK98" s="22">
        <v>0</v>
      </c>
      <c r="AL98" s="24">
        <v>1</v>
      </c>
      <c r="AM98" s="22">
        <v>0</v>
      </c>
      <c r="AN98" s="22">
        <v>0</v>
      </c>
      <c r="AO98" s="11"/>
      <c r="AP98" s="22"/>
      <c r="AQ98" s="22"/>
      <c r="AR98" s="41"/>
      <c r="AS98" s="41"/>
      <c r="AT98" s="27">
        <v>8.5</v>
      </c>
      <c r="AU98" s="21" t="s">
        <v>154</v>
      </c>
      <c r="AV98" s="21"/>
      <c r="AW98" s="21"/>
      <c r="AX98" s="27"/>
      <c r="AY98" s="22">
        <v>19</v>
      </c>
      <c r="AZ98" s="21" t="s">
        <v>97</v>
      </c>
      <c r="BA98" s="72">
        <v>2</v>
      </c>
      <c r="BB98" s="22">
        <v>0</v>
      </c>
      <c r="BC98" s="22">
        <v>1</v>
      </c>
      <c r="BD98" s="22">
        <f t="shared" si="83"/>
        <v>1</v>
      </c>
      <c r="BE98" s="73">
        <v>0</v>
      </c>
      <c r="BF98" s="72">
        <f t="shared" si="87"/>
        <v>17</v>
      </c>
      <c r="BG98" s="22">
        <f t="shared" si="87"/>
        <v>8</v>
      </c>
      <c r="BH98" s="22">
        <f t="shared" si="84"/>
        <v>12</v>
      </c>
      <c r="BI98" s="22">
        <f t="shared" si="88"/>
        <v>20</v>
      </c>
      <c r="BJ98" s="73">
        <f t="shared" si="85"/>
        <v>0</v>
      </c>
      <c r="BK98" s="22">
        <v>15</v>
      </c>
      <c r="BL98" s="22">
        <v>8</v>
      </c>
      <c r="BM98" s="22">
        <v>11</v>
      </c>
      <c r="BN98" s="22">
        <f t="shared" si="86"/>
        <v>19</v>
      </c>
      <c r="BO98" s="22">
        <v>0</v>
      </c>
      <c r="BP98" s="41"/>
      <c r="BQ98" s="41"/>
      <c r="CN98" s="41"/>
    </row>
    <row r="99" spans="1:92" ht="18.600000000000001" customHeight="1" x14ac:dyDescent="0.25">
      <c r="A99" s="36"/>
      <c r="F99" s="21" t="s">
        <v>37</v>
      </c>
      <c r="I99" s="21" t="s">
        <v>134</v>
      </c>
      <c r="J99" s="22"/>
      <c r="K99" s="22">
        <v>22</v>
      </c>
      <c r="L99" s="49">
        <v>12</v>
      </c>
      <c r="M99" s="22"/>
      <c r="N99" s="22"/>
      <c r="Q99" s="41"/>
      <c r="R99" s="41"/>
      <c r="T99" s="16"/>
      <c r="U99" s="27">
        <v>7.5</v>
      </c>
      <c r="V99" s="21" t="s">
        <v>168</v>
      </c>
      <c r="Z99" s="21" t="s">
        <v>136</v>
      </c>
      <c r="AB99" s="22"/>
      <c r="AC99" s="22">
        <v>2</v>
      </c>
      <c r="AD99" s="22">
        <v>1</v>
      </c>
      <c r="AE99" s="22">
        <v>1</v>
      </c>
      <c r="AF99" s="22">
        <v>0</v>
      </c>
      <c r="AG99" s="95">
        <v>0.5</v>
      </c>
      <c r="AH99" s="95"/>
      <c r="AI99" s="22">
        <v>2</v>
      </c>
      <c r="AJ99" s="22">
        <v>0</v>
      </c>
      <c r="AK99" s="22">
        <v>1</v>
      </c>
      <c r="AL99" s="24">
        <v>1</v>
      </c>
      <c r="AM99" s="22">
        <v>0</v>
      </c>
      <c r="AN99" s="22">
        <v>0</v>
      </c>
      <c r="AO99" s="11"/>
      <c r="AP99" s="22"/>
      <c r="AQ99" s="22"/>
      <c r="AR99" s="41"/>
      <c r="AS99" s="41"/>
      <c r="AT99" s="27">
        <v>8</v>
      </c>
      <c r="AU99" s="21" t="s">
        <v>131</v>
      </c>
      <c r="AV99" s="21"/>
      <c r="AW99" s="21"/>
      <c r="AX99" s="27"/>
      <c r="AY99" s="22">
        <v>7</v>
      </c>
      <c r="AZ99" s="21" t="s">
        <v>97</v>
      </c>
      <c r="BA99" s="72">
        <v>2</v>
      </c>
      <c r="BB99" s="22">
        <v>0</v>
      </c>
      <c r="BC99" s="22">
        <v>1</v>
      </c>
      <c r="BD99" s="22">
        <f t="shared" si="83"/>
        <v>1</v>
      </c>
      <c r="BE99" s="73">
        <v>2</v>
      </c>
      <c r="BF99" s="72">
        <f t="shared" si="87"/>
        <v>23</v>
      </c>
      <c r="BG99" s="22">
        <f t="shared" si="87"/>
        <v>3</v>
      </c>
      <c r="BH99" s="22">
        <f t="shared" si="84"/>
        <v>5</v>
      </c>
      <c r="BI99" s="22">
        <f t="shared" si="88"/>
        <v>8</v>
      </c>
      <c r="BJ99" s="73">
        <f t="shared" si="85"/>
        <v>4</v>
      </c>
      <c r="BK99" s="22">
        <v>21</v>
      </c>
      <c r="BL99" s="22">
        <v>3</v>
      </c>
      <c r="BM99" s="22">
        <v>4</v>
      </c>
      <c r="BN99" s="22">
        <f t="shared" si="86"/>
        <v>7</v>
      </c>
      <c r="BO99" s="22">
        <v>2</v>
      </c>
      <c r="BP99" s="41"/>
      <c r="BQ99" s="41"/>
      <c r="CN99" s="41"/>
    </row>
    <row r="100" spans="1:92" ht="18.600000000000001" customHeight="1" x14ac:dyDescent="0.25">
      <c r="A100" s="36"/>
      <c r="F100" s="21" t="s">
        <v>126</v>
      </c>
      <c r="G100" s="21"/>
      <c r="H100" s="21"/>
      <c r="I100" s="16" t="s">
        <v>98</v>
      </c>
      <c r="J100" s="22"/>
      <c r="K100" s="22">
        <v>22.3</v>
      </c>
      <c r="L100" s="49">
        <v>12</v>
      </c>
      <c r="M100" s="22"/>
      <c r="N100" s="22"/>
      <c r="Q100" s="41"/>
      <c r="R100" s="41"/>
      <c r="T100" s="16"/>
      <c r="U100" s="27">
        <v>7</v>
      </c>
      <c r="V100" s="21" t="s">
        <v>274</v>
      </c>
      <c r="X100" s="21"/>
      <c r="Y100" s="21"/>
      <c r="Z100" s="16"/>
      <c r="AC100" s="22">
        <v>4</v>
      </c>
      <c r="AD100" s="22">
        <v>0</v>
      </c>
      <c r="AE100" s="22">
        <v>3</v>
      </c>
      <c r="AF100" s="22">
        <v>1</v>
      </c>
      <c r="AG100" s="95">
        <v>0.125</v>
      </c>
      <c r="AH100" s="95"/>
      <c r="AI100" s="22">
        <v>13</v>
      </c>
      <c r="AJ100" s="22">
        <v>0</v>
      </c>
      <c r="AK100" s="22">
        <v>0</v>
      </c>
      <c r="AL100" s="24">
        <v>3.25</v>
      </c>
      <c r="AM100" s="22">
        <v>0</v>
      </c>
      <c r="AN100" s="22">
        <v>0</v>
      </c>
      <c r="AO100" s="11"/>
      <c r="AP100" s="22"/>
      <c r="AQ100" s="22"/>
      <c r="AR100" s="41"/>
      <c r="AS100" s="41"/>
      <c r="AT100" s="27">
        <v>8</v>
      </c>
      <c r="AU100" s="21" t="s">
        <v>193</v>
      </c>
      <c r="AV100" s="21"/>
      <c r="AW100" s="21"/>
      <c r="AX100" s="27"/>
      <c r="AY100" s="22">
        <v>9</v>
      </c>
      <c r="AZ100" s="21" t="s">
        <v>97</v>
      </c>
      <c r="BA100" s="72">
        <v>2</v>
      </c>
      <c r="BB100" s="22">
        <v>1</v>
      </c>
      <c r="BC100" s="22">
        <v>0</v>
      </c>
      <c r="BD100" s="22">
        <f t="shared" si="83"/>
        <v>1</v>
      </c>
      <c r="BE100" s="73">
        <v>0</v>
      </c>
      <c r="BF100" s="72">
        <f t="shared" si="87"/>
        <v>17</v>
      </c>
      <c r="BG100" s="22">
        <f t="shared" si="87"/>
        <v>2</v>
      </c>
      <c r="BH100" s="22">
        <f t="shared" si="84"/>
        <v>4</v>
      </c>
      <c r="BI100" s="22">
        <f t="shared" si="88"/>
        <v>6</v>
      </c>
      <c r="BJ100" s="73">
        <f t="shared" si="85"/>
        <v>8</v>
      </c>
      <c r="BK100" s="22">
        <v>15</v>
      </c>
      <c r="BL100" s="22">
        <v>1</v>
      </c>
      <c r="BM100" s="22">
        <v>4</v>
      </c>
      <c r="BN100" s="22">
        <f t="shared" si="86"/>
        <v>5</v>
      </c>
      <c r="BO100" s="22">
        <v>8</v>
      </c>
      <c r="BP100" s="41"/>
      <c r="BQ100" s="41"/>
      <c r="CN100" s="41"/>
    </row>
    <row r="101" spans="1:92" ht="18.600000000000001" customHeight="1" thickBot="1" x14ac:dyDescent="0.3">
      <c r="A101" s="36"/>
      <c r="E101" s="21"/>
      <c r="F101" s="21" t="s">
        <v>85</v>
      </c>
      <c r="G101" s="21"/>
      <c r="H101" s="21"/>
      <c r="I101" s="21" t="s">
        <v>106</v>
      </c>
      <c r="J101" s="22"/>
      <c r="K101" s="22">
        <v>22</v>
      </c>
      <c r="L101" s="49">
        <v>10</v>
      </c>
      <c r="M101" s="22"/>
      <c r="N101" s="22"/>
      <c r="Q101" s="41"/>
      <c r="R101" s="41"/>
      <c r="T101" s="16"/>
      <c r="U101" s="56">
        <v>7</v>
      </c>
      <c r="V101" s="28" t="s">
        <v>222</v>
      </c>
      <c r="W101" s="3"/>
      <c r="X101" s="28"/>
      <c r="Y101" s="28"/>
      <c r="Z101" s="10"/>
      <c r="AA101" s="3"/>
      <c r="AB101" s="3"/>
      <c r="AC101" s="38">
        <v>3</v>
      </c>
      <c r="AD101" s="38">
        <v>0</v>
      </c>
      <c r="AE101" s="38">
        <v>2</v>
      </c>
      <c r="AF101" s="38">
        <v>1</v>
      </c>
      <c r="AG101" s="95">
        <v>0.16666666666666666</v>
      </c>
      <c r="AH101" s="95"/>
      <c r="AI101" s="38">
        <v>14</v>
      </c>
      <c r="AJ101" s="38">
        <v>0</v>
      </c>
      <c r="AK101" s="38">
        <v>0</v>
      </c>
      <c r="AL101" s="57">
        <v>4.666666666666667</v>
      </c>
      <c r="AM101" s="38">
        <v>0</v>
      </c>
      <c r="AN101" s="38">
        <v>0</v>
      </c>
      <c r="AO101" s="11"/>
      <c r="AP101" s="22"/>
      <c r="AQ101" s="22"/>
      <c r="AR101" s="41"/>
      <c r="AS101" s="41"/>
      <c r="AT101" s="27">
        <v>7.5</v>
      </c>
      <c r="AU101" s="21" t="s">
        <v>32</v>
      </c>
      <c r="AV101" s="21"/>
      <c r="AW101" s="21"/>
      <c r="AX101" s="27"/>
      <c r="AY101" s="22">
        <v>10</v>
      </c>
      <c r="AZ101" s="21" t="s">
        <v>97</v>
      </c>
      <c r="BA101" s="72">
        <v>2</v>
      </c>
      <c r="BB101" s="22">
        <v>1</v>
      </c>
      <c r="BC101" s="22">
        <v>0</v>
      </c>
      <c r="BD101" s="22">
        <f t="shared" si="83"/>
        <v>1</v>
      </c>
      <c r="BE101" s="73">
        <v>4</v>
      </c>
      <c r="BF101" s="72">
        <f t="shared" si="87"/>
        <v>22</v>
      </c>
      <c r="BG101" s="22">
        <f t="shared" si="87"/>
        <v>9</v>
      </c>
      <c r="BH101" s="22">
        <f t="shared" si="84"/>
        <v>9</v>
      </c>
      <c r="BI101" s="22">
        <f t="shared" si="88"/>
        <v>18</v>
      </c>
      <c r="BJ101" s="73">
        <f t="shared" si="85"/>
        <v>4</v>
      </c>
      <c r="BK101" s="22">
        <v>20</v>
      </c>
      <c r="BL101" s="22">
        <v>8</v>
      </c>
      <c r="BM101" s="22">
        <v>9</v>
      </c>
      <c r="BN101" s="22">
        <f t="shared" si="86"/>
        <v>17</v>
      </c>
      <c r="BO101" s="22">
        <v>0</v>
      </c>
      <c r="BP101" s="41"/>
      <c r="BQ101" s="41"/>
      <c r="CN101" s="41"/>
    </row>
    <row r="102" spans="1:92" ht="18.600000000000001" customHeight="1" x14ac:dyDescent="0.25">
      <c r="A102" s="36"/>
      <c r="E102" s="21"/>
      <c r="F102" s="21" t="s">
        <v>53</v>
      </c>
      <c r="G102" s="21"/>
      <c r="H102" s="21"/>
      <c r="I102" s="21" t="s">
        <v>108</v>
      </c>
      <c r="J102" s="22"/>
      <c r="K102" s="22">
        <v>22</v>
      </c>
      <c r="L102" s="49">
        <v>10</v>
      </c>
      <c r="M102" s="22"/>
      <c r="N102" s="22"/>
      <c r="Q102" s="41"/>
      <c r="R102" s="41"/>
      <c r="T102" s="16"/>
      <c r="U102" s="8"/>
      <c r="V102" s="32"/>
      <c r="W102" s="31" t="s">
        <v>20</v>
      </c>
      <c r="X102" s="32"/>
      <c r="Y102" s="32"/>
      <c r="Z102" s="15"/>
      <c r="AA102" s="8"/>
      <c r="AB102" s="8"/>
      <c r="AC102" s="15">
        <v>24</v>
      </c>
      <c r="AD102" s="15">
        <v>5</v>
      </c>
      <c r="AE102" s="15">
        <v>15</v>
      </c>
      <c r="AF102" s="15">
        <v>4</v>
      </c>
      <c r="AG102" s="98"/>
      <c r="AH102" s="98"/>
      <c r="AI102" s="15">
        <v>87</v>
      </c>
      <c r="AJ102" s="15">
        <v>0</v>
      </c>
      <c r="AK102" s="15">
        <v>1</v>
      </c>
      <c r="AL102" s="52">
        <v>3.625</v>
      </c>
      <c r="AM102" s="15">
        <v>0</v>
      </c>
      <c r="AN102" s="15">
        <v>0</v>
      </c>
      <c r="AO102" s="11"/>
      <c r="AP102" s="22"/>
      <c r="AQ102" s="22"/>
      <c r="AR102" s="41"/>
      <c r="AS102" s="41"/>
      <c r="AT102" s="27">
        <v>7.5</v>
      </c>
      <c r="AU102" s="21" t="s">
        <v>143</v>
      </c>
      <c r="AV102" s="21"/>
      <c r="AW102" s="21"/>
      <c r="AX102" s="27"/>
      <c r="AY102" s="22">
        <v>2</v>
      </c>
      <c r="AZ102" s="21" t="s">
        <v>97</v>
      </c>
      <c r="BA102" s="72">
        <v>2</v>
      </c>
      <c r="BB102" s="22">
        <v>0</v>
      </c>
      <c r="BC102" s="22">
        <v>0</v>
      </c>
      <c r="BD102" s="22">
        <f t="shared" si="83"/>
        <v>0</v>
      </c>
      <c r="BE102" s="73">
        <v>0</v>
      </c>
      <c r="BF102" s="72">
        <f t="shared" si="87"/>
        <v>18</v>
      </c>
      <c r="BG102" s="22">
        <f t="shared" si="87"/>
        <v>0</v>
      </c>
      <c r="BH102" s="22">
        <f t="shared" si="84"/>
        <v>7</v>
      </c>
      <c r="BI102" s="22">
        <f t="shared" si="88"/>
        <v>7</v>
      </c>
      <c r="BJ102" s="73">
        <f t="shared" si="85"/>
        <v>4</v>
      </c>
      <c r="BK102" s="22">
        <v>16</v>
      </c>
      <c r="BL102" s="22">
        <v>0</v>
      </c>
      <c r="BM102" s="22">
        <v>7</v>
      </c>
      <c r="BN102" s="22">
        <f t="shared" si="86"/>
        <v>7</v>
      </c>
      <c r="BO102" s="22">
        <v>4</v>
      </c>
      <c r="BP102" s="41"/>
      <c r="BQ102" s="41"/>
      <c r="CN102" s="41"/>
    </row>
    <row r="103" spans="1:92" ht="18.600000000000001" customHeight="1" x14ac:dyDescent="0.25">
      <c r="A103" s="36"/>
      <c r="E103" s="21"/>
      <c r="F103" s="21" t="s">
        <v>192</v>
      </c>
      <c r="G103" s="21"/>
      <c r="H103" s="21"/>
      <c r="I103" s="21" t="s">
        <v>173</v>
      </c>
      <c r="J103" s="22"/>
      <c r="K103" s="22">
        <v>23</v>
      </c>
      <c r="L103" s="49">
        <v>10</v>
      </c>
      <c r="M103" s="22"/>
      <c r="N103" s="22"/>
      <c r="Q103" s="41"/>
      <c r="R103" s="41"/>
      <c r="T103" s="16"/>
      <c r="U103" s="16"/>
      <c r="V103" s="16"/>
      <c r="W103" s="16"/>
      <c r="X103" s="16"/>
      <c r="Y103" s="16"/>
      <c r="Z103" s="16"/>
      <c r="AA103" s="29"/>
      <c r="AB103" s="29"/>
      <c r="AC103" s="29"/>
      <c r="AD103" s="29"/>
      <c r="AE103" s="30"/>
      <c r="AF103" s="29"/>
      <c r="AG103" s="29"/>
      <c r="AH103" s="29"/>
      <c r="AI103" s="29"/>
      <c r="AJ103" s="29"/>
      <c r="AK103" s="29"/>
      <c r="AL103" s="29"/>
      <c r="AM103" s="21"/>
      <c r="AN103" s="11"/>
      <c r="AO103" s="11"/>
      <c r="AP103" s="22"/>
      <c r="AQ103" s="22"/>
      <c r="AR103" s="41"/>
      <c r="AS103" s="41"/>
      <c r="AT103" s="27">
        <v>7</v>
      </c>
      <c r="AU103" s="21" t="s">
        <v>141</v>
      </c>
      <c r="AV103" s="21"/>
      <c r="AW103" s="21"/>
      <c r="AX103" s="27"/>
      <c r="AY103" s="22">
        <v>13</v>
      </c>
      <c r="AZ103" s="21" t="s">
        <v>97</v>
      </c>
      <c r="BA103" s="72">
        <v>2</v>
      </c>
      <c r="BB103" s="22">
        <v>0</v>
      </c>
      <c r="BC103" s="22">
        <v>0</v>
      </c>
      <c r="BD103" s="22">
        <f t="shared" si="83"/>
        <v>0</v>
      </c>
      <c r="BE103" s="73">
        <v>0</v>
      </c>
      <c r="BF103" s="72">
        <f t="shared" si="87"/>
        <v>24</v>
      </c>
      <c r="BG103" s="22">
        <f t="shared" si="87"/>
        <v>0</v>
      </c>
      <c r="BH103" s="22">
        <f t="shared" si="84"/>
        <v>9</v>
      </c>
      <c r="BI103" s="22">
        <f t="shared" si="88"/>
        <v>9</v>
      </c>
      <c r="BJ103" s="73">
        <f t="shared" si="85"/>
        <v>6</v>
      </c>
      <c r="BK103" s="22">
        <v>22</v>
      </c>
      <c r="BL103" s="22">
        <v>0</v>
      </c>
      <c r="BM103" s="22">
        <v>9</v>
      </c>
      <c r="BN103" s="22">
        <f t="shared" si="86"/>
        <v>9</v>
      </c>
      <c r="BO103" s="22">
        <v>6</v>
      </c>
      <c r="BP103" s="41"/>
      <c r="BQ103" s="41"/>
      <c r="CN103" s="41"/>
    </row>
    <row r="104" spans="1:92" ht="18.600000000000001" customHeight="1" x14ac:dyDescent="0.25">
      <c r="A104" s="36"/>
      <c r="E104" s="21"/>
      <c r="F104" s="21" t="s">
        <v>193</v>
      </c>
      <c r="G104" s="21"/>
      <c r="H104" s="21"/>
      <c r="I104" s="21" t="s">
        <v>97</v>
      </c>
      <c r="J104" s="22"/>
      <c r="K104" s="22">
        <v>17</v>
      </c>
      <c r="L104" s="49">
        <v>8</v>
      </c>
      <c r="M104" s="22"/>
      <c r="N104" s="22"/>
      <c r="Q104" s="41"/>
      <c r="R104" s="41"/>
      <c r="T104" s="16"/>
      <c r="U104" s="16"/>
      <c r="V104" s="16"/>
      <c r="W104" s="16"/>
      <c r="X104" s="16"/>
      <c r="Y104" s="16"/>
      <c r="Z104" s="16"/>
      <c r="AA104" s="29"/>
      <c r="AB104" s="29"/>
      <c r="AC104" s="29"/>
      <c r="AD104" s="29"/>
      <c r="AE104" s="30"/>
      <c r="AF104" s="29"/>
      <c r="AG104" s="29"/>
      <c r="AH104" s="29"/>
      <c r="AI104" s="29"/>
      <c r="AJ104" s="29"/>
      <c r="AK104" s="29"/>
      <c r="AL104" s="29"/>
      <c r="AM104" s="21"/>
      <c r="AN104" s="11"/>
      <c r="AO104" s="11"/>
      <c r="AP104" s="22"/>
      <c r="AQ104" s="22"/>
      <c r="AR104" s="41"/>
      <c r="AS104" s="41"/>
      <c r="AT104" s="27">
        <v>7</v>
      </c>
      <c r="AU104" s="21" t="s">
        <v>39</v>
      </c>
      <c r="AV104" s="21"/>
      <c r="AW104" s="21"/>
      <c r="AX104" s="27"/>
      <c r="AY104" s="22">
        <v>27</v>
      </c>
      <c r="AZ104" s="21" t="s">
        <v>97</v>
      </c>
      <c r="BA104" s="72">
        <v>2</v>
      </c>
      <c r="BB104" s="22">
        <v>1</v>
      </c>
      <c r="BC104" s="22">
        <v>0</v>
      </c>
      <c r="BD104" s="22">
        <f t="shared" si="83"/>
        <v>1</v>
      </c>
      <c r="BE104" s="73">
        <v>0</v>
      </c>
      <c r="BF104" s="72">
        <f t="shared" si="87"/>
        <v>24</v>
      </c>
      <c r="BG104" s="22">
        <f t="shared" si="87"/>
        <v>4</v>
      </c>
      <c r="BH104" s="22">
        <f t="shared" si="84"/>
        <v>8</v>
      </c>
      <c r="BI104" s="22">
        <f t="shared" si="88"/>
        <v>12</v>
      </c>
      <c r="BJ104" s="73">
        <f t="shared" si="85"/>
        <v>0</v>
      </c>
      <c r="BK104" s="22">
        <v>22</v>
      </c>
      <c r="BL104" s="22">
        <v>3</v>
      </c>
      <c r="BM104" s="22">
        <v>8</v>
      </c>
      <c r="BN104" s="22">
        <f t="shared" si="86"/>
        <v>11</v>
      </c>
      <c r="BO104" s="22">
        <v>0</v>
      </c>
      <c r="BP104" s="41"/>
      <c r="BQ104" s="41"/>
      <c r="CN104" s="41"/>
    </row>
    <row r="105" spans="1:92" ht="18.600000000000001" customHeight="1" x14ac:dyDescent="0.25">
      <c r="A105" s="36"/>
      <c r="E105" s="21"/>
      <c r="F105" s="21" t="s">
        <v>118</v>
      </c>
      <c r="H105" s="21"/>
      <c r="I105" s="21" t="s">
        <v>106</v>
      </c>
      <c r="J105" s="22"/>
      <c r="K105" s="22">
        <v>22</v>
      </c>
      <c r="L105" s="49">
        <v>8</v>
      </c>
      <c r="M105" s="22"/>
      <c r="N105" s="22"/>
      <c r="Q105" s="41"/>
      <c r="R105" s="41"/>
      <c r="T105" s="16"/>
      <c r="U105" s="16"/>
      <c r="V105" s="16"/>
      <c r="W105" s="16"/>
      <c r="X105" s="16"/>
      <c r="Y105" s="16"/>
      <c r="Z105" s="16"/>
      <c r="AA105" s="29"/>
      <c r="AB105" s="29"/>
      <c r="AC105" s="29"/>
      <c r="AD105" s="29"/>
      <c r="AE105" s="30"/>
      <c r="AF105" s="29"/>
      <c r="AG105" s="29"/>
      <c r="AH105" s="29"/>
      <c r="AI105" s="29"/>
      <c r="AJ105" s="29"/>
      <c r="AK105" s="29"/>
      <c r="AL105" s="29"/>
      <c r="AM105" s="21"/>
      <c r="AN105" s="11"/>
      <c r="AO105" s="11"/>
      <c r="AP105" s="22"/>
      <c r="AQ105" s="22"/>
      <c r="AR105" s="41"/>
      <c r="AS105" s="41"/>
      <c r="AT105" s="27">
        <v>6.5</v>
      </c>
      <c r="AU105" s="21" t="s">
        <v>48</v>
      </c>
      <c r="AY105" s="22">
        <v>3</v>
      </c>
      <c r="AZ105" s="21" t="s">
        <v>97</v>
      </c>
      <c r="BA105" s="72">
        <v>2</v>
      </c>
      <c r="BB105" s="22">
        <v>0</v>
      </c>
      <c r="BC105" s="22">
        <v>0</v>
      </c>
      <c r="BD105" s="22">
        <f t="shared" si="83"/>
        <v>0</v>
      </c>
      <c r="BE105" s="73">
        <v>0</v>
      </c>
      <c r="BF105" s="72">
        <f t="shared" si="87"/>
        <v>23</v>
      </c>
      <c r="BG105" s="22">
        <f t="shared" si="87"/>
        <v>0</v>
      </c>
      <c r="BH105" s="22">
        <f t="shared" si="84"/>
        <v>4</v>
      </c>
      <c r="BI105" s="22">
        <f t="shared" si="88"/>
        <v>4</v>
      </c>
      <c r="BJ105" s="73">
        <f t="shared" si="85"/>
        <v>6</v>
      </c>
      <c r="BK105" s="22">
        <v>21</v>
      </c>
      <c r="BL105" s="22">
        <v>0</v>
      </c>
      <c r="BM105" s="22">
        <v>4</v>
      </c>
      <c r="BN105" s="22">
        <f t="shared" si="86"/>
        <v>4</v>
      </c>
      <c r="BO105" s="22">
        <v>6</v>
      </c>
      <c r="BP105" s="41"/>
      <c r="BQ105" s="41"/>
      <c r="CN105" s="41"/>
    </row>
    <row r="106" spans="1:92" ht="18.600000000000001" customHeight="1" x14ac:dyDescent="0.25">
      <c r="A106" s="36"/>
      <c r="E106" s="21"/>
      <c r="F106" s="21" t="s">
        <v>129</v>
      </c>
      <c r="G106" s="21"/>
      <c r="H106" s="21"/>
      <c r="I106" s="21" t="s">
        <v>17</v>
      </c>
      <c r="J106" s="22"/>
      <c r="K106" s="22">
        <v>24</v>
      </c>
      <c r="L106" s="49">
        <v>8</v>
      </c>
      <c r="M106" s="22"/>
      <c r="N106" s="22"/>
      <c r="Q106" s="41"/>
      <c r="R106" s="41"/>
      <c r="T106" s="16"/>
      <c r="U106" s="16"/>
      <c r="V106" s="16"/>
      <c r="W106" s="16"/>
      <c r="X106" s="16"/>
      <c r="Y106" s="16"/>
      <c r="Z106" s="16"/>
      <c r="AA106" s="29"/>
      <c r="AB106" s="29"/>
      <c r="AC106" s="29"/>
      <c r="AD106" s="29"/>
      <c r="AE106" s="30"/>
      <c r="AF106" s="29"/>
      <c r="AG106" s="29"/>
      <c r="AH106" s="29"/>
      <c r="AI106" s="29"/>
      <c r="AJ106" s="29"/>
      <c r="AK106" s="29"/>
      <c r="AL106" s="29"/>
      <c r="AM106" s="21"/>
      <c r="AN106" s="11"/>
      <c r="AO106" s="11"/>
      <c r="AP106" s="22"/>
      <c r="AQ106" s="22"/>
      <c r="AR106" s="41"/>
      <c r="AS106" s="41"/>
      <c r="AT106" s="27">
        <v>6</v>
      </c>
      <c r="AU106" s="21" t="s">
        <v>113</v>
      </c>
      <c r="AV106" s="21"/>
      <c r="AW106" s="21"/>
      <c r="AX106" s="27"/>
      <c r="AY106" s="22">
        <v>6</v>
      </c>
      <c r="AZ106" s="21" t="s">
        <v>97</v>
      </c>
      <c r="BA106" s="72">
        <v>0</v>
      </c>
      <c r="BB106" s="22">
        <v>0</v>
      </c>
      <c r="BC106" s="22">
        <v>0</v>
      </c>
      <c r="BD106" s="22">
        <f t="shared" si="83"/>
        <v>0</v>
      </c>
      <c r="BE106" s="73">
        <v>0</v>
      </c>
      <c r="BF106" s="72">
        <f t="shared" si="87"/>
        <v>11</v>
      </c>
      <c r="BG106" s="22">
        <f t="shared" si="87"/>
        <v>1</v>
      </c>
      <c r="BH106" s="22">
        <f t="shared" si="84"/>
        <v>0</v>
      </c>
      <c r="BI106" s="22">
        <f t="shared" si="88"/>
        <v>1</v>
      </c>
      <c r="BJ106" s="73">
        <f t="shared" si="85"/>
        <v>4</v>
      </c>
      <c r="BK106" s="22">
        <v>11</v>
      </c>
      <c r="BL106" s="22">
        <v>1</v>
      </c>
      <c r="BM106" s="22">
        <v>0</v>
      </c>
      <c r="BN106" s="22">
        <f t="shared" si="86"/>
        <v>1</v>
      </c>
      <c r="BO106" s="22">
        <v>4</v>
      </c>
      <c r="BP106" s="41"/>
      <c r="BQ106" s="41"/>
      <c r="CN106" s="41"/>
    </row>
    <row r="107" spans="1:92" ht="18.600000000000001" customHeight="1" thickBot="1" x14ac:dyDescent="0.3">
      <c r="A107" s="36"/>
      <c r="E107" s="21"/>
      <c r="F107" s="21" t="s">
        <v>169</v>
      </c>
      <c r="G107" s="21"/>
      <c r="H107" s="21"/>
      <c r="I107" s="21" t="s">
        <v>134</v>
      </c>
      <c r="J107" s="22"/>
      <c r="K107" s="22">
        <v>19</v>
      </c>
      <c r="L107" s="49">
        <v>6</v>
      </c>
      <c r="M107" s="22"/>
      <c r="N107" s="22"/>
      <c r="Q107" s="41"/>
      <c r="R107" s="41"/>
      <c r="T107" s="16"/>
      <c r="U107" s="16"/>
      <c r="V107" s="16"/>
      <c r="W107" s="16"/>
      <c r="X107" s="16"/>
      <c r="Y107" s="16"/>
      <c r="Z107" s="16"/>
      <c r="AA107" s="29"/>
      <c r="AB107" s="29"/>
      <c r="AC107" s="29"/>
      <c r="AD107" s="29"/>
      <c r="AE107" s="30"/>
      <c r="AF107" s="29"/>
      <c r="AG107" s="29"/>
      <c r="AH107" s="29"/>
      <c r="AI107" s="29"/>
      <c r="AJ107" s="29"/>
      <c r="AK107" s="29"/>
      <c r="AL107" s="29"/>
      <c r="AM107" s="21"/>
      <c r="AN107" s="11"/>
      <c r="AO107" s="11"/>
      <c r="AP107" s="22"/>
      <c r="AQ107" s="22"/>
      <c r="AR107" s="41"/>
      <c r="AS107" s="41"/>
      <c r="AT107" s="17" t="s">
        <v>94</v>
      </c>
      <c r="AU107" s="17"/>
      <c r="AV107" s="17"/>
      <c r="AW107" s="17"/>
      <c r="AX107" s="17"/>
      <c r="AY107" s="17"/>
      <c r="AZ107" s="17"/>
      <c r="BA107" s="75">
        <f>SUM(BA95:BA106)</f>
        <v>22</v>
      </c>
      <c r="BB107" s="23">
        <f>SUM(BB95:BB106)</f>
        <v>4</v>
      </c>
      <c r="BC107" s="23">
        <f>SUM(BC95:BC106)</f>
        <v>3</v>
      </c>
      <c r="BD107" s="23">
        <f>+BC107+BB107</f>
        <v>7</v>
      </c>
      <c r="BE107" s="76">
        <f>SUM(BE95:BE106)</f>
        <v>6</v>
      </c>
      <c r="BF107" s="75">
        <f>SUM(BF95:BF106)</f>
        <v>264</v>
      </c>
      <c r="BG107" s="23">
        <f>SUM(BG95:BG106)</f>
        <v>65</v>
      </c>
      <c r="BH107" s="23">
        <f>SUM(BH95:BH106)</f>
        <v>87</v>
      </c>
      <c r="BI107" s="23">
        <f>+BH107+BG107</f>
        <v>152</v>
      </c>
      <c r="BJ107" s="76">
        <f>SUM(BJ95:BJ106)</f>
        <v>42</v>
      </c>
      <c r="BK107" s="23">
        <f>SUM(BK95:BK106)</f>
        <v>242</v>
      </c>
      <c r="BL107" s="23">
        <f>SUM(BL95:BL106)</f>
        <v>61</v>
      </c>
      <c r="BM107" s="23">
        <f>SUM(BM95:BM106)</f>
        <v>84</v>
      </c>
      <c r="BN107" s="23">
        <f>+BM107+BL107</f>
        <v>145</v>
      </c>
      <c r="BO107" s="23">
        <f>SUM(BO95:BO106)</f>
        <v>36</v>
      </c>
      <c r="BP107" s="41"/>
      <c r="BQ107" s="41"/>
      <c r="CN107" s="41"/>
    </row>
    <row r="108" spans="1:92" ht="18.600000000000001" customHeight="1" x14ac:dyDescent="0.25">
      <c r="A108" s="36"/>
      <c r="E108" s="21"/>
      <c r="F108" s="21" t="s">
        <v>138</v>
      </c>
      <c r="G108" s="21"/>
      <c r="H108" s="21"/>
      <c r="I108" s="21" t="s">
        <v>173</v>
      </c>
      <c r="J108" s="22"/>
      <c r="K108" s="22">
        <v>20</v>
      </c>
      <c r="L108" s="49">
        <v>6</v>
      </c>
      <c r="M108" s="22"/>
      <c r="N108" s="22"/>
      <c r="Q108" s="41"/>
      <c r="R108" s="41"/>
      <c r="T108" s="16"/>
      <c r="U108" s="16"/>
      <c r="V108" s="16"/>
      <c r="W108" s="16"/>
      <c r="X108" s="16"/>
      <c r="Y108" s="16"/>
      <c r="Z108" s="16"/>
      <c r="AA108" s="29"/>
      <c r="AB108" s="29"/>
      <c r="AC108" s="29"/>
      <c r="AD108" s="29"/>
      <c r="AE108" s="30"/>
      <c r="AF108" s="29"/>
      <c r="AG108" s="29"/>
      <c r="AH108" s="29"/>
      <c r="AI108" s="29"/>
      <c r="AJ108" s="29"/>
      <c r="AK108" s="29"/>
      <c r="AL108" s="29"/>
      <c r="AM108" s="21"/>
      <c r="AN108" s="11"/>
      <c r="AO108" s="11"/>
      <c r="AP108" s="22"/>
      <c r="AQ108" s="22"/>
      <c r="AR108" s="41"/>
      <c r="AS108" s="41"/>
      <c r="AT108" s="19" t="s">
        <v>14</v>
      </c>
      <c r="AU108" s="19"/>
      <c r="AV108" s="19"/>
      <c r="AW108" s="19"/>
      <c r="AX108" s="19"/>
      <c r="AY108" s="16" t="s">
        <v>26</v>
      </c>
      <c r="BA108" s="72">
        <v>9</v>
      </c>
      <c r="BB108" s="22">
        <v>3</v>
      </c>
      <c r="BC108" s="22">
        <v>6</v>
      </c>
      <c r="BD108" s="22">
        <f t="shared" ref="BD108:BD119" si="89">+BB108+BC108</f>
        <v>9</v>
      </c>
      <c r="BE108" s="73">
        <v>4</v>
      </c>
      <c r="BF108" s="72">
        <f>+BA108+BK108</f>
        <v>64</v>
      </c>
      <c r="BG108" s="22">
        <f>+BB108+BL108</f>
        <v>15</v>
      </c>
      <c r="BH108" s="22">
        <f t="shared" ref="BH108:BH119" si="90">+BC108+BM108</f>
        <v>38</v>
      </c>
      <c r="BI108" s="22">
        <f>+BG108+BH108</f>
        <v>53</v>
      </c>
      <c r="BJ108" s="73">
        <f t="shared" ref="BJ108:BJ119" si="91">+BE108+BO108</f>
        <v>12</v>
      </c>
      <c r="BK108" s="22">
        <v>55</v>
      </c>
      <c r="BL108" s="22">
        <v>12</v>
      </c>
      <c r="BM108" s="22">
        <v>32</v>
      </c>
      <c r="BN108" s="22">
        <f t="shared" ref="BN108:BN119" si="92">+BL108+BM108</f>
        <v>44</v>
      </c>
      <c r="BO108" s="22">
        <v>8</v>
      </c>
      <c r="BP108" s="41"/>
      <c r="BQ108" s="41"/>
      <c r="CN108" s="41"/>
    </row>
    <row r="109" spans="1:92" ht="18.600000000000001" customHeight="1" x14ac:dyDescent="0.25">
      <c r="A109" s="36"/>
      <c r="E109" s="21"/>
      <c r="F109" s="21" t="s">
        <v>155</v>
      </c>
      <c r="I109" s="21" t="s">
        <v>134</v>
      </c>
      <c r="J109" s="22"/>
      <c r="K109" s="22">
        <v>22</v>
      </c>
      <c r="L109" s="49">
        <v>6</v>
      </c>
      <c r="M109" s="22"/>
      <c r="N109" s="22"/>
      <c r="Q109" s="41"/>
      <c r="R109" s="41"/>
      <c r="T109" s="16"/>
      <c r="U109" s="16"/>
      <c r="V109" s="16"/>
      <c r="W109" s="16"/>
      <c r="X109" s="16"/>
      <c r="Y109" s="16"/>
      <c r="Z109" s="16"/>
      <c r="AA109" s="29"/>
      <c r="AB109" s="29"/>
      <c r="AC109" s="29"/>
      <c r="AD109" s="29"/>
      <c r="AE109" s="30"/>
      <c r="AF109" s="29"/>
      <c r="AG109" s="29"/>
      <c r="AH109" s="29"/>
      <c r="AI109" s="29"/>
      <c r="AJ109" s="29"/>
      <c r="AK109" s="29"/>
      <c r="AL109" s="29"/>
      <c r="AM109" s="21"/>
      <c r="AN109" s="11"/>
      <c r="AO109" s="11"/>
      <c r="AP109" s="22"/>
      <c r="AQ109" s="22"/>
      <c r="AR109" s="41"/>
      <c r="AS109" s="41"/>
      <c r="AT109" s="27">
        <v>8</v>
      </c>
      <c r="AU109" s="21" t="s">
        <v>142</v>
      </c>
      <c r="AY109" s="22">
        <v>1</v>
      </c>
      <c r="AZ109" s="21" t="s">
        <v>107</v>
      </c>
      <c r="BA109" s="72">
        <v>2</v>
      </c>
      <c r="BB109" s="22">
        <v>0</v>
      </c>
      <c r="BC109" s="22">
        <v>1</v>
      </c>
      <c r="BD109" s="22">
        <f t="shared" si="89"/>
        <v>1</v>
      </c>
      <c r="BE109" s="73">
        <v>0</v>
      </c>
      <c r="BF109" s="72">
        <f t="shared" ref="BF109:BG119" si="93">+BA109+BK109</f>
        <v>23</v>
      </c>
      <c r="BG109" s="22">
        <f t="shared" si="93"/>
        <v>0</v>
      </c>
      <c r="BH109" s="22">
        <f t="shared" si="90"/>
        <v>2</v>
      </c>
      <c r="BI109" s="22">
        <f t="shared" ref="BI109:BI119" si="94">+BG109+BH109</f>
        <v>2</v>
      </c>
      <c r="BJ109" s="73">
        <f t="shared" si="91"/>
        <v>0</v>
      </c>
      <c r="BK109" s="22">
        <v>21</v>
      </c>
      <c r="BL109" s="22">
        <v>0</v>
      </c>
      <c r="BM109" s="22">
        <v>1</v>
      </c>
      <c r="BN109" s="22">
        <f t="shared" si="92"/>
        <v>1</v>
      </c>
      <c r="BO109" s="22">
        <v>0</v>
      </c>
      <c r="BP109" s="41"/>
      <c r="BQ109" s="41"/>
      <c r="CN109" s="41"/>
    </row>
    <row r="110" spans="1:92" ht="18.600000000000001" customHeight="1" x14ac:dyDescent="0.25">
      <c r="A110" s="36"/>
      <c r="E110" s="21"/>
      <c r="F110" s="21" t="s">
        <v>282</v>
      </c>
      <c r="G110" s="21"/>
      <c r="H110" s="21"/>
      <c r="I110" s="21" t="s">
        <v>106</v>
      </c>
      <c r="J110" s="22"/>
      <c r="K110" s="22">
        <v>23</v>
      </c>
      <c r="L110" s="49">
        <v>6</v>
      </c>
      <c r="M110" s="22"/>
      <c r="N110" s="22"/>
      <c r="Q110" s="41"/>
      <c r="R110" s="41"/>
      <c r="T110" s="16"/>
      <c r="U110" s="16"/>
      <c r="V110" s="16"/>
      <c r="W110" s="16"/>
      <c r="X110" s="16"/>
      <c r="Y110" s="16"/>
      <c r="Z110" s="16"/>
      <c r="AA110" s="29"/>
      <c r="AB110" s="29"/>
      <c r="AC110" s="29"/>
      <c r="AD110" s="29"/>
      <c r="AE110" s="30"/>
      <c r="AF110" s="29"/>
      <c r="AG110" s="29"/>
      <c r="AH110" s="29"/>
      <c r="AI110" s="29"/>
      <c r="AJ110" s="29"/>
      <c r="AK110" s="29"/>
      <c r="AL110" s="29"/>
      <c r="AM110" s="21"/>
      <c r="AN110" s="11"/>
      <c r="AO110" s="11"/>
      <c r="AP110" s="22"/>
      <c r="AQ110" s="22"/>
      <c r="AR110" s="41"/>
      <c r="AS110" s="41"/>
      <c r="AT110" s="27">
        <v>9</v>
      </c>
      <c r="AU110" s="21" t="s">
        <v>167</v>
      </c>
      <c r="AV110" s="21"/>
      <c r="AW110" s="21"/>
      <c r="AX110" s="21"/>
      <c r="AY110" s="22">
        <v>71</v>
      </c>
      <c r="AZ110" s="21" t="s">
        <v>107</v>
      </c>
      <c r="BA110" s="72">
        <v>1</v>
      </c>
      <c r="BB110" s="22">
        <v>1</v>
      </c>
      <c r="BC110" s="22">
        <v>0</v>
      </c>
      <c r="BD110" s="22">
        <f t="shared" si="89"/>
        <v>1</v>
      </c>
      <c r="BE110" s="73">
        <v>0</v>
      </c>
      <c r="BF110" s="72">
        <f t="shared" si="93"/>
        <v>20</v>
      </c>
      <c r="BG110" s="22">
        <f t="shared" si="93"/>
        <v>11</v>
      </c>
      <c r="BH110" s="22">
        <f t="shared" si="90"/>
        <v>6</v>
      </c>
      <c r="BI110" s="22">
        <f t="shared" si="94"/>
        <v>17</v>
      </c>
      <c r="BJ110" s="73">
        <f t="shared" si="91"/>
        <v>2</v>
      </c>
      <c r="BK110" s="22">
        <v>19</v>
      </c>
      <c r="BL110" s="22">
        <v>10</v>
      </c>
      <c r="BM110" s="22">
        <v>6</v>
      </c>
      <c r="BN110" s="22">
        <f t="shared" si="92"/>
        <v>16</v>
      </c>
      <c r="BO110" s="22">
        <v>2</v>
      </c>
      <c r="BP110" s="41"/>
      <c r="BQ110" s="41"/>
      <c r="CN110" s="41"/>
    </row>
    <row r="111" spans="1:92" ht="18.600000000000001" customHeight="1" x14ac:dyDescent="0.25">
      <c r="A111" s="36"/>
      <c r="E111" s="21"/>
      <c r="F111" s="21" t="s">
        <v>48</v>
      </c>
      <c r="I111" s="21" t="s">
        <v>97</v>
      </c>
      <c r="J111" s="22"/>
      <c r="K111" s="22">
        <v>23</v>
      </c>
      <c r="L111" s="49">
        <v>6</v>
      </c>
      <c r="M111" s="22"/>
      <c r="N111" s="22"/>
      <c r="Q111" s="41"/>
      <c r="R111" s="41"/>
      <c r="T111" s="16"/>
      <c r="U111" s="16"/>
      <c r="V111" s="16"/>
      <c r="W111" s="16"/>
      <c r="X111" s="16"/>
      <c r="Y111" s="16"/>
      <c r="Z111" s="16"/>
      <c r="AA111" s="29"/>
      <c r="AB111" s="29"/>
      <c r="AC111" s="29"/>
      <c r="AD111" s="29"/>
      <c r="AE111" s="30"/>
      <c r="AF111" s="29"/>
      <c r="AG111" s="29"/>
      <c r="AH111" s="29"/>
      <c r="AI111" s="29"/>
      <c r="AJ111" s="29"/>
      <c r="AK111" s="29"/>
      <c r="AL111" s="29"/>
      <c r="AM111" s="21"/>
      <c r="AN111" s="11"/>
      <c r="AO111" s="11"/>
      <c r="AP111" s="22"/>
      <c r="AQ111" s="22"/>
      <c r="AR111" s="41"/>
      <c r="AS111" s="41"/>
      <c r="AT111" s="27">
        <v>8.5</v>
      </c>
      <c r="AU111" s="21" t="s">
        <v>42</v>
      </c>
      <c r="AV111" s="21"/>
      <c r="AW111" s="21"/>
      <c r="AX111" s="21"/>
      <c r="AY111" s="22">
        <v>2</v>
      </c>
      <c r="AZ111" s="21" t="s">
        <v>107</v>
      </c>
      <c r="BA111" s="72">
        <v>2</v>
      </c>
      <c r="BB111" s="22">
        <v>3</v>
      </c>
      <c r="BC111" s="22">
        <v>0</v>
      </c>
      <c r="BD111" s="22">
        <f t="shared" si="89"/>
        <v>3</v>
      </c>
      <c r="BE111" s="73">
        <v>0</v>
      </c>
      <c r="BF111" s="72">
        <f t="shared" si="93"/>
        <v>21</v>
      </c>
      <c r="BG111" s="22">
        <f t="shared" si="93"/>
        <v>14</v>
      </c>
      <c r="BH111" s="22">
        <f t="shared" si="90"/>
        <v>12</v>
      </c>
      <c r="BI111" s="22">
        <f t="shared" si="94"/>
        <v>26</v>
      </c>
      <c r="BJ111" s="73">
        <f t="shared" si="91"/>
        <v>4</v>
      </c>
      <c r="BK111" s="22">
        <v>19</v>
      </c>
      <c r="BL111" s="22">
        <v>11</v>
      </c>
      <c r="BM111" s="22">
        <v>12</v>
      </c>
      <c r="BN111" s="22">
        <f t="shared" si="92"/>
        <v>23</v>
      </c>
      <c r="BO111" s="22">
        <v>4</v>
      </c>
      <c r="BP111" s="41"/>
      <c r="BQ111" s="41"/>
      <c r="CN111" s="41"/>
    </row>
    <row r="112" spans="1:92" ht="18.600000000000001" customHeight="1" x14ac:dyDescent="0.25">
      <c r="A112" s="36"/>
      <c r="E112" s="21"/>
      <c r="F112" s="21" t="s">
        <v>120</v>
      </c>
      <c r="G112" s="21"/>
      <c r="H112" s="21"/>
      <c r="I112" s="16" t="s">
        <v>17</v>
      </c>
      <c r="J112" s="22"/>
      <c r="K112" s="22">
        <v>24</v>
      </c>
      <c r="L112" s="49">
        <v>6</v>
      </c>
      <c r="M112" s="22"/>
      <c r="N112" s="22"/>
      <c r="Q112" s="41"/>
      <c r="R112" s="41"/>
      <c r="T112" s="16"/>
      <c r="U112" s="16"/>
      <c r="V112" s="16"/>
      <c r="W112" s="16"/>
      <c r="X112" s="16"/>
      <c r="Y112" s="16"/>
      <c r="Z112" s="16"/>
      <c r="AA112" s="29"/>
      <c r="AB112" s="29"/>
      <c r="AC112" s="29"/>
      <c r="AD112" s="29"/>
      <c r="AE112" s="30"/>
      <c r="AF112" s="29"/>
      <c r="AG112" s="29"/>
      <c r="AH112" s="29"/>
      <c r="AI112" s="29"/>
      <c r="AJ112" s="29"/>
      <c r="AK112" s="29"/>
      <c r="AL112" s="29"/>
      <c r="AM112" s="21"/>
      <c r="AN112" s="11"/>
      <c r="AO112" s="11"/>
      <c r="AP112" s="22"/>
      <c r="AQ112" s="22"/>
      <c r="AR112" s="41"/>
      <c r="AS112" s="41"/>
      <c r="AT112" s="27">
        <v>8</v>
      </c>
      <c r="AU112" s="21" t="s">
        <v>74</v>
      </c>
      <c r="AV112" s="21"/>
      <c r="AW112" s="21"/>
      <c r="AX112" s="21"/>
      <c r="AY112" s="22">
        <v>91</v>
      </c>
      <c r="AZ112" s="21" t="s">
        <v>107</v>
      </c>
      <c r="BA112" s="72">
        <v>2</v>
      </c>
      <c r="BB112" s="22">
        <v>1</v>
      </c>
      <c r="BC112" s="22">
        <v>2</v>
      </c>
      <c r="BD112" s="22">
        <f t="shared" si="89"/>
        <v>3</v>
      </c>
      <c r="BE112" s="73">
        <v>2</v>
      </c>
      <c r="BF112" s="72">
        <f t="shared" si="93"/>
        <v>23</v>
      </c>
      <c r="BG112" s="22">
        <f t="shared" si="93"/>
        <v>14</v>
      </c>
      <c r="BH112" s="22">
        <f t="shared" si="90"/>
        <v>5</v>
      </c>
      <c r="BI112" s="22">
        <f t="shared" si="94"/>
        <v>19</v>
      </c>
      <c r="BJ112" s="73">
        <f t="shared" si="91"/>
        <v>4</v>
      </c>
      <c r="BK112" s="22">
        <v>21</v>
      </c>
      <c r="BL112" s="22">
        <v>13</v>
      </c>
      <c r="BM112" s="22">
        <v>3</v>
      </c>
      <c r="BN112" s="22">
        <f t="shared" si="92"/>
        <v>16</v>
      </c>
      <c r="BO112" s="22">
        <v>2</v>
      </c>
      <c r="BP112" s="41"/>
      <c r="BQ112" s="41"/>
      <c r="CN112" s="41"/>
    </row>
    <row r="113" spans="1:92" ht="18.600000000000001" customHeight="1" x14ac:dyDescent="0.25">
      <c r="A113" s="36"/>
      <c r="F113" s="21" t="s">
        <v>141</v>
      </c>
      <c r="G113" s="21"/>
      <c r="H113" s="21"/>
      <c r="I113" s="21" t="s">
        <v>97</v>
      </c>
      <c r="J113" s="22"/>
      <c r="K113" s="22">
        <v>24</v>
      </c>
      <c r="L113" s="49">
        <v>6</v>
      </c>
      <c r="M113" s="22"/>
      <c r="N113" s="22"/>
      <c r="Q113" s="41"/>
      <c r="R113" s="41"/>
      <c r="T113" s="16"/>
      <c r="U113" s="16"/>
      <c r="V113" s="16"/>
      <c r="W113" s="16"/>
      <c r="X113" s="16"/>
      <c r="Y113" s="16"/>
      <c r="Z113" s="16"/>
      <c r="AA113" s="29"/>
      <c r="AB113" s="29"/>
      <c r="AC113" s="29"/>
      <c r="AD113" s="29"/>
      <c r="AE113" s="30"/>
      <c r="AF113" s="29"/>
      <c r="AG113" s="29"/>
      <c r="AH113" s="29"/>
      <c r="AI113" s="29"/>
      <c r="AJ113" s="29"/>
      <c r="AK113" s="29"/>
      <c r="AL113" s="29"/>
      <c r="AM113" s="21"/>
      <c r="AN113" s="11"/>
      <c r="AO113" s="11"/>
      <c r="AP113" s="22"/>
      <c r="AQ113" s="22"/>
      <c r="AR113" s="41"/>
      <c r="AS113" s="41"/>
      <c r="AT113" s="27">
        <v>8</v>
      </c>
      <c r="AU113" s="21" t="s">
        <v>195</v>
      </c>
      <c r="AV113" s="21"/>
      <c r="AW113" s="21"/>
      <c r="AX113" s="21"/>
      <c r="AY113" s="22">
        <v>5</v>
      </c>
      <c r="AZ113" s="21" t="s">
        <v>107</v>
      </c>
      <c r="BA113" s="72">
        <v>0</v>
      </c>
      <c r="BB113" s="22">
        <v>0</v>
      </c>
      <c r="BC113" s="22">
        <v>0</v>
      </c>
      <c r="BD113" s="22">
        <f t="shared" si="89"/>
        <v>0</v>
      </c>
      <c r="BE113" s="73">
        <v>0</v>
      </c>
      <c r="BF113" s="72">
        <f t="shared" si="93"/>
        <v>13</v>
      </c>
      <c r="BG113" s="22">
        <f t="shared" si="93"/>
        <v>4</v>
      </c>
      <c r="BH113" s="22">
        <f t="shared" si="90"/>
        <v>3</v>
      </c>
      <c r="BI113" s="22">
        <f t="shared" si="94"/>
        <v>7</v>
      </c>
      <c r="BJ113" s="73">
        <f t="shared" si="91"/>
        <v>2</v>
      </c>
      <c r="BK113" s="22">
        <v>13</v>
      </c>
      <c r="BL113" s="22">
        <v>4</v>
      </c>
      <c r="BM113" s="22">
        <v>3</v>
      </c>
      <c r="BN113" s="22">
        <f t="shared" si="92"/>
        <v>7</v>
      </c>
      <c r="BO113" s="22">
        <v>2</v>
      </c>
      <c r="BP113" s="41"/>
      <c r="BQ113" s="41"/>
      <c r="CN113" s="41"/>
    </row>
    <row r="114" spans="1:92" ht="18.600000000000001" customHeight="1" x14ac:dyDescent="0.25">
      <c r="A114" s="36"/>
      <c r="D114" s="21"/>
      <c r="F114" s="21" t="s">
        <v>30</v>
      </c>
      <c r="G114" s="21"/>
      <c r="H114" s="21"/>
      <c r="I114" s="21" t="s">
        <v>106</v>
      </c>
      <c r="J114" s="22"/>
      <c r="K114" s="22">
        <v>24</v>
      </c>
      <c r="L114" s="49">
        <v>6</v>
      </c>
      <c r="M114" s="22"/>
      <c r="N114" s="22"/>
      <c r="Q114" s="41"/>
      <c r="R114" s="41"/>
      <c r="T114" s="16"/>
      <c r="U114" s="16"/>
      <c r="V114" s="16"/>
      <c r="W114" s="16"/>
      <c r="X114" s="16"/>
      <c r="Y114" s="16"/>
      <c r="Z114" s="16"/>
      <c r="AA114" s="29"/>
      <c r="AB114" s="29"/>
      <c r="AC114" s="29"/>
      <c r="AD114" s="29"/>
      <c r="AE114" s="30"/>
      <c r="AF114" s="29"/>
      <c r="AG114" s="29"/>
      <c r="AH114" s="29"/>
      <c r="AI114" s="29"/>
      <c r="AJ114" s="29"/>
      <c r="AK114" s="29"/>
      <c r="AL114" s="29"/>
      <c r="AM114" s="21"/>
      <c r="AN114" s="11"/>
      <c r="AO114" s="11"/>
      <c r="AP114" s="22"/>
      <c r="AQ114" s="22"/>
      <c r="AR114" s="41"/>
      <c r="AS114" s="41"/>
      <c r="AT114" s="27">
        <v>7.5</v>
      </c>
      <c r="AU114" s="21" t="s">
        <v>450</v>
      </c>
      <c r="AV114" s="21"/>
      <c r="AW114" s="21"/>
      <c r="AX114" s="21"/>
      <c r="AY114" s="22">
        <v>97</v>
      </c>
      <c r="AZ114" s="21" t="s">
        <v>107</v>
      </c>
      <c r="BA114" s="72">
        <v>0</v>
      </c>
      <c r="BB114" s="22">
        <v>0</v>
      </c>
      <c r="BC114" s="22">
        <v>0</v>
      </c>
      <c r="BD114" s="22">
        <f t="shared" si="89"/>
        <v>0</v>
      </c>
      <c r="BE114" s="73">
        <v>0</v>
      </c>
      <c r="BF114" s="72">
        <f t="shared" si="93"/>
        <v>16</v>
      </c>
      <c r="BG114" s="22">
        <f t="shared" si="93"/>
        <v>2</v>
      </c>
      <c r="BH114" s="22">
        <f t="shared" si="90"/>
        <v>2</v>
      </c>
      <c r="BI114" s="22">
        <f t="shared" si="94"/>
        <v>4</v>
      </c>
      <c r="BJ114" s="73">
        <f t="shared" si="91"/>
        <v>2</v>
      </c>
      <c r="BK114" s="22">
        <v>16</v>
      </c>
      <c r="BL114" s="22">
        <v>2</v>
      </c>
      <c r="BM114" s="22">
        <v>2</v>
      </c>
      <c r="BN114" s="22">
        <f t="shared" si="92"/>
        <v>4</v>
      </c>
      <c r="BO114" s="22">
        <v>2</v>
      </c>
      <c r="BP114" s="41"/>
      <c r="BQ114" s="41"/>
      <c r="CN114" s="41"/>
    </row>
    <row r="115" spans="1:92" ht="18.600000000000001" customHeight="1" x14ac:dyDescent="0.25">
      <c r="A115" s="36"/>
      <c r="D115" s="21"/>
      <c r="M115" s="22"/>
      <c r="N115" s="22"/>
      <c r="Q115" s="41"/>
      <c r="R115" s="41"/>
      <c r="T115" s="16"/>
      <c r="U115" s="16"/>
      <c r="V115" s="16"/>
      <c r="W115" s="16"/>
      <c r="X115" s="16"/>
      <c r="Y115" s="16"/>
      <c r="Z115" s="16"/>
      <c r="AA115" s="29"/>
      <c r="AB115" s="29"/>
      <c r="AC115" s="29"/>
      <c r="AD115" s="29"/>
      <c r="AE115" s="30"/>
      <c r="AF115" s="29"/>
      <c r="AG115" s="29"/>
      <c r="AH115" s="29"/>
      <c r="AI115" s="29"/>
      <c r="AJ115" s="29"/>
      <c r="AK115" s="29"/>
      <c r="AL115" s="29"/>
      <c r="AM115" s="21"/>
      <c r="AN115" s="11"/>
      <c r="AO115" s="11"/>
      <c r="AP115" s="22"/>
      <c r="AQ115" s="22"/>
      <c r="AR115" s="41"/>
      <c r="AS115" s="41"/>
      <c r="AT115" s="27">
        <v>7.5</v>
      </c>
      <c r="AU115" s="21" t="s">
        <v>60</v>
      </c>
      <c r="AV115" s="21"/>
      <c r="AW115" s="21"/>
      <c r="AX115" s="21"/>
      <c r="AY115" s="22">
        <v>23</v>
      </c>
      <c r="AZ115" s="21" t="s">
        <v>107</v>
      </c>
      <c r="BA115" s="72">
        <v>0</v>
      </c>
      <c r="BB115" s="22">
        <v>0</v>
      </c>
      <c r="BC115" s="22">
        <v>0</v>
      </c>
      <c r="BD115" s="22">
        <f t="shared" si="89"/>
        <v>0</v>
      </c>
      <c r="BE115" s="73">
        <v>0</v>
      </c>
      <c r="BF115" s="72">
        <f t="shared" si="93"/>
        <v>11</v>
      </c>
      <c r="BG115" s="22">
        <f t="shared" si="93"/>
        <v>2</v>
      </c>
      <c r="BH115" s="22">
        <f t="shared" si="90"/>
        <v>9</v>
      </c>
      <c r="BI115" s="22">
        <f t="shared" si="94"/>
        <v>11</v>
      </c>
      <c r="BJ115" s="73">
        <f t="shared" si="91"/>
        <v>0</v>
      </c>
      <c r="BK115" s="22">
        <v>11</v>
      </c>
      <c r="BL115" s="22">
        <v>2</v>
      </c>
      <c r="BM115" s="22">
        <v>9</v>
      </c>
      <c r="BN115" s="22">
        <f t="shared" si="92"/>
        <v>11</v>
      </c>
      <c r="BO115" s="22">
        <v>0</v>
      </c>
      <c r="BP115" s="41"/>
      <c r="BQ115" s="41"/>
      <c r="CN115" s="41"/>
    </row>
    <row r="116" spans="1:92" ht="18.600000000000001" customHeight="1" x14ac:dyDescent="0.25">
      <c r="A116" s="36"/>
      <c r="M116" s="22"/>
      <c r="N116" s="22"/>
      <c r="Q116" s="41"/>
      <c r="R116" s="41"/>
      <c r="T116" s="16"/>
      <c r="U116" s="16"/>
      <c r="V116" s="16"/>
      <c r="W116" s="16"/>
      <c r="X116" s="16"/>
      <c r="Y116" s="16"/>
      <c r="Z116" s="16"/>
      <c r="AA116" s="29"/>
      <c r="AB116" s="29"/>
      <c r="AC116" s="29"/>
      <c r="AD116" s="29"/>
      <c r="AE116" s="30"/>
      <c r="AF116" s="29"/>
      <c r="AG116" s="29"/>
      <c r="AH116" s="29"/>
      <c r="AI116" s="29"/>
      <c r="AJ116" s="29"/>
      <c r="AK116" s="29"/>
      <c r="AL116" s="29"/>
      <c r="AM116" s="21"/>
      <c r="AN116" s="11"/>
      <c r="AO116" s="11"/>
      <c r="AP116" s="22"/>
      <c r="AQ116" s="22"/>
      <c r="AR116" s="41"/>
      <c r="AS116" s="41"/>
      <c r="AT116" s="27">
        <v>7</v>
      </c>
      <c r="AU116" s="21" t="s">
        <v>61</v>
      </c>
      <c r="AV116" s="21"/>
      <c r="AW116" s="21"/>
      <c r="AX116" s="21"/>
      <c r="AY116" s="22">
        <v>7</v>
      </c>
      <c r="AZ116" s="21" t="s">
        <v>107</v>
      </c>
      <c r="BA116" s="72">
        <v>1</v>
      </c>
      <c r="BB116" s="22">
        <v>0</v>
      </c>
      <c r="BC116" s="22">
        <v>0</v>
      </c>
      <c r="BD116" s="22">
        <f t="shared" si="89"/>
        <v>0</v>
      </c>
      <c r="BE116" s="73">
        <v>0</v>
      </c>
      <c r="BF116" s="72">
        <f t="shared" si="93"/>
        <v>21</v>
      </c>
      <c r="BG116" s="22">
        <f t="shared" si="93"/>
        <v>1</v>
      </c>
      <c r="BH116" s="22">
        <f t="shared" si="90"/>
        <v>2</v>
      </c>
      <c r="BI116" s="22">
        <f t="shared" si="94"/>
        <v>3</v>
      </c>
      <c r="BJ116" s="73">
        <f t="shared" si="91"/>
        <v>0</v>
      </c>
      <c r="BK116" s="22">
        <v>20</v>
      </c>
      <c r="BL116" s="22">
        <v>1</v>
      </c>
      <c r="BM116" s="22">
        <v>2</v>
      </c>
      <c r="BN116" s="22">
        <f t="shared" si="92"/>
        <v>3</v>
      </c>
      <c r="BO116" s="22">
        <v>0</v>
      </c>
      <c r="BP116" s="41"/>
      <c r="BQ116" s="41"/>
      <c r="CN116" s="41"/>
    </row>
    <row r="117" spans="1:92" ht="18.600000000000001" customHeight="1" x14ac:dyDescent="0.25">
      <c r="A117" s="36"/>
      <c r="M117" s="22"/>
      <c r="N117" s="22"/>
      <c r="Q117" s="41"/>
      <c r="R117" s="41"/>
      <c r="T117" s="16"/>
      <c r="U117" s="16"/>
      <c r="V117" s="16"/>
      <c r="W117" s="16"/>
      <c r="X117" s="16"/>
      <c r="Y117" s="16"/>
      <c r="Z117" s="16"/>
      <c r="AA117" s="29"/>
      <c r="AB117" s="29"/>
      <c r="AC117" s="29"/>
      <c r="AD117" s="29"/>
      <c r="AE117" s="30"/>
      <c r="AF117" s="29"/>
      <c r="AG117" s="29"/>
      <c r="AH117" s="29"/>
      <c r="AI117" s="29"/>
      <c r="AJ117" s="29"/>
      <c r="AK117" s="29"/>
      <c r="AL117" s="29"/>
      <c r="AM117" s="21"/>
      <c r="AN117" s="11"/>
      <c r="AO117" s="11"/>
      <c r="AP117" s="22"/>
      <c r="AQ117" s="22"/>
      <c r="AR117" s="41"/>
      <c r="AS117" s="41"/>
      <c r="AT117" s="27">
        <v>7</v>
      </c>
      <c r="AU117" s="21" t="s">
        <v>197</v>
      </c>
      <c r="AV117" s="21"/>
      <c r="AW117" s="21"/>
      <c r="AX117" s="21"/>
      <c r="AY117" s="22">
        <v>10</v>
      </c>
      <c r="AZ117" s="21" t="s">
        <v>107</v>
      </c>
      <c r="BA117" s="72">
        <v>2</v>
      </c>
      <c r="BB117" s="22">
        <v>0</v>
      </c>
      <c r="BC117" s="22">
        <v>3</v>
      </c>
      <c r="BD117" s="22">
        <f t="shared" si="89"/>
        <v>3</v>
      </c>
      <c r="BE117" s="73">
        <v>0</v>
      </c>
      <c r="BF117" s="72">
        <f t="shared" si="93"/>
        <v>18</v>
      </c>
      <c r="BG117" s="22">
        <f t="shared" si="93"/>
        <v>1</v>
      </c>
      <c r="BH117" s="22">
        <f t="shared" si="90"/>
        <v>6</v>
      </c>
      <c r="BI117" s="22">
        <f t="shared" si="94"/>
        <v>7</v>
      </c>
      <c r="BJ117" s="73">
        <f t="shared" si="91"/>
        <v>4</v>
      </c>
      <c r="BK117" s="22">
        <v>16</v>
      </c>
      <c r="BL117" s="22">
        <v>1</v>
      </c>
      <c r="BM117" s="22">
        <v>3</v>
      </c>
      <c r="BN117" s="22">
        <f t="shared" si="92"/>
        <v>4</v>
      </c>
      <c r="BO117" s="22">
        <v>4</v>
      </c>
      <c r="BP117" s="41"/>
      <c r="BQ117" s="41"/>
      <c r="CN117" s="41"/>
    </row>
    <row r="118" spans="1:92" ht="18.600000000000001" customHeight="1" x14ac:dyDescent="0.25">
      <c r="A118" s="36"/>
      <c r="F118" s="21"/>
      <c r="G118" s="21"/>
      <c r="H118" s="21"/>
      <c r="I118" s="21"/>
      <c r="J118" s="22"/>
      <c r="K118" s="22"/>
      <c r="M118" s="22"/>
      <c r="N118" s="22"/>
      <c r="O118" s="22"/>
      <c r="Q118" s="41"/>
      <c r="R118" s="41"/>
      <c r="T118" s="16"/>
      <c r="U118" s="16"/>
      <c r="V118" s="16"/>
      <c r="W118" s="16"/>
      <c r="X118" s="16"/>
      <c r="Y118" s="16"/>
      <c r="Z118" s="16"/>
      <c r="AA118" s="29"/>
      <c r="AB118" s="29"/>
      <c r="AC118" s="29"/>
      <c r="AD118" s="29"/>
      <c r="AE118" s="30"/>
      <c r="AF118" s="29"/>
      <c r="AG118" s="29"/>
      <c r="AH118" s="29"/>
      <c r="AI118" s="29"/>
      <c r="AJ118" s="29"/>
      <c r="AK118" s="29"/>
      <c r="AL118" s="29"/>
      <c r="AM118" s="21"/>
      <c r="AN118" s="11"/>
      <c r="AO118" s="11"/>
      <c r="AP118" s="22"/>
      <c r="AQ118" s="22"/>
      <c r="AR118" s="41"/>
      <c r="AS118" s="41"/>
      <c r="AT118" s="27">
        <v>6.5</v>
      </c>
      <c r="AU118" s="21" t="s">
        <v>33</v>
      </c>
      <c r="AV118" s="21"/>
      <c r="AW118" s="21"/>
      <c r="AX118" s="21"/>
      <c r="AY118" s="22">
        <v>66</v>
      </c>
      <c r="AZ118" s="21" t="s">
        <v>107</v>
      </c>
      <c r="BA118" s="72">
        <v>1</v>
      </c>
      <c r="BB118" s="22">
        <v>0</v>
      </c>
      <c r="BC118" s="22">
        <v>0</v>
      </c>
      <c r="BD118" s="22">
        <f t="shared" si="89"/>
        <v>0</v>
      </c>
      <c r="BE118" s="73">
        <v>0</v>
      </c>
      <c r="BF118" s="72">
        <f t="shared" si="93"/>
        <v>15</v>
      </c>
      <c r="BG118" s="22">
        <f t="shared" si="93"/>
        <v>0</v>
      </c>
      <c r="BH118" s="22">
        <f t="shared" si="90"/>
        <v>2</v>
      </c>
      <c r="BI118" s="22">
        <f t="shared" si="94"/>
        <v>2</v>
      </c>
      <c r="BJ118" s="73">
        <f t="shared" si="91"/>
        <v>0</v>
      </c>
      <c r="BK118" s="22">
        <v>14</v>
      </c>
      <c r="BL118" s="22">
        <v>0</v>
      </c>
      <c r="BM118" s="22">
        <v>2</v>
      </c>
      <c r="BN118" s="22">
        <f t="shared" si="92"/>
        <v>2</v>
      </c>
      <c r="BO118" s="22">
        <v>0</v>
      </c>
      <c r="BP118" s="41"/>
      <c r="BQ118" s="41"/>
      <c r="CN118" s="41"/>
    </row>
    <row r="119" spans="1:92" ht="18.600000000000001" customHeight="1" x14ac:dyDescent="0.25">
      <c r="A119" s="36"/>
      <c r="M119" s="22"/>
      <c r="N119" s="22"/>
      <c r="O119" s="22"/>
      <c r="Q119" s="41"/>
      <c r="R119" s="41"/>
      <c r="T119" s="16"/>
      <c r="U119" s="16"/>
      <c r="V119" s="16"/>
      <c r="W119" s="16"/>
      <c r="X119" s="16"/>
      <c r="Y119" s="16"/>
      <c r="Z119" s="16"/>
      <c r="AA119" s="29"/>
      <c r="AB119" s="29"/>
      <c r="AC119" s="29"/>
      <c r="AD119" s="29"/>
      <c r="AE119" s="30"/>
      <c r="AF119" s="29"/>
      <c r="AG119" s="29"/>
      <c r="AH119" s="29"/>
      <c r="AI119" s="29"/>
      <c r="AJ119" s="29"/>
      <c r="AK119" s="29"/>
      <c r="AL119" s="29"/>
      <c r="AM119" s="21"/>
      <c r="AN119" s="11"/>
      <c r="AO119" s="11"/>
      <c r="AP119" s="22"/>
      <c r="AQ119" s="22"/>
      <c r="AR119" s="41"/>
      <c r="AS119" s="41"/>
      <c r="AT119" s="27">
        <v>6</v>
      </c>
      <c r="AU119" s="21" t="s">
        <v>59</v>
      </c>
      <c r="AV119" s="21"/>
      <c r="AW119" s="21"/>
      <c r="AX119" s="21"/>
      <c r="AY119" s="22">
        <v>75</v>
      </c>
      <c r="AZ119" s="21" t="s">
        <v>107</v>
      </c>
      <c r="BA119" s="72">
        <v>2</v>
      </c>
      <c r="BB119" s="22">
        <v>0</v>
      </c>
      <c r="BC119" s="22">
        <v>0</v>
      </c>
      <c r="BD119" s="22">
        <f t="shared" si="89"/>
        <v>0</v>
      </c>
      <c r="BE119" s="73">
        <v>0</v>
      </c>
      <c r="BF119" s="72">
        <f t="shared" si="93"/>
        <v>19</v>
      </c>
      <c r="BG119" s="22">
        <f t="shared" si="93"/>
        <v>0</v>
      </c>
      <c r="BH119" s="22">
        <f t="shared" si="90"/>
        <v>1</v>
      </c>
      <c r="BI119" s="22">
        <f t="shared" si="94"/>
        <v>1</v>
      </c>
      <c r="BJ119" s="73">
        <f t="shared" si="91"/>
        <v>0</v>
      </c>
      <c r="BK119" s="22">
        <v>17</v>
      </c>
      <c r="BL119" s="22">
        <v>0</v>
      </c>
      <c r="BM119" s="22">
        <v>1</v>
      </c>
      <c r="BN119" s="22">
        <f t="shared" si="92"/>
        <v>1</v>
      </c>
      <c r="BO119" s="22">
        <v>0</v>
      </c>
      <c r="BP119" s="41"/>
      <c r="BQ119" s="41"/>
      <c r="CN119" s="41"/>
    </row>
    <row r="120" spans="1:92" ht="18.600000000000001" customHeight="1" thickBot="1" x14ac:dyDescent="0.3">
      <c r="A120" s="36"/>
      <c r="M120" s="22"/>
      <c r="N120" s="22"/>
      <c r="O120" s="22"/>
      <c r="Q120" s="41"/>
      <c r="R120" s="41"/>
      <c r="T120" s="16"/>
      <c r="U120" s="16"/>
      <c r="V120" s="16"/>
      <c r="W120" s="16"/>
      <c r="X120" s="16"/>
      <c r="Y120" s="16"/>
      <c r="Z120" s="16"/>
      <c r="AA120" s="29"/>
      <c r="AB120" s="29"/>
      <c r="AC120" s="29"/>
      <c r="AD120" s="29"/>
      <c r="AE120" s="30"/>
      <c r="AF120" s="29"/>
      <c r="AG120" s="29"/>
      <c r="AH120" s="29"/>
      <c r="AI120" s="29"/>
      <c r="AJ120" s="29"/>
      <c r="AK120" s="29"/>
      <c r="AL120" s="29"/>
      <c r="AM120" s="21"/>
      <c r="AN120" s="11"/>
      <c r="AO120" s="11"/>
      <c r="AP120" s="22"/>
      <c r="AQ120" s="22"/>
      <c r="AR120" s="41"/>
      <c r="AS120" s="41"/>
      <c r="AT120" s="17" t="s">
        <v>35</v>
      </c>
      <c r="AU120" s="17"/>
      <c r="AV120" s="17"/>
      <c r="AW120" s="17"/>
      <c r="AX120" s="17"/>
      <c r="AY120" s="17"/>
      <c r="AZ120" s="17"/>
      <c r="BA120" s="75">
        <f>SUM(BA108:BA119)</f>
        <v>22</v>
      </c>
      <c r="BB120" s="23">
        <f>SUM(BB108:BB119)</f>
        <v>8</v>
      </c>
      <c r="BC120" s="23">
        <f>SUM(BC108:BC119)</f>
        <v>12</v>
      </c>
      <c r="BD120" s="23">
        <f>+BC120+BB120</f>
        <v>20</v>
      </c>
      <c r="BE120" s="76">
        <f>SUM(BE108:BE119)</f>
        <v>6</v>
      </c>
      <c r="BF120" s="75">
        <f>SUM(BF108:BF119)</f>
        <v>264</v>
      </c>
      <c r="BG120" s="23">
        <f>SUM(BG108:BG119)</f>
        <v>64</v>
      </c>
      <c r="BH120" s="23">
        <f>SUM(BH108:BH119)</f>
        <v>88</v>
      </c>
      <c r="BI120" s="23">
        <f>+BH120+BG120</f>
        <v>152</v>
      </c>
      <c r="BJ120" s="76">
        <f>SUM(BJ108:BJ119)</f>
        <v>30</v>
      </c>
      <c r="BK120" s="23">
        <f>SUM(BK108:BK119)</f>
        <v>242</v>
      </c>
      <c r="BL120" s="23">
        <f>SUM(BL108:BL119)</f>
        <v>56</v>
      </c>
      <c r="BM120" s="23">
        <f>SUM(BM108:BM119)</f>
        <v>76</v>
      </c>
      <c r="BN120" s="23">
        <f>+BM120+BL120</f>
        <v>132</v>
      </c>
      <c r="BO120" s="23">
        <f>SUM(BO108:BO119)</f>
        <v>24</v>
      </c>
      <c r="BP120" s="41"/>
      <c r="BQ120" s="41"/>
      <c r="CN120" s="41"/>
    </row>
    <row r="121" spans="1:92" ht="18.600000000000001" customHeight="1" x14ac:dyDescent="0.25">
      <c r="A121" s="36"/>
      <c r="M121" s="22"/>
      <c r="N121" s="22"/>
      <c r="O121" s="22"/>
      <c r="Q121" s="41"/>
      <c r="R121" s="41"/>
      <c r="T121" s="16"/>
      <c r="U121" s="16"/>
      <c r="V121" s="16"/>
      <c r="W121" s="16"/>
      <c r="X121" s="16"/>
      <c r="Y121" s="16"/>
      <c r="Z121" s="16"/>
      <c r="AA121" s="29"/>
      <c r="AB121" s="29"/>
      <c r="AC121" s="29"/>
      <c r="AD121" s="29"/>
      <c r="AE121" s="30"/>
      <c r="AF121" s="29"/>
      <c r="AG121" s="29"/>
      <c r="AH121" s="29"/>
      <c r="AI121" s="29"/>
      <c r="AJ121" s="29"/>
      <c r="AK121" s="29"/>
      <c r="AL121" s="29"/>
      <c r="AM121" s="21"/>
      <c r="AN121" s="11"/>
      <c r="AO121" s="11"/>
      <c r="AP121" s="22"/>
      <c r="AQ121" s="22"/>
      <c r="AR121" s="41"/>
      <c r="AS121" s="41"/>
      <c r="AT121" s="21" t="s">
        <v>124</v>
      </c>
      <c r="AU121" s="11"/>
      <c r="AV121" s="11"/>
      <c r="AW121" s="11"/>
      <c r="AX121" s="21"/>
      <c r="AY121" s="21"/>
      <c r="AZ121" s="11"/>
      <c r="BA121" s="15">
        <f t="shared" ref="BA121:BO121" si="95">+BA18+BA31+BA81+BA120+BA107+BA94+BA57+BA44</f>
        <v>176</v>
      </c>
      <c r="BB121" s="15">
        <f t="shared" si="95"/>
        <v>39</v>
      </c>
      <c r="BC121" s="15">
        <f t="shared" si="95"/>
        <v>57</v>
      </c>
      <c r="BD121" s="15">
        <f t="shared" si="95"/>
        <v>96</v>
      </c>
      <c r="BE121" s="15">
        <f t="shared" si="95"/>
        <v>38</v>
      </c>
      <c r="BF121" s="15">
        <f t="shared" si="95"/>
        <v>2112</v>
      </c>
      <c r="BG121" s="15">
        <f t="shared" si="95"/>
        <v>585</v>
      </c>
      <c r="BH121" s="15">
        <f t="shared" si="95"/>
        <v>865</v>
      </c>
      <c r="BI121" s="15">
        <f t="shared" si="95"/>
        <v>1450</v>
      </c>
      <c r="BJ121" s="15">
        <f t="shared" si="95"/>
        <v>264</v>
      </c>
      <c r="BK121" s="15">
        <f t="shared" si="95"/>
        <v>1936</v>
      </c>
      <c r="BL121" s="15">
        <f t="shared" si="95"/>
        <v>546</v>
      </c>
      <c r="BM121" s="15">
        <f t="shared" si="95"/>
        <v>808</v>
      </c>
      <c r="BN121" s="15">
        <f t="shared" si="95"/>
        <v>1354</v>
      </c>
      <c r="BO121" s="15">
        <f t="shared" si="95"/>
        <v>226</v>
      </c>
      <c r="BP121" s="41"/>
      <c r="BQ121" s="41"/>
      <c r="CN121" s="41"/>
    </row>
    <row r="122" spans="1:92" ht="18.600000000000001" customHeight="1" x14ac:dyDescent="0.25">
      <c r="A122" s="36"/>
      <c r="Q122" s="41"/>
      <c r="R122" s="41"/>
      <c r="T122" s="16"/>
      <c r="U122" s="16"/>
      <c r="V122" s="16"/>
      <c r="W122" s="16"/>
      <c r="X122" s="16"/>
      <c r="Y122" s="16"/>
      <c r="Z122" s="16"/>
      <c r="AA122" s="29"/>
      <c r="AB122" s="29"/>
      <c r="AC122" s="29"/>
      <c r="AD122" s="29"/>
      <c r="AE122" s="30"/>
      <c r="AF122" s="29"/>
      <c r="AG122" s="29"/>
      <c r="AH122" s="29"/>
      <c r="AI122" s="29"/>
      <c r="AJ122" s="29"/>
      <c r="AK122" s="29"/>
      <c r="AL122" s="29"/>
      <c r="AM122" s="21"/>
      <c r="AN122" s="11"/>
      <c r="AO122" s="11"/>
      <c r="AP122" s="22"/>
      <c r="AQ122" s="22"/>
      <c r="AR122" s="41"/>
      <c r="AS122" s="41"/>
      <c r="AU122" s="16"/>
      <c r="AV122" s="16"/>
      <c r="AW122" s="16"/>
      <c r="AX122" s="16"/>
      <c r="AY122" s="16"/>
      <c r="AZ122" s="16"/>
      <c r="BA122" s="16"/>
      <c r="BB122" s="29"/>
      <c r="BC122" s="29"/>
      <c r="BD122" s="29"/>
      <c r="BE122" s="29"/>
      <c r="BF122" s="30"/>
      <c r="BG122" s="29"/>
      <c r="BH122" s="29"/>
      <c r="BI122" s="29"/>
      <c r="BJ122" s="29"/>
      <c r="BK122" s="29"/>
      <c r="BL122" s="29"/>
      <c r="BM122" s="29"/>
      <c r="BN122" s="21"/>
      <c r="BO122" s="11"/>
      <c r="BP122" s="41"/>
      <c r="BQ122" s="41"/>
      <c r="CN122" s="41"/>
    </row>
    <row r="123" spans="1:92" ht="18.600000000000001" customHeight="1" x14ac:dyDescent="0.25">
      <c r="A123" s="36"/>
      <c r="Q123" s="41"/>
      <c r="R123" s="41"/>
      <c r="T123" s="16"/>
      <c r="U123" s="16"/>
      <c r="V123" s="16"/>
      <c r="W123" s="16"/>
      <c r="X123" s="16"/>
      <c r="Y123" s="16"/>
      <c r="Z123" s="16"/>
      <c r="AA123" s="29"/>
      <c r="AB123" s="29"/>
      <c r="AC123" s="29"/>
      <c r="AD123" s="29"/>
      <c r="AE123" s="30"/>
      <c r="AF123" s="29"/>
      <c r="AG123" s="29"/>
      <c r="AH123" s="29"/>
      <c r="AI123" s="29"/>
      <c r="AJ123" s="29"/>
      <c r="AK123" s="29"/>
      <c r="AL123" s="29"/>
      <c r="AM123" s="21"/>
      <c r="AN123" s="11"/>
      <c r="AO123" s="11"/>
      <c r="AP123" s="22"/>
      <c r="AQ123" s="22"/>
      <c r="AR123" s="41"/>
      <c r="AS123" s="41"/>
      <c r="AU123" s="16"/>
      <c r="AV123" s="16"/>
      <c r="AW123" s="16"/>
      <c r="AX123" s="16"/>
      <c r="AY123" s="16"/>
      <c r="AZ123" s="16"/>
      <c r="BA123" s="16"/>
      <c r="BB123" s="29"/>
      <c r="BC123" s="29"/>
      <c r="BD123" s="29"/>
      <c r="BE123" s="29"/>
      <c r="BF123" s="30"/>
      <c r="BG123" s="29"/>
      <c r="BH123" s="29"/>
      <c r="BI123" s="29"/>
      <c r="BJ123" s="29"/>
      <c r="BK123" s="29"/>
      <c r="BL123" s="29"/>
      <c r="BM123" s="29"/>
      <c r="BN123" s="21"/>
      <c r="BO123" s="11"/>
      <c r="BP123" s="41"/>
      <c r="BQ123" s="41"/>
      <c r="CN123" s="41"/>
    </row>
    <row r="124" spans="1:92" ht="18.600000000000001" customHeight="1" x14ac:dyDescent="0.25">
      <c r="A124" s="36"/>
      <c r="Q124" s="41"/>
      <c r="R124" s="41"/>
      <c r="T124" s="16"/>
      <c r="U124" s="16"/>
      <c r="V124" s="16"/>
      <c r="W124" s="16"/>
      <c r="X124" s="16"/>
      <c r="Y124" s="16"/>
      <c r="Z124" s="16"/>
      <c r="AA124" s="29"/>
      <c r="AB124" s="29"/>
      <c r="AC124" s="29"/>
      <c r="AD124" s="29"/>
      <c r="AE124" s="30"/>
      <c r="AF124" s="29"/>
      <c r="AG124" s="29"/>
      <c r="AH124" s="29"/>
      <c r="AI124" s="29"/>
      <c r="AJ124" s="29"/>
      <c r="AK124" s="29"/>
      <c r="AL124" s="29"/>
      <c r="AM124" s="21"/>
      <c r="AN124" s="11"/>
      <c r="AO124" s="11"/>
      <c r="AP124" s="22"/>
      <c r="AQ124" s="22"/>
      <c r="AR124" s="41"/>
      <c r="AS124" s="41"/>
      <c r="AU124" s="16"/>
      <c r="AV124" s="16"/>
      <c r="AW124" s="16"/>
      <c r="AX124" s="16"/>
      <c r="AY124" s="16"/>
      <c r="AZ124" s="16"/>
      <c r="BA124" s="16"/>
      <c r="BB124" s="29"/>
      <c r="BC124" s="29"/>
      <c r="BD124" s="29"/>
      <c r="BE124" s="29"/>
      <c r="BF124" s="30"/>
      <c r="BG124" s="29"/>
      <c r="BH124" s="29"/>
      <c r="BI124" s="29"/>
      <c r="BJ124" s="29"/>
      <c r="BK124" s="29"/>
      <c r="BL124" s="29"/>
      <c r="BM124" s="29"/>
      <c r="BN124" s="21"/>
      <c r="BO124" s="11"/>
      <c r="BP124" s="41"/>
      <c r="BQ124" s="41"/>
      <c r="CN124" s="41"/>
    </row>
    <row r="125" spans="1:92" ht="18.600000000000001" customHeight="1" x14ac:dyDescent="0.25">
      <c r="A125" s="36"/>
      <c r="Q125" s="39"/>
      <c r="R125" s="39"/>
      <c r="AR125" s="39"/>
      <c r="AS125" s="39"/>
      <c r="BP125" s="39"/>
      <c r="BQ125" s="39"/>
      <c r="CN125" s="39"/>
    </row>
    <row r="126" spans="1:92" ht="21.95" customHeight="1" x14ac:dyDescent="0.2">
      <c r="A126" s="39"/>
      <c r="B126" s="39"/>
      <c r="C126" s="39"/>
      <c r="D126" s="39"/>
      <c r="E126" s="39"/>
      <c r="F126" s="39"/>
      <c r="G126" s="39"/>
      <c r="H126" s="39"/>
      <c r="I126" s="39"/>
      <c r="J126" s="39"/>
      <c r="K126" s="39"/>
      <c r="L126" s="39"/>
      <c r="M126" s="39"/>
      <c r="N126" s="39"/>
      <c r="O126" s="39"/>
      <c r="P126" s="39"/>
      <c r="Q126" s="39"/>
      <c r="R126" s="39"/>
      <c r="S126" s="39"/>
      <c r="T126" s="39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F126" s="39"/>
      <c r="AG126" s="39"/>
      <c r="AH126" s="39"/>
      <c r="AI126" s="39"/>
      <c r="AJ126" s="39"/>
      <c r="AK126" s="39"/>
      <c r="AL126" s="39"/>
      <c r="AM126" s="39"/>
      <c r="AN126" s="39"/>
      <c r="AO126" s="39"/>
      <c r="AP126" s="39"/>
      <c r="AQ126" s="39"/>
      <c r="AR126" s="43"/>
      <c r="AS126" s="39"/>
      <c r="AT126" s="39"/>
      <c r="AU126" s="39"/>
      <c r="AV126" s="39"/>
      <c r="AW126" s="39"/>
      <c r="AX126" s="39"/>
      <c r="AY126" s="39"/>
      <c r="AZ126" s="39"/>
      <c r="BA126" s="39"/>
      <c r="BB126" s="39"/>
      <c r="BC126" s="39"/>
      <c r="BD126" s="39"/>
      <c r="BE126" s="39"/>
      <c r="BF126" s="39"/>
      <c r="BG126" s="39"/>
      <c r="BH126" s="39"/>
      <c r="BI126" s="39"/>
      <c r="BJ126" s="39"/>
      <c r="BK126" s="39"/>
      <c r="BL126" s="39"/>
      <c r="BM126" s="39"/>
      <c r="BN126" s="39"/>
      <c r="BO126" s="39"/>
      <c r="BP126" s="39"/>
      <c r="BQ126" s="39"/>
      <c r="BR126" s="39"/>
      <c r="BS126" s="39"/>
      <c r="BT126" s="39"/>
      <c r="BU126" s="39"/>
      <c r="BV126" s="39"/>
      <c r="BW126" s="39"/>
      <c r="BX126" s="39"/>
      <c r="BY126" s="39"/>
      <c r="BZ126" s="39"/>
      <c r="CA126" s="39"/>
      <c r="CB126" s="39"/>
      <c r="CC126" s="39"/>
      <c r="CD126" s="39"/>
      <c r="CE126" s="39"/>
      <c r="CF126" s="39"/>
      <c r="CG126" s="39"/>
      <c r="CH126" s="39"/>
      <c r="CI126" s="39"/>
      <c r="CJ126" s="39"/>
      <c r="CK126" s="39"/>
      <c r="CL126" s="39"/>
      <c r="CM126" s="39"/>
      <c r="CN126" s="43"/>
    </row>
    <row r="127" spans="1:92" ht="21.95" customHeight="1" x14ac:dyDescent="0.3">
      <c r="A127" s="39"/>
      <c r="B127" s="85" t="s">
        <v>127</v>
      </c>
      <c r="C127" s="85"/>
      <c r="D127" s="85"/>
      <c r="E127" s="85"/>
      <c r="F127" s="85"/>
      <c r="G127" s="85"/>
      <c r="H127" s="85"/>
      <c r="I127" s="85"/>
      <c r="J127" s="85"/>
      <c r="K127" s="85"/>
      <c r="L127" s="85"/>
      <c r="M127" s="85"/>
      <c r="N127" s="85"/>
      <c r="O127" s="85"/>
      <c r="P127" s="85"/>
      <c r="Q127" s="39"/>
    </row>
    <row r="128" spans="1:92" ht="18.600000000000001" customHeight="1" x14ac:dyDescent="0.3">
      <c r="A128" s="36"/>
      <c r="B128" s="26" t="s">
        <v>76</v>
      </c>
      <c r="C128" s="26">
        <v>23</v>
      </c>
      <c r="D128" s="25"/>
      <c r="E128" s="25"/>
      <c r="F128" s="25"/>
      <c r="G128" s="86" t="s">
        <v>668</v>
      </c>
      <c r="H128" s="86"/>
      <c r="I128" s="86"/>
      <c r="J128" s="86"/>
      <c r="K128" s="86"/>
      <c r="L128" s="86"/>
      <c r="M128" s="86"/>
      <c r="N128" s="25"/>
      <c r="O128" s="25"/>
      <c r="P128" s="25"/>
      <c r="Q128" s="36"/>
    </row>
    <row r="129" spans="1:17" ht="18.600000000000001" customHeight="1" thickBot="1" x14ac:dyDescent="0.3">
      <c r="A129" s="36"/>
      <c r="B129" s="4" t="s">
        <v>110</v>
      </c>
      <c r="C129" s="2" t="s">
        <v>80</v>
      </c>
      <c r="D129" s="2"/>
      <c r="E129" s="3"/>
      <c r="F129" s="2"/>
      <c r="G129" s="4" t="s">
        <v>7</v>
      </c>
      <c r="H129" s="4" t="s">
        <v>8</v>
      </c>
      <c r="I129" s="4" t="s">
        <v>9</v>
      </c>
      <c r="J129" s="4" t="s">
        <v>11</v>
      </c>
      <c r="K129" s="4" t="s">
        <v>12</v>
      </c>
      <c r="L129" s="4" t="s">
        <v>10</v>
      </c>
      <c r="M129" s="4" t="s">
        <v>4</v>
      </c>
      <c r="N129" s="4" t="s">
        <v>13</v>
      </c>
      <c r="O129" s="4" t="s">
        <v>2</v>
      </c>
      <c r="P129" s="4" t="s">
        <v>252</v>
      </c>
      <c r="Q129" s="36"/>
    </row>
    <row r="130" spans="1:17" ht="18.600000000000001" customHeight="1" x14ac:dyDescent="0.25">
      <c r="A130" s="36"/>
      <c r="B130" s="5" t="s">
        <v>684</v>
      </c>
      <c r="C130" s="6" t="s">
        <v>171</v>
      </c>
      <c r="D130" s="11"/>
      <c r="E130" s="11"/>
      <c r="F130" s="11"/>
      <c r="G130" s="5">
        <v>17</v>
      </c>
      <c r="H130" s="5">
        <v>3</v>
      </c>
      <c r="I130" s="5">
        <v>2</v>
      </c>
      <c r="J130" s="5">
        <v>36</v>
      </c>
      <c r="K130" s="35">
        <v>0.81818181818181823</v>
      </c>
      <c r="L130" s="5">
        <v>84</v>
      </c>
      <c r="M130" s="5">
        <v>37</v>
      </c>
      <c r="N130" s="5">
        <v>123</v>
      </c>
      <c r="O130" s="5">
        <v>38</v>
      </c>
      <c r="P130" s="5">
        <v>1</v>
      </c>
      <c r="Q130" s="40"/>
    </row>
    <row r="131" spans="1:17" ht="18.600000000000001" customHeight="1" x14ac:dyDescent="0.25">
      <c r="A131" s="36"/>
      <c r="B131" s="5" t="s">
        <v>685</v>
      </c>
      <c r="C131" s="6" t="s">
        <v>130</v>
      </c>
      <c r="D131" s="11"/>
      <c r="E131" s="6"/>
      <c r="F131" s="11"/>
      <c r="G131" s="5">
        <v>14</v>
      </c>
      <c r="H131" s="5">
        <v>5</v>
      </c>
      <c r="I131" s="5">
        <v>3</v>
      </c>
      <c r="J131" s="5">
        <v>31</v>
      </c>
      <c r="K131" s="35">
        <v>0.70454545454545459</v>
      </c>
      <c r="L131" s="5">
        <v>76</v>
      </c>
      <c r="M131" s="5">
        <v>44</v>
      </c>
      <c r="N131" s="5">
        <v>112</v>
      </c>
      <c r="O131" s="5">
        <v>36</v>
      </c>
      <c r="P131" s="5">
        <v>2</v>
      </c>
      <c r="Q131" s="40"/>
    </row>
    <row r="132" spans="1:17" ht="18.600000000000001" customHeight="1" x14ac:dyDescent="0.25">
      <c r="A132" s="36"/>
      <c r="B132" s="5" t="s">
        <v>686</v>
      </c>
      <c r="C132" s="6" t="s">
        <v>115</v>
      </c>
      <c r="D132" s="11"/>
      <c r="E132" s="11"/>
      <c r="F132" s="11"/>
      <c r="G132" s="5">
        <v>14</v>
      </c>
      <c r="H132" s="5">
        <v>7</v>
      </c>
      <c r="I132" s="5">
        <v>1</v>
      </c>
      <c r="J132" s="5">
        <v>29</v>
      </c>
      <c r="K132" s="35">
        <v>0.65909090909090906</v>
      </c>
      <c r="L132" s="5">
        <v>81</v>
      </c>
      <c r="M132" s="5">
        <v>61</v>
      </c>
      <c r="N132" s="5">
        <v>130</v>
      </c>
      <c r="O132" s="5">
        <v>30</v>
      </c>
      <c r="P132" s="5">
        <v>3</v>
      </c>
      <c r="Q132" s="40"/>
    </row>
    <row r="133" spans="1:17" ht="18.600000000000001" customHeight="1" x14ac:dyDescent="0.25">
      <c r="A133" s="36"/>
      <c r="B133" s="5" t="s">
        <v>687</v>
      </c>
      <c r="C133" s="6" t="s">
        <v>17</v>
      </c>
      <c r="D133" s="11"/>
      <c r="E133" s="6"/>
      <c r="F133" s="11"/>
      <c r="G133" s="5">
        <v>10</v>
      </c>
      <c r="H133" s="5">
        <v>9</v>
      </c>
      <c r="I133" s="5">
        <v>3</v>
      </c>
      <c r="J133" s="5">
        <v>23</v>
      </c>
      <c r="K133" s="35">
        <v>0.52272727272727271</v>
      </c>
      <c r="L133" s="5">
        <v>78</v>
      </c>
      <c r="M133" s="5">
        <v>70</v>
      </c>
      <c r="N133" s="5">
        <v>112</v>
      </c>
      <c r="O133" s="5">
        <v>20</v>
      </c>
      <c r="P133" s="5">
        <v>5</v>
      </c>
      <c r="Q133" s="40"/>
    </row>
    <row r="134" spans="1:17" ht="18.600000000000001" customHeight="1" x14ac:dyDescent="0.25">
      <c r="A134" s="36"/>
      <c r="B134" s="5" t="s">
        <v>688</v>
      </c>
      <c r="C134" s="6" t="s">
        <v>92</v>
      </c>
      <c r="D134" s="11"/>
      <c r="E134" s="6"/>
      <c r="F134" s="11"/>
      <c r="G134" s="5">
        <v>10</v>
      </c>
      <c r="H134" s="5">
        <v>11</v>
      </c>
      <c r="I134" s="5">
        <v>1</v>
      </c>
      <c r="J134" s="5">
        <v>21</v>
      </c>
      <c r="K134" s="35">
        <v>0.47727272727272729</v>
      </c>
      <c r="L134" s="5">
        <v>61</v>
      </c>
      <c r="M134" s="5">
        <v>64</v>
      </c>
      <c r="N134" s="5">
        <v>84</v>
      </c>
      <c r="O134" s="5">
        <v>36</v>
      </c>
      <c r="P134" s="5">
        <v>4</v>
      </c>
      <c r="Q134" s="40"/>
    </row>
    <row r="135" spans="1:17" ht="18.600000000000001" customHeight="1" x14ac:dyDescent="0.25">
      <c r="A135" s="36"/>
      <c r="B135" s="5" t="s">
        <v>689</v>
      </c>
      <c r="C135" s="6" t="s">
        <v>18</v>
      </c>
      <c r="D135" s="11"/>
      <c r="E135" s="6"/>
      <c r="F135" s="11"/>
      <c r="G135" s="5">
        <v>6</v>
      </c>
      <c r="H135" s="5">
        <v>12</v>
      </c>
      <c r="I135" s="5">
        <v>4</v>
      </c>
      <c r="J135" s="5">
        <v>16</v>
      </c>
      <c r="K135" s="35">
        <v>0.36363636363636365</v>
      </c>
      <c r="L135" s="5">
        <v>62</v>
      </c>
      <c r="M135" s="5">
        <v>84</v>
      </c>
      <c r="N135" s="5">
        <v>89</v>
      </c>
      <c r="O135" s="5">
        <v>22</v>
      </c>
      <c r="P135" s="5">
        <v>6</v>
      </c>
      <c r="Q135" s="40"/>
    </row>
    <row r="136" spans="1:17" ht="18.600000000000001" customHeight="1" x14ac:dyDescent="0.25">
      <c r="A136" s="40"/>
      <c r="B136" s="5" t="s">
        <v>690</v>
      </c>
      <c r="C136" s="6" t="s">
        <v>14</v>
      </c>
      <c r="D136" s="11"/>
      <c r="E136" s="6"/>
      <c r="F136" s="11"/>
      <c r="G136" s="5">
        <v>6</v>
      </c>
      <c r="H136" s="5">
        <v>13</v>
      </c>
      <c r="I136" s="5">
        <v>3</v>
      </c>
      <c r="J136" s="5">
        <v>15</v>
      </c>
      <c r="K136" s="35">
        <v>0.34090909090909088</v>
      </c>
      <c r="L136" s="5">
        <v>56</v>
      </c>
      <c r="M136" s="5">
        <v>82</v>
      </c>
      <c r="N136" s="5">
        <v>76</v>
      </c>
      <c r="O136" s="5">
        <v>24</v>
      </c>
      <c r="P136" s="5">
        <v>7</v>
      </c>
      <c r="Q136" s="40"/>
    </row>
    <row r="137" spans="1:17" ht="18.600000000000001" customHeight="1" thickBot="1" x14ac:dyDescent="0.3">
      <c r="A137" s="40"/>
      <c r="B137" s="5" t="s">
        <v>691</v>
      </c>
      <c r="C137" s="6" t="s">
        <v>93</v>
      </c>
      <c r="D137" s="11"/>
      <c r="E137" s="11"/>
      <c r="F137" s="11"/>
      <c r="G137" s="5">
        <v>1</v>
      </c>
      <c r="H137" s="5">
        <v>18</v>
      </c>
      <c r="I137" s="5">
        <v>3</v>
      </c>
      <c r="J137" s="5">
        <v>5</v>
      </c>
      <c r="K137" s="35">
        <v>0.11363636363636363</v>
      </c>
      <c r="L137" s="5">
        <v>48</v>
      </c>
      <c r="M137" s="5">
        <v>104</v>
      </c>
      <c r="N137" s="5">
        <v>82</v>
      </c>
      <c r="O137" s="5">
        <v>20</v>
      </c>
      <c r="P137" s="5">
        <v>8</v>
      </c>
      <c r="Q137" s="40"/>
    </row>
    <row r="138" spans="1:17" ht="18.600000000000001" customHeight="1" x14ac:dyDescent="0.25">
      <c r="A138" s="40"/>
      <c r="B138" s="7"/>
      <c r="C138" s="7"/>
      <c r="D138" s="7"/>
      <c r="E138" s="8"/>
      <c r="F138" s="7"/>
      <c r="G138" s="9">
        <v>78</v>
      </c>
      <c r="H138" s="9">
        <v>78</v>
      </c>
      <c r="I138" s="9">
        <v>20</v>
      </c>
      <c r="J138" s="9"/>
      <c r="K138" s="9"/>
      <c r="L138" s="9">
        <v>546</v>
      </c>
      <c r="M138" s="9">
        <v>546</v>
      </c>
      <c r="N138" s="9">
        <v>808</v>
      </c>
      <c r="O138" s="9">
        <v>226</v>
      </c>
      <c r="P138" s="9"/>
      <c r="Q138" s="40"/>
    </row>
    <row r="139" spans="1:17" ht="18.600000000000001" customHeight="1" x14ac:dyDescent="0.25">
      <c r="A139" s="41"/>
      <c r="B139" s="1"/>
      <c r="C139" s="1"/>
      <c r="D139" s="1"/>
      <c r="P139" s="1"/>
      <c r="Q139" s="41"/>
    </row>
    <row r="140" spans="1:17" ht="18.600000000000001" customHeight="1" x14ac:dyDescent="0.25">
      <c r="A140" s="41"/>
      <c r="B140" s="65"/>
      <c r="C140" s="6"/>
      <c r="D140" s="6"/>
      <c r="E140" s="87"/>
      <c r="F140" s="87"/>
      <c r="G140" s="22"/>
      <c r="H140" s="22"/>
      <c r="I140" s="22"/>
      <c r="L140" s="22"/>
      <c r="Q140" s="41"/>
    </row>
    <row r="141" spans="1:17" ht="18.600000000000001" customHeight="1" x14ac:dyDescent="0.25">
      <c r="A141" s="41"/>
      <c r="B141" s="5"/>
      <c r="C141" s="6"/>
      <c r="E141" s="21"/>
      <c r="F141" s="21"/>
      <c r="G141" s="5"/>
      <c r="H141" s="22"/>
      <c r="I141" s="21"/>
      <c r="J141" s="21"/>
      <c r="K141" s="21"/>
      <c r="L141" s="21"/>
      <c r="M141" s="21"/>
      <c r="N141" s="21"/>
      <c r="O141" s="21"/>
      <c r="P141" s="21"/>
      <c r="Q141" s="41"/>
    </row>
    <row r="142" spans="1:17" ht="18.600000000000001" customHeight="1" x14ac:dyDescent="0.3">
      <c r="A142" s="41"/>
      <c r="C142" s="66"/>
      <c r="D142" s="86" t="s">
        <v>694</v>
      </c>
      <c r="E142" s="86"/>
      <c r="F142" s="86"/>
      <c r="G142" s="86"/>
      <c r="H142" s="86"/>
      <c r="I142" s="86"/>
      <c r="J142" s="86"/>
      <c r="K142" s="86"/>
      <c r="L142" s="86"/>
      <c r="M142" s="21"/>
      <c r="N142" s="21"/>
      <c r="O142" s="21"/>
      <c r="P142" s="21"/>
      <c r="Q142" s="41"/>
    </row>
    <row r="143" spans="1:17" ht="18.600000000000001" customHeight="1" x14ac:dyDescent="0.3">
      <c r="A143" s="41"/>
      <c r="B143" s="26" t="s">
        <v>76</v>
      </c>
      <c r="C143" s="26">
        <f>+C128</f>
        <v>23</v>
      </c>
      <c r="D143" s="20"/>
      <c r="F143" s="20"/>
      <c r="G143" s="5"/>
      <c r="H143" s="5"/>
      <c r="I143" s="5"/>
      <c r="J143" s="5"/>
      <c r="K143" s="5"/>
      <c r="L143" s="5"/>
      <c r="M143" s="21"/>
      <c r="N143" s="21"/>
      <c r="O143" s="21"/>
      <c r="P143" s="21"/>
      <c r="Q143" s="41"/>
    </row>
    <row r="144" spans="1:17" ht="18.600000000000001" customHeight="1" thickBot="1" x14ac:dyDescent="0.3">
      <c r="A144" s="41"/>
      <c r="D144" s="2" t="s">
        <v>67</v>
      </c>
      <c r="E144" s="2"/>
      <c r="F144" s="2"/>
      <c r="G144" s="4" t="s">
        <v>1</v>
      </c>
      <c r="H144" s="4"/>
      <c r="I144" s="4" t="s">
        <v>3</v>
      </c>
      <c r="J144" s="4" t="s">
        <v>22</v>
      </c>
      <c r="K144" s="4" t="s">
        <v>23</v>
      </c>
      <c r="L144" s="50" t="s">
        <v>24</v>
      </c>
      <c r="M144" s="21"/>
      <c r="N144" s="21"/>
      <c r="O144" s="21"/>
      <c r="P144" s="21"/>
      <c r="Q144" s="41"/>
    </row>
    <row r="145" spans="1:17" ht="18.600000000000001" customHeight="1" x14ac:dyDescent="0.25">
      <c r="A145" s="41"/>
      <c r="D145" s="21" t="s">
        <v>129</v>
      </c>
      <c r="E145" s="21"/>
      <c r="F145" s="21"/>
      <c r="G145" s="21" t="s">
        <v>17</v>
      </c>
      <c r="H145" s="22"/>
      <c r="I145" s="22">
        <v>2</v>
      </c>
      <c r="J145" s="22">
        <v>3</v>
      </c>
      <c r="K145" s="22">
        <v>3</v>
      </c>
      <c r="L145" s="49">
        <f t="shared" ref="L145:L162" si="96">+J145+K145</f>
        <v>6</v>
      </c>
      <c r="N145" s="21"/>
      <c r="O145" s="21"/>
      <c r="P145" s="21"/>
      <c r="Q145" s="41"/>
    </row>
    <row r="146" spans="1:17" ht="18.600000000000001" customHeight="1" x14ac:dyDescent="0.25">
      <c r="A146" s="41"/>
      <c r="D146" s="21" t="s">
        <v>161</v>
      </c>
      <c r="E146" s="21"/>
      <c r="F146" s="21"/>
      <c r="G146" s="21" t="s">
        <v>17</v>
      </c>
      <c r="H146" s="22"/>
      <c r="I146" s="22">
        <v>2</v>
      </c>
      <c r="J146" s="22">
        <v>3</v>
      </c>
      <c r="K146" s="22">
        <v>3</v>
      </c>
      <c r="L146" s="49">
        <f t="shared" si="96"/>
        <v>6</v>
      </c>
      <c r="Q146" s="41"/>
    </row>
    <row r="147" spans="1:17" ht="18.600000000000001" customHeight="1" x14ac:dyDescent="0.25">
      <c r="A147" s="41"/>
      <c r="D147" s="21" t="s">
        <v>37</v>
      </c>
      <c r="G147" s="21" t="s">
        <v>134</v>
      </c>
      <c r="H147" s="22"/>
      <c r="I147" s="22">
        <v>2</v>
      </c>
      <c r="J147" s="22">
        <v>3</v>
      </c>
      <c r="K147" s="22">
        <v>2</v>
      </c>
      <c r="L147" s="49">
        <f t="shared" si="96"/>
        <v>5</v>
      </c>
      <c r="N147" s="11"/>
      <c r="O147" s="11"/>
      <c r="P147" s="11"/>
      <c r="Q147" s="41"/>
    </row>
    <row r="148" spans="1:17" ht="18.600000000000001" customHeight="1" x14ac:dyDescent="0.25">
      <c r="A148" s="41"/>
      <c r="D148" s="21" t="s">
        <v>185</v>
      </c>
      <c r="E148" s="21"/>
      <c r="F148" s="21"/>
      <c r="G148" s="21" t="s">
        <v>134</v>
      </c>
      <c r="H148" s="22"/>
      <c r="I148" s="22">
        <v>2</v>
      </c>
      <c r="J148" s="22">
        <v>1</v>
      </c>
      <c r="K148" s="22">
        <v>3</v>
      </c>
      <c r="L148" s="49">
        <f t="shared" si="96"/>
        <v>4</v>
      </c>
      <c r="N148" s="21"/>
      <c r="O148" s="21"/>
      <c r="P148" s="21"/>
      <c r="Q148" s="41"/>
    </row>
    <row r="149" spans="1:17" ht="18.600000000000001" customHeight="1" x14ac:dyDescent="0.25">
      <c r="A149" s="41"/>
      <c r="D149" s="21" t="s">
        <v>53</v>
      </c>
      <c r="E149" s="21"/>
      <c r="F149" s="21"/>
      <c r="G149" s="21" t="s">
        <v>108</v>
      </c>
      <c r="H149" s="22"/>
      <c r="I149" s="22">
        <v>2</v>
      </c>
      <c r="J149" s="22">
        <v>3</v>
      </c>
      <c r="K149" s="22">
        <v>0</v>
      </c>
      <c r="L149" s="49">
        <f t="shared" si="96"/>
        <v>3</v>
      </c>
      <c r="N149" s="21"/>
      <c r="O149" s="21"/>
      <c r="P149" s="21"/>
      <c r="Q149" s="41"/>
    </row>
    <row r="150" spans="1:17" ht="18.600000000000001" customHeight="1" x14ac:dyDescent="0.25">
      <c r="A150" s="41"/>
      <c r="D150" s="21" t="s">
        <v>42</v>
      </c>
      <c r="E150" s="21"/>
      <c r="F150" s="21"/>
      <c r="G150" s="21" t="s">
        <v>107</v>
      </c>
      <c r="H150" s="22"/>
      <c r="I150" s="22">
        <v>2</v>
      </c>
      <c r="J150" s="22">
        <v>3</v>
      </c>
      <c r="K150" s="22">
        <v>0</v>
      </c>
      <c r="L150" s="49">
        <f t="shared" si="96"/>
        <v>3</v>
      </c>
      <c r="N150" s="21"/>
      <c r="O150" s="21"/>
      <c r="P150" s="21"/>
      <c r="Q150" s="41"/>
    </row>
    <row r="151" spans="1:17" ht="18.600000000000001" customHeight="1" x14ac:dyDescent="0.25">
      <c r="A151" s="41"/>
      <c r="D151" s="21" t="s">
        <v>159</v>
      </c>
      <c r="E151" s="21"/>
      <c r="F151" s="21"/>
      <c r="G151" s="21" t="s">
        <v>134</v>
      </c>
      <c r="H151" s="22"/>
      <c r="I151" s="22">
        <v>2</v>
      </c>
      <c r="J151" s="22">
        <v>2</v>
      </c>
      <c r="K151" s="22">
        <v>1</v>
      </c>
      <c r="L151" s="49">
        <f t="shared" si="96"/>
        <v>3</v>
      </c>
      <c r="Q151" s="41"/>
    </row>
    <row r="152" spans="1:17" ht="18.600000000000001" customHeight="1" x14ac:dyDescent="0.25">
      <c r="A152" s="41"/>
      <c r="D152" s="21" t="s">
        <v>74</v>
      </c>
      <c r="E152" s="21"/>
      <c r="F152" s="21"/>
      <c r="G152" s="21" t="s">
        <v>107</v>
      </c>
      <c r="H152" s="22"/>
      <c r="I152" s="22">
        <v>2</v>
      </c>
      <c r="J152" s="22">
        <v>1</v>
      </c>
      <c r="K152" s="22">
        <v>2</v>
      </c>
      <c r="L152" s="49">
        <f t="shared" si="96"/>
        <v>3</v>
      </c>
      <c r="N152" s="22"/>
      <c r="Q152" s="41"/>
    </row>
    <row r="153" spans="1:17" ht="18.600000000000001" customHeight="1" x14ac:dyDescent="0.25">
      <c r="A153" s="41"/>
      <c r="D153" s="21" t="s">
        <v>192</v>
      </c>
      <c r="E153" s="21"/>
      <c r="F153" s="21"/>
      <c r="G153" s="21" t="s">
        <v>173</v>
      </c>
      <c r="H153" s="22"/>
      <c r="I153" s="22">
        <v>2</v>
      </c>
      <c r="J153" s="22">
        <v>1</v>
      </c>
      <c r="K153" s="22">
        <v>2</v>
      </c>
      <c r="L153" s="49">
        <f t="shared" si="96"/>
        <v>3</v>
      </c>
      <c r="N153" s="22"/>
      <c r="Q153" s="41"/>
    </row>
    <row r="154" spans="1:17" ht="18.600000000000001" customHeight="1" x14ac:dyDescent="0.25">
      <c r="A154" s="41"/>
      <c r="D154" s="21" t="s">
        <v>64</v>
      </c>
      <c r="E154" s="21"/>
      <c r="F154" s="21"/>
      <c r="G154" s="21" t="s">
        <v>17</v>
      </c>
      <c r="H154" s="22"/>
      <c r="I154" s="22">
        <v>2</v>
      </c>
      <c r="J154" s="22">
        <v>0</v>
      </c>
      <c r="K154" s="22">
        <v>3</v>
      </c>
      <c r="L154" s="49">
        <f t="shared" si="96"/>
        <v>3</v>
      </c>
      <c r="N154" s="22"/>
      <c r="P154" s="21"/>
      <c r="Q154" s="41"/>
    </row>
    <row r="155" spans="1:17" ht="18.600000000000001" customHeight="1" x14ac:dyDescent="0.25">
      <c r="A155" s="41"/>
      <c r="D155" s="21" t="s">
        <v>197</v>
      </c>
      <c r="E155" s="21"/>
      <c r="F155" s="21"/>
      <c r="G155" s="21" t="s">
        <v>107</v>
      </c>
      <c r="H155" s="22"/>
      <c r="I155" s="22">
        <v>2</v>
      </c>
      <c r="J155" s="22">
        <v>0</v>
      </c>
      <c r="K155" s="22">
        <v>3</v>
      </c>
      <c r="L155" s="49">
        <f t="shared" si="96"/>
        <v>3</v>
      </c>
      <c r="N155" s="22"/>
      <c r="Q155" s="41"/>
    </row>
    <row r="156" spans="1:17" ht="18.600000000000001" customHeight="1" x14ac:dyDescent="0.25">
      <c r="A156" s="41"/>
      <c r="D156" s="21" t="s">
        <v>133</v>
      </c>
      <c r="E156" s="21"/>
      <c r="F156" s="21"/>
      <c r="G156" s="21" t="s">
        <v>106</v>
      </c>
      <c r="H156" s="22"/>
      <c r="I156" s="22">
        <v>2</v>
      </c>
      <c r="J156" s="22">
        <v>0</v>
      </c>
      <c r="K156" s="22">
        <v>3</v>
      </c>
      <c r="L156" s="49">
        <f t="shared" si="96"/>
        <v>3</v>
      </c>
      <c r="N156" s="22"/>
      <c r="P156" s="21"/>
      <c r="Q156" s="41"/>
    </row>
    <row r="157" spans="1:17" ht="18.600000000000001" customHeight="1" x14ac:dyDescent="0.25">
      <c r="A157" s="41"/>
      <c r="D157" s="21" t="s">
        <v>139</v>
      </c>
      <c r="E157" s="21"/>
      <c r="F157" s="21"/>
      <c r="G157" s="21" t="s">
        <v>106</v>
      </c>
      <c r="H157" s="22"/>
      <c r="I157" s="22">
        <v>2</v>
      </c>
      <c r="J157" s="22">
        <v>0</v>
      </c>
      <c r="K157" s="22">
        <v>3</v>
      </c>
      <c r="L157" s="49">
        <f t="shared" si="96"/>
        <v>3</v>
      </c>
      <c r="N157" s="22"/>
      <c r="P157" s="21"/>
      <c r="Q157" s="41"/>
    </row>
    <row r="158" spans="1:17" ht="18.600000000000001" customHeight="1" x14ac:dyDescent="0.25">
      <c r="A158" s="41"/>
      <c r="C158" s="21"/>
      <c r="D158" s="21" t="s">
        <v>282</v>
      </c>
      <c r="E158" s="21"/>
      <c r="F158" s="21"/>
      <c r="G158" s="21" t="s">
        <v>106</v>
      </c>
      <c r="H158" s="22"/>
      <c r="I158" s="22">
        <v>2</v>
      </c>
      <c r="J158" s="22">
        <v>2</v>
      </c>
      <c r="K158" s="22">
        <v>0</v>
      </c>
      <c r="L158" s="49">
        <f t="shared" si="96"/>
        <v>2</v>
      </c>
      <c r="N158" s="22"/>
      <c r="P158" s="21"/>
      <c r="Q158" s="41"/>
    </row>
    <row r="159" spans="1:17" ht="18.600000000000001" customHeight="1" x14ac:dyDescent="0.25">
      <c r="A159" s="41"/>
      <c r="C159" s="21"/>
      <c r="D159" s="21" t="s">
        <v>85</v>
      </c>
      <c r="E159" s="21"/>
      <c r="F159" s="21"/>
      <c r="G159" s="21" t="s">
        <v>106</v>
      </c>
      <c r="H159" s="22"/>
      <c r="I159" s="22">
        <v>2</v>
      </c>
      <c r="J159" s="22">
        <v>1</v>
      </c>
      <c r="K159" s="22">
        <v>1</v>
      </c>
      <c r="L159" s="49">
        <f t="shared" si="96"/>
        <v>2</v>
      </c>
      <c r="N159" s="22"/>
      <c r="P159" s="21"/>
      <c r="Q159" s="41"/>
    </row>
    <row r="160" spans="1:17" ht="18.600000000000001" customHeight="1" x14ac:dyDescent="0.25">
      <c r="A160" s="41"/>
      <c r="B160" s="22"/>
      <c r="C160" s="21"/>
      <c r="D160" s="21" t="s">
        <v>140</v>
      </c>
      <c r="E160" s="21"/>
      <c r="F160" s="21"/>
      <c r="G160" s="21" t="s">
        <v>108</v>
      </c>
      <c r="H160" s="22"/>
      <c r="I160" s="22">
        <v>2</v>
      </c>
      <c r="J160" s="22">
        <v>1</v>
      </c>
      <c r="K160" s="22">
        <v>1</v>
      </c>
      <c r="L160" s="49">
        <f t="shared" si="96"/>
        <v>2</v>
      </c>
      <c r="N160" s="22"/>
      <c r="P160" s="11"/>
      <c r="Q160" s="41"/>
    </row>
    <row r="161" spans="1:17" ht="18.600000000000001" customHeight="1" x14ac:dyDescent="0.25">
      <c r="A161" s="41" t="s">
        <v>43</v>
      </c>
      <c r="B161" s="5"/>
      <c r="C161" s="6"/>
      <c r="D161" s="21" t="s">
        <v>155</v>
      </c>
      <c r="G161" s="21" t="s">
        <v>134</v>
      </c>
      <c r="H161" s="22"/>
      <c r="I161" s="22">
        <v>2</v>
      </c>
      <c r="J161" s="22">
        <v>0</v>
      </c>
      <c r="K161" s="22">
        <v>2</v>
      </c>
      <c r="L161" s="49">
        <f t="shared" si="96"/>
        <v>2</v>
      </c>
      <c r="N161" s="22"/>
      <c r="P161" s="21"/>
      <c r="Q161" s="41"/>
    </row>
    <row r="162" spans="1:17" ht="18.600000000000001" customHeight="1" x14ac:dyDescent="0.25">
      <c r="A162" s="41"/>
      <c r="B162" s="22"/>
      <c r="C162" s="16"/>
      <c r="D162" s="21" t="s">
        <v>45</v>
      </c>
      <c r="G162" s="21" t="s">
        <v>108</v>
      </c>
      <c r="H162" s="22"/>
      <c r="I162" s="22">
        <v>2</v>
      </c>
      <c r="J162" s="22">
        <v>0</v>
      </c>
      <c r="K162" s="22">
        <v>2</v>
      </c>
      <c r="L162" s="49">
        <f t="shared" si="96"/>
        <v>2</v>
      </c>
      <c r="N162" s="22"/>
      <c r="P162" s="21"/>
      <c r="Q162" s="41"/>
    </row>
    <row r="163" spans="1:17" ht="18.600000000000001" customHeight="1" x14ac:dyDescent="0.25">
      <c r="A163" s="41"/>
      <c r="L163" s="22"/>
      <c r="M163" s="22"/>
      <c r="N163" s="22"/>
      <c r="P163" s="21"/>
      <c r="Q163" s="41"/>
    </row>
    <row r="164" spans="1:17" ht="18.600000000000001" customHeight="1" x14ac:dyDescent="0.25">
      <c r="A164" s="41"/>
      <c r="L164" s="22"/>
      <c r="M164" s="22"/>
      <c r="N164" s="22"/>
      <c r="P164" s="21"/>
      <c r="Q164" s="41"/>
    </row>
    <row r="165" spans="1:17" ht="18.600000000000001" customHeight="1" thickBot="1" x14ac:dyDescent="0.3">
      <c r="A165" s="41"/>
      <c r="E165" s="2" t="s">
        <v>77</v>
      </c>
      <c r="F165" s="2"/>
      <c r="G165" s="2"/>
      <c r="H165" s="4" t="s">
        <v>1</v>
      </c>
      <c r="I165" s="4"/>
      <c r="J165" s="4" t="s">
        <v>3</v>
      </c>
      <c r="K165" s="50" t="s">
        <v>2</v>
      </c>
      <c r="L165" s="22"/>
      <c r="M165" s="22"/>
      <c r="N165" s="22"/>
      <c r="P165" s="21"/>
      <c r="Q165" s="41"/>
    </row>
    <row r="166" spans="1:17" ht="18.600000000000001" customHeight="1" x14ac:dyDescent="0.25">
      <c r="A166" s="41"/>
      <c r="E166" s="21" t="s">
        <v>79</v>
      </c>
      <c r="F166" s="21"/>
      <c r="G166" s="21"/>
      <c r="H166" s="21" t="s">
        <v>173</v>
      </c>
      <c r="I166" s="22"/>
      <c r="J166" s="22">
        <v>2</v>
      </c>
      <c r="K166" s="49">
        <v>4</v>
      </c>
      <c r="L166" s="21"/>
      <c r="M166" s="21"/>
      <c r="N166" s="21"/>
      <c r="O166" s="21"/>
      <c r="P166" s="21"/>
      <c r="Q166" s="41"/>
    </row>
    <row r="167" spans="1:17" ht="18.600000000000001" customHeight="1" x14ac:dyDescent="0.25">
      <c r="A167" s="41"/>
      <c r="C167" s="6"/>
      <c r="D167" s="1"/>
      <c r="E167" s="21" t="s">
        <v>85</v>
      </c>
      <c r="F167" s="21"/>
      <c r="G167" s="21"/>
      <c r="H167" s="21" t="s">
        <v>106</v>
      </c>
      <c r="I167" s="22"/>
      <c r="J167" s="22">
        <v>2</v>
      </c>
      <c r="K167" s="49">
        <v>4</v>
      </c>
      <c r="L167" s="21"/>
      <c r="M167" s="21"/>
      <c r="N167" s="21"/>
      <c r="O167" s="21"/>
      <c r="P167" s="21"/>
      <c r="Q167" s="41"/>
    </row>
    <row r="168" spans="1:17" ht="18.600000000000001" customHeight="1" x14ac:dyDescent="0.25">
      <c r="A168" s="41"/>
      <c r="B168" s="22"/>
      <c r="C168" s="21"/>
      <c r="D168" s="16"/>
      <c r="E168" s="21" t="s">
        <v>32</v>
      </c>
      <c r="F168" s="21"/>
      <c r="G168" s="21"/>
      <c r="H168" s="21" t="s">
        <v>97</v>
      </c>
      <c r="I168" s="22"/>
      <c r="J168" s="22">
        <v>2</v>
      </c>
      <c r="K168" s="49">
        <v>4</v>
      </c>
      <c r="L168" s="21"/>
      <c r="M168" s="21"/>
      <c r="N168" s="21"/>
      <c r="O168" s="21"/>
      <c r="P168" s="21"/>
      <c r="Q168" s="41"/>
    </row>
    <row r="169" spans="1:17" ht="18.600000000000001" customHeight="1" x14ac:dyDescent="0.25">
      <c r="A169" s="41"/>
      <c r="B169" s="22"/>
      <c r="C169" s="21"/>
      <c r="D169" s="21"/>
      <c r="E169" s="21" t="s">
        <v>153</v>
      </c>
      <c r="F169" s="21"/>
      <c r="G169" s="21"/>
      <c r="H169" s="21" t="s">
        <v>173</v>
      </c>
      <c r="I169" s="22"/>
      <c r="J169" s="22">
        <v>1</v>
      </c>
      <c r="K169" s="49">
        <v>2</v>
      </c>
      <c r="L169" s="21"/>
      <c r="M169" s="21"/>
      <c r="N169" s="21"/>
      <c r="O169" s="21"/>
      <c r="P169" s="21"/>
      <c r="Q169" s="41"/>
    </row>
    <row r="170" spans="1:17" ht="18.600000000000001" customHeight="1" x14ac:dyDescent="0.25">
      <c r="A170" s="41"/>
      <c r="B170" s="5"/>
      <c r="C170" s="6"/>
      <c r="E170" s="21" t="s">
        <v>126</v>
      </c>
      <c r="F170" s="21"/>
      <c r="G170" s="21"/>
      <c r="H170" s="16" t="s">
        <v>98</v>
      </c>
      <c r="I170" s="22"/>
      <c r="J170" s="22">
        <v>2</v>
      </c>
      <c r="K170" s="49">
        <v>2</v>
      </c>
      <c r="L170" s="21"/>
      <c r="M170" s="21"/>
      <c r="N170" s="21"/>
      <c r="O170" s="21"/>
      <c r="P170" s="21"/>
      <c r="Q170" s="41"/>
    </row>
    <row r="171" spans="1:17" ht="18.600000000000001" customHeight="1" x14ac:dyDescent="0.25">
      <c r="A171" s="41"/>
      <c r="B171" s="22"/>
      <c r="C171" s="16"/>
      <c r="D171" s="16"/>
      <c r="E171" s="21" t="s">
        <v>138</v>
      </c>
      <c r="F171" s="21"/>
      <c r="G171" s="21"/>
      <c r="H171" s="21" t="s">
        <v>173</v>
      </c>
      <c r="I171" s="22"/>
      <c r="J171" s="22">
        <v>2</v>
      </c>
      <c r="K171" s="49">
        <v>2</v>
      </c>
      <c r="L171" s="21"/>
      <c r="M171" s="21"/>
      <c r="N171" s="21"/>
      <c r="O171" s="21"/>
      <c r="P171" s="21"/>
      <c r="Q171" s="41"/>
    </row>
    <row r="172" spans="1:17" ht="18.600000000000001" customHeight="1" x14ac:dyDescent="0.25">
      <c r="A172" s="41"/>
      <c r="C172" s="16"/>
      <c r="D172" s="16"/>
      <c r="E172" s="21" t="s">
        <v>120</v>
      </c>
      <c r="F172" s="21"/>
      <c r="G172" s="21"/>
      <c r="H172" s="16" t="s">
        <v>17</v>
      </c>
      <c r="I172" s="22"/>
      <c r="J172" s="22">
        <v>2</v>
      </c>
      <c r="K172" s="49">
        <v>2</v>
      </c>
      <c r="L172" s="21"/>
      <c r="M172" s="21"/>
      <c r="N172" s="21"/>
      <c r="O172" s="21"/>
      <c r="P172" s="21"/>
      <c r="Q172" s="41"/>
    </row>
    <row r="173" spans="1:17" ht="18.600000000000001" customHeight="1" x14ac:dyDescent="0.25">
      <c r="A173" s="41"/>
      <c r="C173" s="16"/>
      <c r="D173" s="16"/>
      <c r="E173" s="21" t="s">
        <v>74</v>
      </c>
      <c r="F173" s="21"/>
      <c r="G173" s="21"/>
      <c r="H173" s="21" t="s">
        <v>107</v>
      </c>
      <c r="I173" s="22"/>
      <c r="J173" s="22">
        <v>2</v>
      </c>
      <c r="K173" s="49">
        <v>2</v>
      </c>
      <c r="L173" s="21"/>
      <c r="M173" s="21"/>
      <c r="N173" s="21"/>
      <c r="O173" s="21"/>
      <c r="P173" s="21"/>
      <c r="Q173" s="41"/>
    </row>
    <row r="174" spans="1:17" ht="18.600000000000001" customHeight="1" x14ac:dyDescent="0.25">
      <c r="A174" s="41"/>
      <c r="C174" s="6"/>
      <c r="E174" s="21" t="s">
        <v>131</v>
      </c>
      <c r="F174" s="21"/>
      <c r="G174" s="21"/>
      <c r="H174" s="21" t="s">
        <v>97</v>
      </c>
      <c r="I174" s="22"/>
      <c r="J174" s="22">
        <v>2</v>
      </c>
      <c r="K174" s="49">
        <v>2</v>
      </c>
      <c r="L174" s="21"/>
      <c r="M174" s="21"/>
      <c r="N174" s="21"/>
      <c r="O174" s="21"/>
      <c r="P174" s="21"/>
      <c r="Q174" s="41"/>
    </row>
    <row r="175" spans="1:17" ht="18.600000000000001" customHeight="1" x14ac:dyDescent="0.25">
      <c r="A175" s="41"/>
      <c r="B175" s="22"/>
      <c r="C175" s="21"/>
      <c r="D175" s="21"/>
      <c r="E175" s="21" t="s">
        <v>34</v>
      </c>
      <c r="F175" s="21"/>
      <c r="G175" s="21"/>
      <c r="H175" s="21" t="s">
        <v>108</v>
      </c>
      <c r="I175" s="22"/>
      <c r="J175" s="22">
        <v>2</v>
      </c>
      <c r="K175" s="49">
        <v>2</v>
      </c>
      <c r="L175" s="21"/>
      <c r="M175" s="21"/>
      <c r="N175" s="21"/>
      <c r="O175" s="21"/>
      <c r="P175" s="21"/>
      <c r="Q175" s="41"/>
    </row>
    <row r="176" spans="1:17" ht="18.600000000000001" customHeight="1" x14ac:dyDescent="0.25">
      <c r="A176" s="41"/>
      <c r="E176" s="21" t="s">
        <v>78</v>
      </c>
      <c r="H176" s="21" t="s">
        <v>108</v>
      </c>
      <c r="I176" s="22"/>
      <c r="J176" s="22">
        <v>2</v>
      </c>
      <c r="K176" s="49">
        <v>2</v>
      </c>
      <c r="L176" s="21"/>
      <c r="M176" s="21"/>
      <c r="N176" s="21"/>
      <c r="O176" s="21"/>
      <c r="P176" s="21"/>
      <c r="Q176" s="41"/>
    </row>
    <row r="177" spans="1:17" ht="18.600000000000001" customHeight="1" x14ac:dyDescent="0.25">
      <c r="A177" s="41"/>
      <c r="E177" s="21" t="s">
        <v>46</v>
      </c>
      <c r="F177" s="21"/>
      <c r="G177" s="21"/>
      <c r="H177" s="21" t="s">
        <v>108</v>
      </c>
      <c r="I177" s="22"/>
      <c r="J177" s="22">
        <v>2</v>
      </c>
      <c r="K177" s="49">
        <v>2</v>
      </c>
      <c r="L177" s="21"/>
      <c r="M177" s="21"/>
      <c r="N177" s="21"/>
      <c r="O177" s="21"/>
      <c r="P177" s="21"/>
      <c r="Q177" s="41"/>
    </row>
    <row r="178" spans="1:17" ht="18.600000000000001" customHeight="1" x14ac:dyDescent="0.25">
      <c r="A178" s="36"/>
      <c r="E178" s="21" t="s">
        <v>29</v>
      </c>
      <c r="F178" s="21"/>
      <c r="G178" s="21"/>
      <c r="H178" s="21" t="s">
        <v>134</v>
      </c>
      <c r="I178" s="22"/>
      <c r="J178" s="22">
        <v>2</v>
      </c>
      <c r="K178" s="49">
        <v>2</v>
      </c>
      <c r="L178" s="21"/>
      <c r="M178" s="21"/>
      <c r="N178" s="21"/>
      <c r="Q178" s="36"/>
    </row>
    <row r="179" spans="1:17" ht="18.600000000000001" customHeight="1" x14ac:dyDescent="0.25">
      <c r="A179" s="41"/>
      <c r="E179" s="21" t="s">
        <v>64</v>
      </c>
      <c r="F179" s="21"/>
      <c r="G179" s="21"/>
      <c r="H179" s="21" t="s">
        <v>17</v>
      </c>
      <c r="I179" s="22"/>
      <c r="J179" s="22">
        <v>2</v>
      </c>
      <c r="K179" s="49">
        <v>2</v>
      </c>
      <c r="M179" s="21"/>
      <c r="Q179" s="41"/>
    </row>
    <row r="180" spans="1:17" ht="18.600000000000001" customHeight="1" x14ac:dyDescent="0.25">
      <c r="A180" s="36"/>
      <c r="Q180" s="36"/>
    </row>
    <row r="181" spans="1:17" ht="18.600000000000001" customHeight="1" x14ac:dyDescent="0.25">
      <c r="A181" s="41"/>
      <c r="Q181" s="36"/>
    </row>
    <row r="182" spans="1:17" ht="18.600000000000001" customHeight="1" x14ac:dyDescent="0.25">
      <c r="A182" s="41"/>
      <c r="Q182" s="36"/>
    </row>
    <row r="183" spans="1:17" ht="18.600000000000001" customHeight="1" x14ac:dyDescent="0.25">
      <c r="A183" s="41"/>
      <c r="Q183" s="36"/>
    </row>
    <row r="184" spans="1:17" ht="18.600000000000001" customHeight="1" x14ac:dyDescent="0.25">
      <c r="A184" s="41"/>
      <c r="Q184" s="36"/>
    </row>
    <row r="185" spans="1:17" ht="18.600000000000001" customHeight="1" x14ac:dyDescent="0.25">
      <c r="A185" s="41"/>
      <c r="Q185" s="36"/>
    </row>
    <row r="186" spans="1:17" ht="18.600000000000001" customHeight="1" x14ac:dyDescent="0.25">
      <c r="A186" s="41"/>
      <c r="Q186" s="36"/>
    </row>
    <row r="187" spans="1:17" ht="18.600000000000001" customHeight="1" x14ac:dyDescent="0.25">
      <c r="A187" s="41"/>
      <c r="Q187" s="36"/>
    </row>
    <row r="188" spans="1:17" ht="18.600000000000001" customHeight="1" x14ac:dyDescent="0.25">
      <c r="A188" s="41"/>
      <c r="Q188" s="36"/>
    </row>
    <row r="189" spans="1:17" x14ac:dyDescent="0.2">
      <c r="A189" s="39"/>
      <c r="B189" s="39"/>
      <c r="C189" s="39"/>
      <c r="D189" s="39"/>
      <c r="E189" s="39"/>
      <c r="F189" s="39"/>
      <c r="G189" s="39"/>
      <c r="H189" s="39"/>
      <c r="I189" s="39"/>
      <c r="J189" s="39"/>
      <c r="K189" s="39"/>
      <c r="L189" s="39"/>
      <c r="M189" s="39"/>
      <c r="N189" s="39"/>
      <c r="O189" s="39"/>
      <c r="P189" s="39"/>
      <c r="Q189" s="39"/>
    </row>
  </sheetData>
  <mergeCells count="94">
    <mergeCell ref="G128:M128"/>
    <mergeCell ref="E140:F140"/>
    <mergeCell ref="D142:L142"/>
    <mergeCell ref="AG30:AH30"/>
    <mergeCell ref="AG98:AH98"/>
    <mergeCell ref="AG99:AH99"/>
    <mergeCell ref="AG100:AH100"/>
    <mergeCell ref="AG101:AH101"/>
    <mergeCell ref="AG102:AH102"/>
    <mergeCell ref="B127:P127"/>
    <mergeCell ref="AG87:AH87"/>
    <mergeCell ref="U91:AN91"/>
    <mergeCell ref="AG94:AH94"/>
    <mergeCell ref="AG95:AH95"/>
    <mergeCell ref="AG96:AH96"/>
    <mergeCell ref="AG97:AH97"/>
    <mergeCell ref="AG86:AH86"/>
    <mergeCell ref="U68:AN68"/>
    <mergeCell ref="AG71:AH71"/>
    <mergeCell ref="AG72:AH72"/>
    <mergeCell ref="AG73:AH73"/>
    <mergeCell ref="AG74:AH74"/>
    <mergeCell ref="AG75:AH75"/>
    <mergeCell ref="AG76:AH76"/>
    <mergeCell ref="AG77:AH77"/>
    <mergeCell ref="AG78:AH78"/>
    <mergeCell ref="AG79:AH79"/>
    <mergeCell ref="U83:AN83"/>
    <mergeCell ref="BR65:CM65"/>
    <mergeCell ref="BA67:BE67"/>
    <mergeCell ref="BF67:BJ67"/>
    <mergeCell ref="BK67:BO67"/>
    <mergeCell ref="BY67:CC67"/>
    <mergeCell ref="CD67:CH67"/>
    <mergeCell ref="CI67:CM67"/>
    <mergeCell ref="B64:P64"/>
    <mergeCell ref="S64:AQ64"/>
    <mergeCell ref="AT64:BO64"/>
    <mergeCell ref="D65:N65"/>
    <mergeCell ref="S65:AQ65"/>
    <mergeCell ref="AT65:BO65"/>
    <mergeCell ref="BR64:CM64"/>
    <mergeCell ref="AG42:AH42"/>
    <mergeCell ref="AG43:AH43"/>
    <mergeCell ref="AG44:AH44"/>
    <mergeCell ref="AG45:AH45"/>
    <mergeCell ref="BH58:BI58"/>
    <mergeCell ref="BH59:BI59"/>
    <mergeCell ref="BH60:BI60"/>
    <mergeCell ref="BH61:BI61"/>
    <mergeCell ref="AG41:AH41"/>
    <mergeCell ref="AG25:AH25"/>
    <mergeCell ref="AG26:AH26"/>
    <mergeCell ref="AG27:AH27"/>
    <mergeCell ref="AG28:AH28"/>
    <mergeCell ref="AG29:AH29"/>
    <mergeCell ref="U34:AL34"/>
    <mergeCell ref="AG36:AH36"/>
    <mergeCell ref="AG37:AH37"/>
    <mergeCell ref="AG38:AH38"/>
    <mergeCell ref="AG39:AH39"/>
    <mergeCell ref="AG40:AH40"/>
    <mergeCell ref="AG24:AH24"/>
    <mergeCell ref="AG10:AH10"/>
    <mergeCell ref="AG11:AH11"/>
    <mergeCell ref="AG12:AH12"/>
    <mergeCell ref="AG13:AH13"/>
    <mergeCell ref="AG15:AH15"/>
    <mergeCell ref="U19:AL19"/>
    <mergeCell ref="AG21:AH21"/>
    <mergeCell ref="AG22:AH22"/>
    <mergeCell ref="AG23:AH23"/>
    <mergeCell ref="E14:F14"/>
    <mergeCell ref="AG14:AH14"/>
    <mergeCell ref="CD4:CH4"/>
    <mergeCell ref="CI4:CM4"/>
    <mergeCell ref="AG6:AH6"/>
    <mergeCell ref="AG7:AH7"/>
    <mergeCell ref="AG8:AH8"/>
    <mergeCell ref="AG9:AH9"/>
    <mergeCell ref="BY4:CC4"/>
    <mergeCell ref="BH3:BI3"/>
    <mergeCell ref="U4:AL4"/>
    <mergeCell ref="BA4:BE4"/>
    <mergeCell ref="BF4:BJ4"/>
    <mergeCell ref="BK4:BO4"/>
    <mergeCell ref="B1:P1"/>
    <mergeCell ref="S1:AQ1"/>
    <mergeCell ref="AT1:BO1"/>
    <mergeCell ref="BR1:CM1"/>
    <mergeCell ref="G2:M2"/>
    <mergeCell ref="S2:AQ2"/>
    <mergeCell ref="AT2:BO2"/>
    <mergeCell ref="BR2:CM2"/>
  </mergeCells>
  <conditionalFormatting sqref="BY92:CM92">
    <cfRule type="cellIs" dxfId="110" priority="6" operator="notEqual">
      <formula>BY$91</formula>
    </cfRule>
  </conditionalFormatting>
  <pageMargins left="0.3" right="0.3" top="0.35" bottom="0.35" header="0.5" footer="0.5"/>
  <pageSetup scale="64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BFF3BC-A964-447B-9638-67D0BDBFF3BF}">
  <dimension ref="A1:CN190"/>
  <sheetViews>
    <sheetView topLeftCell="D19" zoomScale="70" zoomScaleNormal="70" zoomScaleSheetLayoutView="78" workbookViewId="0">
      <selection activeCell="AG75" sqref="AG75:AH75"/>
    </sheetView>
  </sheetViews>
  <sheetFormatPr defaultRowHeight="12.75" x14ac:dyDescent="0.2"/>
  <cols>
    <col min="1" max="1" width="2.7109375" customWidth="1"/>
    <col min="2" max="2" width="13.140625" customWidth="1"/>
    <col min="3" max="3" width="8.7109375" customWidth="1"/>
    <col min="4" max="4" width="8.28515625" customWidth="1"/>
    <col min="5" max="5" width="9.7109375" customWidth="1"/>
    <col min="6" max="6" width="5.85546875" customWidth="1"/>
    <col min="7" max="13" width="9.7109375" customWidth="1"/>
    <col min="14" max="15" width="10.7109375" customWidth="1"/>
    <col min="16" max="16" width="18.7109375" customWidth="1"/>
    <col min="17" max="18" width="2.7109375" customWidth="1"/>
    <col min="19" max="19" width="5.85546875" customWidth="1"/>
    <col min="20" max="23" width="6" customWidth="1"/>
    <col min="24" max="24" width="4.7109375" customWidth="1"/>
    <col min="25" max="25" width="10.7109375" customWidth="1"/>
    <col min="26" max="30" width="5.85546875" customWidth="1"/>
    <col min="31" max="31" width="5.28515625" customWidth="1"/>
    <col min="32" max="32" width="5.85546875" customWidth="1"/>
    <col min="33" max="36" width="6" customWidth="1"/>
    <col min="37" max="37" width="4.7109375" customWidth="1"/>
    <col min="38" max="38" width="10.7109375" customWidth="1"/>
    <col min="39" max="43" width="5.85546875" customWidth="1"/>
    <col min="44" max="45" width="2.7109375" customWidth="1"/>
    <col min="46" max="46" width="5.85546875" customWidth="1"/>
    <col min="47" max="50" width="6" customWidth="1"/>
    <col min="51" max="51" width="5.7109375" customWidth="1"/>
    <col min="52" max="52" width="12.7109375" customWidth="1"/>
    <col min="53" max="67" width="7" customWidth="1"/>
    <col min="68" max="69" width="2.7109375" customWidth="1"/>
    <col min="70" max="70" width="5.85546875" customWidth="1"/>
    <col min="71" max="74" width="6" customWidth="1"/>
    <col min="75" max="75" width="4.7109375" customWidth="1"/>
    <col min="76" max="76" width="12.7109375" customWidth="1"/>
    <col min="77" max="91" width="7" customWidth="1"/>
    <col min="92" max="92" width="2.7109375" customWidth="1"/>
  </cols>
  <sheetData>
    <row r="1" spans="1:92" ht="21.95" customHeight="1" x14ac:dyDescent="0.3">
      <c r="A1" s="39"/>
      <c r="B1" s="85" t="s">
        <v>127</v>
      </c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39"/>
      <c r="R1" s="39"/>
      <c r="S1" s="85" t="s">
        <v>127</v>
      </c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  <c r="AG1" s="85"/>
      <c r="AH1" s="85"/>
      <c r="AI1" s="85"/>
      <c r="AJ1" s="85"/>
      <c r="AK1" s="85"/>
      <c r="AL1" s="85"/>
      <c r="AM1" s="85"/>
      <c r="AN1" s="85"/>
      <c r="AO1" s="85"/>
      <c r="AP1" s="85"/>
      <c r="AQ1" s="85"/>
      <c r="AR1" s="39"/>
      <c r="AS1" s="39"/>
      <c r="AT1" s="85" t="s">
        <v>127</v>
      </c>
      <c r="AU1" s="85"/>
      <c r="AV1" s="85"/>
      <c r="AW1" s="85"/>
      <c r="AX1" s="85"/>
      <c r="AY1" s="85"/>
      <c r="AZ1" s="85"/>
      <c r="BA1" s="85"/>
      <c r="BB1" s="85"/>
      <c r="BC1" s="85"/>
      <c r="BD1" s="85"/>
      <c r="BE1" s="85"/>
      <c r="BF1" s="85"/>
      <c r="BG1" s="85"/>
      <c r="BH1" s="85"/>
      <c r="BI1" s="85"/>
      <c r="BJ1" s="85"/>
      <c r="BK1" s="85"/>
      <c r="BL1" s="85"/>
      <c r="BM1" s="85"/>
      <c r="BN1" s="85"/>
      <c r="BO1" s="85"/>
      <c r="BP1" s="39"/>
      <c r="BQ1" s="39"/>
      <c r="BR1" s="85" t="s">
        <v>127</v>
      </c>
      <c r="BS1" s="85"/>
      <c r="BT1" s="85"/>
      <c r="BU1" s="85"/>
      <c r="BV1" s="85"/>
      <c r="BW1" s="85"/>
      <c r="BX1" s="85"/>
      <c r="BY1" s="85"/>
      <c r="BZ1" s="85"/>
      <c r="CA1" s="85"/>
      <c r="CB1" s="85"/>
      <c r="CC1" s="85"/>
      <c r="CD1" s="85"/>
      <c r="CE1" s="85"/>
      <c r="CF1" s="85"/>
      <c r="CG1" s="85"/>
      <c r="CH1" s="85"/>
      <c r="CI1" s="85"/>
      <c r="CJ1" s="85"/>
      <c r="CK1" s="85"/>
      <c r="CL1" s="85"/>
      <c r="CM1" s="85"/>
      <c r="CN1" s="39"/>
    </row>
    <row r="2" spans="1:92" ht="18.600000000000001" customHeight="1" x14ac:dyDescent="0.3">
      <c r="A2" s="36"/>
      <c r="B2" s="26" t="s">
        <v>76</v>
      </c>
      <c r="C2" s="26">
        <v>23</v>
      </c>
      <c r="D2" s="25"/>
      <c r="E2" s="25"/>
      <c r="F2" s="25"/>
      <c r="G2" s="86" t="s">
        <v>668</v>
      </c>
      <c r="H2" s="86"/>
      <c r="I2" s="86"/>
      <c r="J2" s="86"/>
      <c r="K2" s="86"/>
      <c r="L2" s="86"/>
      <c r="M2" s="86"/>
      <c r="N2" s="25"/>
      <c r="O2" s="25"/>
      <c r="P2" s="25"/>
      <c r="Q2" s="36"/>
      <c r="R2" s="36"/>
      <c r="S2" s="86" t="s">
        <v>0</v>
      </c>
      <c r="T2" s="86"/>
      <c r="U2" s="86"/>
      <c r="V2" s="86"/>
      <c r="W2" s="86"/>
      <c r="X2" s="86"/>
      <c r="Y2" s="86"/>
      <c r="Z2" s="86"/>
      <c r="AA2" s="86"/>
      <c r="AB2" s="86"/>
      <c r="AC2" s="86"/>
      <c r="AD2" s="86"/>
      <c r="AE2" s="86"/>
      <c r="AF2" s="86"/>
      <c r="AG2" s="86"/>
      <c r="AH2" s="86"/>
      <c r="AI2" s="86"/>
      <c r="AJ2" s="86"/>
      <c r="AK2" s="86"/>
      <c r="AL2" s="86"/>
      <c r="AM2" s="86"/>
      <c r="AN2" s="86"/>
      <c r="AO2" s="86"/>
      <c r="AP2" s="86"/>
      <c r="AQ2" s="86"/>
      <c r="AR2" s="39"/>
      <c r="AS2" s="36"/>
      <c r="AT2" s="86" t="s">
        <v>696</v>
      </c>
      <c r="AU2" s="86"/>
      <c r="AV2" s="86"/>
      <c r="AW2" s="86"/>
      <c r="AX2" s="86"/>
      <c r="AY2" s="86"/>
      <c r="AZ2" s="86"/>
      <c r="BA2" s="86"/>
      <c r="BB2" s="86"/>
      <c r="BC2" s="86"/>
      <c r="BD2" s="86"/>
      <c r="BE2" s="86"/>
      <c r="BF2" s="86"/>
      <c r="BG2" s="86"/>
      <c r="BH2" s="86"/>
      <c r="BI2" s="86"/>
      <c r="BJ2" s="86"/>
      <c r="BK2" s="86"/>
      <c r="BL2" s="86"/>
      <c r="BM2" s="86"/>
      <c r="BN2" s="86"/>
      <c r="BO2" s="86"/>
      <c r="BP2" s="36"/>
      <c r="BQ2" s="36"/>
      <c r="BR2" s="86" t="s">
        <v>88</v>
      </c>
      <c r="BS2" s="86"/>
      <c r="BT2" s="86"/>
      <c r="BU2" s="86"/>
      <c r="BV2" s="86"/>
      <c r="BW2" s="86"/>
      <c r="BX2" s="86"/>
      <c r="BY2" s="86"/>
      <c r="BZ2" s="86"/>
      <c r="CA2" s="86"/>
      <c r="CB2" s="86"/>
      <c r="CC2" s="86"/>
      <c r="CD2" s="86"/>
      <c r="CE2" s="86"/>
      <c r="CF2" s="86"/>
      <c r="CG2" s="86"/>
      <c r="CH2" s="86"/>
      <c r="CI2" s="86"/>
      <c r="CJ2" s="86"/>
      <c r="CK2" s="86"/>
      <c r="CL2" s="86"/>
      <c r="CM2" s="86"/>
      <c r="CN2" s="39"/>
    </row>
    <row r="3" spans="1:92" ht="18.600000000000001" customHeight="1" thickBot="1" x14ac:dyDescent="0.3">
      <c r="A3" s="36"/>
      <c r="B3" s="4" t="s">
        <v>717</v>
      </c>
      <c r="C3" s="2" t="s">
        <v>80</v>
      </c>
      <c r="D3" s="2"/>
      <c r="E3" s="3"/>
      <c r="F3" s="2"/>
      <c r="G3" s="4" t="s">
        <v>7</v>
      </c>
      <c r="H3" s="4" t="s">
        <v>8</v>
      </c>
      <c r="I3" s="4" t="s">
        <v>9</v>
      </c>
      <c r="J3" s="4" t="s">
        <v>11</v>
      </c>
      <c r="K3" s="4" t="s">
        <v>12</v>
      </c>
      <c r="L3" s="4" t="s">
        <v>10</v>
      </c>
      <c r="M3" s="4" t="s">
        <v>4</v>
      </c>
      <c r="N3" s="4" t="s">
        <v>13</v>
      </c>
      <c r="O3" s="4" t="s">
        <v>2</v>
      </c>
      <c r="P3" s="4" t="s">
        <v>252</v>
      </c>
      <c r="Q3" s="36"/>
      <c r="R3" s="36"/>
      <c r="AN3" s="22"/>
      <c r="AQ3" s="22"/>
      <c r="AR3" s="39"/>
      <c r="AS3" s="36"/>
      <c r="AV3" s="27"/>
      <c r="AW3" s="21"/>
      <c r="AY3" s="21"/>
      <c r="AZ3" s="21"/>
      <c r="BA3" s="21"/>
      <c r="BC3" s="22"/>
      <c r="BD3" s="22"/>
      <c r="BE3" s="22"/>
      <c r="BF3" s="22"/>
      <c r="BG3" s="22"/>
      <c r="BH3" s="95"/>
      <c r="BI3" s="95"/>
      <c r="BJ3" s="22"/>
      <c r="BK3" s="22"/>
      <c r="BL3" s="22"/>
      <c r="BM3" s="24"/>
      <c r="BO3" s="22"/>
      <c r="BP3" s="36"/>
      <c r="BQ3" s="36"/>
      <c r="BT3" s="27"/>
      <c r="BU3" s="21"/>
      <c r="BW3" s="21"/>
      <c r="BX3" s="21"/>
      <c r="BY3" s="16"/>
      <c r="CB3" s="22"/>
      <c r="CC3" s="22"/>
      <c r="CD3" s="22"/>
      <c r="CE3" s="22"/>
      <c r="CF3" s="55"/>
      <c r="CG3" s="55"/>
      <c r="CH3" s="22"/>
      <c r="CI3" s="22"/>
      <c r="CJ3" s="22"/>
      <c r="CK3" s="24"/>
      <c r="CM3" s="22"/>
      <c r="CN3" s="39"/>
    </row>
    <row r="4" spans="1:92" ht="18.600000000000001" customHeight="1" x14ac:dyDescent="0.25">
      <c r="A4" s="36"/>
      <c r="B4" s="5" t="s">
        <v>684</v>
      </c>
      <c r="C4" s="6" t="s">
        <v>171</v>
      </c>
      <c r="D4" s="11"/>
      <c r="E4" s="11"/>
      <c r="F4" s="11"/>
      <c r="G4" s="5">
        <v>1</v>
      </c>
      <c r="H4" s="5">
        <v>0</v>
      </c>
      <c r="I4" s="5">
        <v>0</v>
      </c>
      <c r="J4" s="5">
        <f t="shared" ref="J4:J11" si="0">2*G4+I4</f>
        <v>2</v>
      </c>
      <c r="K4" s="35">
        <f t="shared" ref="K4:K11" si="1">+J4/((G4+H4+I4)*2)</f>
        <v>1</v>
      </c>
      <c r="L4" s="5">
        <f>+$BB$81</f>
        <v>3</v>
      </c>
      <c r="M4" s="5">
        <v>0</v>
      </c>
      <c r="N4" s="5">
        <f>+$BC$81</f>
        <v>4</v>
      </c>
      <c r="O4" s="5">
        <f>+$BE$81</f>
        <v>2</v>
      </c>
      <c r="P4" s="5">
        <v>1</v>
      </c>
      <c r="Q4" s="40"/>
      <c r="R4" s="36"/>
      <c r="U4" s="88" t="s">
        <v>693</v>
      </c>
      <c r="V4" s="88"/>
      <c r="W4" s="88"/>
      <c r="X4" s="88"/>
      <c r="Y4" s="88"/>
      <c r="Z4" s="88"/>
      <c r="AA4" s="88"/>
      <c r="AB4" s="88"/>
      <c r="AC4" s="88"/>
      <c r="AD4" s="88"/>
      <c r="AE4" s="88"/>
      <c r="AF4" s="88"/>
      <c r="AG4" s="88"/>
      <c r="AH4" s="88"/>
      <c r="AI4" s="88"/>
      <c r="AJ4" s="88"/>
      <c r="AK4" s="88"/>
      <c r="AL4" s="88"/>
      <c r="AN4" s="22"/>
      <c r="AO4" s="5"/>
      <c r="AQ4" s="22"/>
      <c r="AR4" s="39"/>
      <c r="AS4" s="36"/>
      <c r="BA4" s="89" t="s">
        <v>694</v>
      </c>
      <c r="BB4" s="90"/>
      <c r="BC4" s="90"/>
      <c r="BD4" s="90"/>
      <c r="BE4" s="91"/>
      <c r="BF4" s="92" t="s">
        <v>697</v>
      </c>
      <c r="BG4" s="93"/>
      <c r="BH4" s="93"/>
      <c r="BI4" s="93"/>
      <c r="BJ4" s="94"/>
      <c r="BK4" s="89" t="s">
        <v>698</v>
      </c>
      <c r="BL4" s="90"/>
      <c r="BM4" s="90"/>
      <c r="BN4" s="90"/>
      <c r="BO4" s="91"/>
      <c r="BP4" s="36"/>
      <c r="BQ4" s="36"/>
      <c r="BT4" s="27"/>
      <c r="BU4" s="21"/>
      <c r="BW4" s="21"/>
      <c r="BX4" s="21"/>
      <c r="BY4" s="89" t="s">
        <v>694</v>
      </c>
      <c r="BZ4" s="90"/>
      <c r="CA4" s="90"/>
      <c r="CB4" s="90"/>
      <c r="CC4" s="91"/>
      <c r="CD4" s="92" t="s">
        <v>697</v>
      </c>
      <c r="CE4" s="93"/>
      <c r="CF4" s="93"/>
      <c r="CG4" s="93"/>
      <c r="CH4" s="94"/>
      <c r="CI4" s="89" t="s">
        <v>698</v>
      </c>
      <c r="CJ4" s="90"/>
      <c r="CK4" s="90"/>
      <c r="CL4" s="90"/>
      <c r="CM4" s="91"/>
      <c r="CN4" s="39"/>
    </row>
    <row r="5" spans="1:92" ht="18.600000000000001" customHeight="1" thickBot="1" x14ac:dyDescent="0.3">
      <c r="A5" s="36"/>
      <c r="B5" s="5" t="s">
        <v>690</v>
      </c>
      <c r="C5" s="6" t="s">
        <v>14</v>
      </c>
      <c r="D5" s="11"/>
      <c r="E5" s="6"/>
      <c r="F5" s="11"/>
      <c r="G5" s="5">
        <v>1</v>
      </c>
      <c r="H5" s="5">
        <v>0</v>
      </c>
      <c r="I5" s="5">
        <v>0</v>
      </c>
      <c r="J5" s="5">
        <f t="shared" si="0"/>
        <v>2</v>
      </c>
      <c r="K5" s="35">
        <f t="shared" si="1"/>
        <v>1</v>
      </c>
      <c r="L5" s="5">
        <f>+$BB$120</f>
        <v>4</v>
      </c>
      <c r="M5" s="5">
        <v>1</v>
      </c>
      <c r="N5" s="5">
        <f>+$BC$120</f>
        <v>6</v>
      </c>
      <c r="O5" s="5">
        <f>+$BE$120</f>
        <v>2</v>
      </c>
      <c r="P5" s="5">
        <v>7</v>
      </c>
      <c r="Q5" s="40"/>
      <c r="R5" s="36"/>
      <c r="AN5" s="22"/>
      <c r="AO5" s="5"/>
      <c r="AQ5" s="22"/>
      <c r="AR5" s="39"/>
      <c r="AS5" s="36"/>
      <c r="AT5" s="23" t="s">
        <v>109</v>
      </c>
      <c r="AU5" s="51" t="s">
        <v>80</v>
      </c>
      <c r="AV5" s="51"/>
      <c r="AW5" s="51"/>
      <c r="AX5" s="51"/>
      <c r="AY5" s="51" t="s">
        <v>110</v>
      </c>
      <c r="AZ5" s="17" t="s">
        <v>21</v>
      </c>
      <c r="BA5" s="67" t="s">
        <v>3</v>
      </c>
      <c r="BB5" s="68" t="s">
        <v>22</v>
      </c>
      <c r="BC5" s="68" t="s">
        <v>23</v>
      </c>
      <c r="BD5" s="68" t="s">
        <v>24</v>
      </c>
      <c r="BE5" s="69" t="s">
        <v>2</v>
      </c>
      <c r="BF5" s="70" t="s">
        <v>3</v>
      </c>
      <c r="BG5" s="71" t="s">
        <v>22</v>
      </c>
      <c r="BH5" s="71" t="s">
        <v>23</v>
      </c>
      <c r="BI5" s="71" t="s">
        <v>24</v>
      </c>
      <c r="BJ5" s="69" t="s">
        <v>2</v>
      </c>
      <c r="BK5" s="70" t="s">
        <v>3</v>
      </c>
      <c r="BL5" s="68" t="s">
        <v>22</v>
      </c>
      <c r="BM5" s="68" t="s">
        <v>23</v>
      </c>
      <c r="BN5" s="68" t="s">
        <v>24</v>
      </c>
      <c r="BO5" s="69" t="s">
        <v>2</v>
      </c>
      <c r="BP5" s="36"/>
      <c r="BQ5" s="36"/>
      <c r="BR5" s="28" t="s">
        <v>109</v>
      </c>
      <c r="BS5" s="28" t="s">
        <v>111</v>
      </c>
      <c r="BT5" s="28"/>
      <c r="BU5" s="38"/>
      <c r="BV5" s="38"/>
      <c r="BW5" s="38"/>
      <c r="BX5" s="38"/>
      <c r="BY5" s="67" t="s">
        <v>3</v>
      </c>
      <c r="BZ5" s="68" t="s">
        <v>22</v>
      </c>
      <c r="CA5" s="68" t="s">
        <v>23</v>
      </c>
      <c r="CB5" s="68" t="s">
        <v>24</v>
      </c>
      <c r="CC5" s="69" t="s">
        <v>2</v>
      </c>
      <c r="CD5" s="70" t="s">
        <v>3</v>
      </c>
      <c r="CE5" s="71" t="s">
        <v>22</v>
      </c>
      <c r="CF5" s="71" t="s">
        <v>23</v>
      </c>
      <c r="CG5" s="71" t="s">
        <v>24</v>
      </c>
      <c r="CH5" s="69" t="s">
        <v>2</v>
      </c>
      <c r="CI5" s="70" t="s">
        <v>3</v>
      </c>
      <c r="CJ5" s="68" t="s">
        <v>22</v>
      </c>
      <c r="CK5" s="68" t="s">
        <v>23</v>
      </c>
      <c r="CL5" s="68" t="s">
        <v>24</v>
      </c>
      <c r="CM5" s="69" t="s">
        <v>2</v>
      </c>
      <c r="CN5" s="39"/>
    </row>
    <row r="6" spans="1:92" ht="18.600000000000001" customHeight="1" thickBot="1" x14ac:dyDescent="0.3">
      <c r="A6" s="36"/>
      <c r="B6" s="5" t="s">
        <v>685</v>
      </c>
      <c r="C6" s="6" t="s">
        <v>130</v>
      </c>
      <c r="D6" s="11"/>
      <c r="E6" s="6"/>
      <c r="F6" s="11"/>
      <c r="G6" s="5">
        <v>0</v>
      </c>
      <c r="H6" s="5">
        <v>1</v>
      </c>
      <c r="I6" s="5">
        <v>0</v>
      </c>
      <c r="J6" s="5">
        <f t="shared" si="0"/>
        <v>0</v>
      </c>
      <c r="K6" s="35">
        <f t="shared" si="1"/>
        <v>0</v>
      </c>
      <c r="L6" s="5">
        <f>+$BB$18</f>
        <v>1</v>
      </c>
      <c r="M6" s="5">
        <v>4</v>
      </c>
      <c r="N6" s="5">
        <f>+$BC$18</f>
        <v>2</v>
      </c>
      <c r="O6" s="5">
        <f>+$BE$18</f>
        <v>2</v>
      </c>
      <c r="P6" s="5">
        <v>2</v>
      </c>
      <c r="Q6" s="40"/>
      <c r="R6" s="36"/>
      <c r="U6" s="37" t="s">
        <v>109</v>
      </c>
      <c r="V6" s="10" t="s">
        <v>0</v>
      </c>
      <c r="W6" s="10"/>
      <c r="X6" s="10"/>
      <c r="Y6" s="10"/>
      <c r="Z6" s="10" t="s">
        <v>1</v>
      </c>
      <c r="AA6" s="10"/>
      <c r="AB6" s="10"/>
      <c r="AC6" s="37" t="s">
        <v>3</v>
      </c>
      <c r="AD6" s="37" t="s">
        <v>7</v>
      </c>
      <c r="AE6" s="37" t="s">
        <v>8</v>
      </c>
      <c r="AF6" s="37" t="s">
        <v>9</v>
      </c>
      <c r="AG6" s="97" t="s">
        <v>71</v>
      </c>
      <c r="AH6" s="97"/>
      <c r="AI6" s="37" t="s">
        <v>4</v>
      </c>
      <c r="AJ6" s="37" t="s">
        <v>6</v>
      </c>
      <c r="AK6" s="37" t="s">
        <v>5</v>
      </c>
      <c r="AL6" s="37" t="s">
        <v>72</v>
      </c>
      <c r="AN6" s="22"/>
      <c r="AO6" s="5"/>
      <c r="AQ6" s="22"/>
      <c r="AR6" s="39"/>
      <c r="AS6" s="36"/>
      <c r="AT6" s="18" t="s">
        <v>130</v>
      </c>
      <c r="AU6" s="18"/>
      <c r="AV6" s="18"/>
      <c r="AW6" s="18"/>
      <c r="AX6" s="18"/>
      <c r="AY6" s="16" t="s">
        <v>135</v>
      </c>
      <c r="BA6" s="72">
        <v>3</v>
      </c>
      <c r="BB6" s="22">
        <v>0</v>
      </c>
      <c r="BC6" s="22">
        <v>0</v>
      </c>
      <c r="BD6" s="22">
        <f>+BB6+BC6</f>
        <v>0</v>
      </c>
      <c r="BE6" s="73">
        <v>0</v>
      </c>
      <c r="BF6" s="72">
        <f>+BA6+BK6</f>
        <v>48</v>
      </c>
      <c r="BG6" s="22">
        <f>+BB6+BL6</f>
        <v>5</v>
      </c>
      <c r="BH6" s="22">
        <f>+BC6+BM6</f>
        <v>26</v>
      </c>
      <c r="BI6" s="22">
        <f>+BG6+BH6</f>
        <v>31</v>
      </c>
      <c r="BJ6" s="73">
        <f>+BE6+BO6</f>
        <v>4</v>
      </c>
      <c r="BK6" s="72">
        <v>45</v>
      </c>
      <c r="BL6" s="15">
        <v>5</v>
      </c>
      <c r="BM6" s="15">
        <v>26</v>
      </c>
      <c r="BN6" s="15">
        <f t="shared" ref="BN6:BN17" si="2">+BL6+BM6</f>
        <v>31</v>
      </c>
      <c r="BO6" s="74">
        <v>4</v>
      </c>
      <c r="BP6" s="36"/>
      <c r="BQ6" s="36"/>
      <c r="BR6" s="27">
        <v>8.5</v>
      </c>
      <c r="BS6" s="21" t="s">
        <v>276</v>
      </c>
      <c r="BY6" s="72">
        <v>1</v>
      </c>
      <c r="BZ6" s="22">
        <v>1</v>
      </c>
      <c r="CA6" s="22">
        <v>0</v>
      </c>
      <c r="CB6" s="22">
        <f>+BZ6+CA6</f>
        <v>1</v>
      </c>
      <c r="CC6" s="73">
        <v>0</v>
      </c>
      <c r="CD6" s="72">
        <f>+CI6+BY6</f>
        <v>8</v>
      </c>
      <c r="CE6" s="22">
        <f>+CJ6+BZ6</f>
        <v>8</v>
      </c>
      <c r="CF6" s="22">
        <f>+CK6+CA6</f>
        <v>1</v>
      </c>
      <c r="CG6" s="22">
        <f>+CL6+CB6</f>
        <v>9</v>
      </c>
      <c r="CH6" s="73">
        <f>+CM6+CC6</f>
        <v>2</v>
      </c>
      <c r="CI6" s="72">
        <v>7</v>
      </c>
      <c r="CJ6" s="22">
        <v>7</v>
      </c>
      <c r="CK6" s="22">
        <v>1</v>
      </c>
      <c r="CL6" s="22">
        <f t="shared" ref="CL6:CL42" si="3">+CJ6+CK6</f>
        <v>8</v>
      </c>
      <c r="CM6" s="73">
        <v>2</v>
      </c>
      <c r="CN6" s="39"/>
    </row>
    <row r="7" spans="1:92" ht="18.600000000000001" customHeight="1" thickBot="1" x14ac:dyDescent="0.3">
      <c r="A7" s="36"/>
      <c r="B7" s="5" t="s">
        <v>691</v>
      </c>
      <c r="C7" s="6" t="s">
        <v>93</v>
      </c>
      <c r="D7" s="11"/>
      <c r="E7" s="11"/>
      <c r="F7" s="11"/>
      <c r="G7" s="5">
        <v>0</v>
      </c>
      <c r="H7" s="5">
        <v>1</v>
      </c>
      <c r="I7" s="5">
        <v>0</v>
      </c>
      <c r="J7" s="5">
        <f t="shared" si="0"/>
        <v>0</v>
      </c>
      <c r="K7" s="35">
        <f t="shared" si="1"/>
        <v>0</v>
      </c>
      <c r="L7" s="5">
        <f>+$BB$44</f>
        <v>0</v>
      </c>
      <c r="M7" s="5">
        <v>3</v>
      </c>
      <c r="N7" s="5">
        <f>+$BC$44</f>
        <v>0</v>
      </c>
      <c r="O7" s="5">
        <f>+$BE$44</f>
        <v>0</v>
      </c>
      <c r="P7" s="5">
        <v>8</v>
      </c>
      <c r="Q7" s="40"/>
      <c r="R7" s="36"/>
      <c r="U7" s="27">
        <v>8</v>
      </c>
      <c r="V7" s="21" t="s">
        <v>15</v>
      </c>
      <c r="X7" s="21"/>
      <c r="Y7" s="21"/>
      <c r="Z7" s="21" t="s">
        <v>184</v>
      </c>
      <c r="AB7" s="22"/>
      <c r="AC7" s="22">
        <f t="shared" ref="AC7:AC14" si="4">+AD7+AE7+AF7</f>
        <v>23</v>
      </c>
      <c r="AD7" s="15">
        <f t="shared" ref="AD7:AF14" si="5">SUMIF($V$22:$V$29,$V7,AD$22:AD$29)+SUMIF($V$37:$V$44,$V7,AD$37:AD$44)</f>
        <v>18</v>
      </c>
      <c r="AE7" s="15">
        <f t="shared" si="5"/>
        <v>3</v>
      </c>
      <c r="AF7" s="15">
        <f t="shared" si="5"/>
        <v>2</v>
      </c>
      <c r="AG7" s="98">
        <f>+(AD7*2+AF7)/(2*AC7)</f>
        <v>0.82608695652173914</v>
      </c>
      <c r="AH7" s="98"/>
      <c r="AI7" s="15">
        <f t="shared" ref="AI7:AK14" si="6">SUMIF($V$22:$V$29,$V7,AI$22:AI$29)+SUMIF($V$37:$V$44,$V7,AI$37:AI$44)</f>
        <v>37</v>
      </c>
      <c r="AJ7" s="15">
        <f t="shared" si="6"/>
        <v>0</v>
      </c>
      <c r="AK7" s="15">
        <f t="shared" si="6"/>
        <v>6</v>
      </c>
      <c r="AL7" s="52">
        <f t="shared" ref="AL7:AL14" si="7">+AI7/AC7</f>
        <v>1.6086956521739131</v>
      </c>
      <c r="AN7" s="22"/>
      <c r="AO7" s="5"/>
      <c r="AQ7" s="22"/>
      <c r="AR7" s="39"/>
      <c r="AS7" s="36"/>
      <c r="AT7" s="27">
        <v>7.5</v>
      </c>
      <c r="AU7" s="21" t="s">
        <v>253</v>
      </c>
      <c r="AV7" s="21"/>
      <c r="AW7" s="21"/>
      <c r="AX7" s="21"/>
      <c r="AY7" s="22">
        <v>1</v>
      </c>
      <c r="AZ7" s="21" t="s">
        <v>134</v>
      </c>
      <c r="BA7" s="72">
        <v>1</v>
      </c>
      <c r="BB7" s="22">
        <v>0</v>
      </c>
      <c r="BC7" s="22">
        <v>1</v>
      </c>
      <c r="BD7" s="22">
        <f t="shared" ref="BD7:BD17" si="8">+BB7+BC7</f>
        <v>1</v>
      </c>
      <c r="BE7" s="73">
        <v>0</v>
      </c>
      <c r="BF7" s="72">
        <f t="shared" ref="BF7:BF17" si="9">+BA7+BK7</f>
        <v>20</v>
      </c>
      <c r="BG7" s="22">
        <f t="shared" ref="BG7:BG17" si="10">+BB7+BL7</f>
        <v>0</v>
      </c>
      <c r="BH7" s="22">
        <f t="shared" ref="BH7:BH17" si="11">+BC7+BM7</f>
        <v>1</v>
      </c>
      <c r="BI7" s="22">
        <f t="shared" ref="BI7:BI17" si="12">+BG7+BH7</f>
        <v>1</v>
      </c>
      <c r="BJ7" s="73">
        <f t="shared" ref="BJ7:BJ17" si="13">+BE7+BO7</f>
        <v>0</v>
      </c>
      <c r="BK7" s="72">
        <v>19</v>
      </c>
      <c r="BL7" s="22">
        <v>0</v>
      </c>
      <c r="BM7" s="22">
        <v>0</v>
      </c>
      <c r="BN7" s="22">
        <f t="shared" si="2"/>
        <v>0</v>
      </c>
      <c r="BO7" s="73">
        <v>0</v>
      </c>
      <c r="BP7" s="36"/>
      <c r="BQ7" s="36"/>
      <c r="BR7" s="27">
        <v>9</v>
      </c>
      <c r="BS7" s="21" t="s">
        <v>484</v>
      </c>
      <c r="BY7" s="72">
        <v>0</v>
      </c>
      <c r="BZ7" s="22">
        <v>0</v>
      </c>
      <c r="CA7" s="22">
        <v>0</v>
      </c>
      <c r="CB7" s="22">
        <f t="shared" ref="CB7:CB42" si="14">+BZ7+CA7</f>
        <v>0</v>
      </c>
      <c r="CC7" s="73">
        <v>0</v>
      </c>
      <c r="CD7" s="72">
        <f t="shared" ref="CD7:CD42" si="15">+CI7+BY7</f>
        <v>3</v>
      </c>
      <c r="CE7" s="22">
        <f t="shared" ref="CE7:CE42" si="16">+CJ7+BZ7</f>
        <v>3</v>
      </c>
      <c r="CF7" s="22">
        <f t="shared" ref="CF7:CF42" si="17">+CK7+CA7</f>
        <v>5</v>
      </c>
      <c r="CG7" s="22">
        <f t="shared" ref="CG7:CG42" si="18">+CL7+CB7</f>
        <v>8</v>
      </c>
      <c r="CH7" s="73">
        <f t="shared" ref="CH7:CH42" si="19">+CM7+CC7</f>
        <v>0</v>
      </c>
      <c r="CI7" s="72">
        <v>3</v>
      </c>
      <c r="CJ7" s="22">
        <v>3</v>
      </c>
      <c r="CK7" s="22">
        <v>5</v>
      </c>
      <c r="CL7" s="22">
        <f t="shared" si="3"/>
        <v>8</v>
      </c>
      <c r="CM7" s="73">
        <v>0</v>
      </c>
      <c r="CN7" s="39"/>
    </row>
    <row r="8" spans="1:92" ht="18.600000000000001" customHeight="1" x14ac:dyDescent="0.25">
      <c r="A8" s="80"/>
      <c r="B8" s="9" t="s">
        <v>686</v>
      </c>
      <c r="C8" s="78" t="s">
        <v>115</v>
      </c>
      <c r="D8" s="32"/>
      <c r="E8" s="32"/>
      <c r="F8" s="32"/>
      <c r="G8" s="9">
        <v>1</v>
      </c>
      <c r="H8" s="9">
        <v>0</v>
      </c>
      <c r="I8" s="9">
        <v>0</v>
      </c>
      <c r="J8" s="9">
        <f t="shared" si="0"/>
        <v>2</v>
      </c>
      <c r="K8" s="79">
        <f t="shared" si="1"/>
        <v>1</v>
      </c>
      <c r="L8" s="9">
        <f>+$BB$57</f>
        <v>3</v>
      </c>
      <c r="M8" s="9">
        <v>1</v>
      </c>
      <c r="N8" s="9">
        <f>+$BC$57</f>
        <v>5</v>
      </c>
      <c r="O8" s="9">
        <f>+$BE$57</f>
        <v>4</v>
      </c>
      <c r="P8" s="9">
        <v>3</v>
      </c>
      <c r="Q8" s="40"/>
      <c r="R8" s="36"/>
      <c r="U8" s="27">
        <v>7.5</v>
      </c>
      <c r="V8" s="21" t="s">
        <v>253</v>
      </c>
      <c r="X8" s="21"/>
      <c r="Y8" s="21"/>
      <c r="Z8" s="16" t="s">
        <v>136</v>
      </c>
      <c r="AC8" s="22">
        <f t="shared" si="4"/>
        <v>20</v>
      </c>
      <c r="AD8" s="22">
        <f t="shared" si="5"/>
        <v>12</v>
      </c>
      <c r="AE8" s="22">
        <f t="shared" si="5"/>
        <v>5</v>
      </c>
      <c r="AF8" s="22">
        <f t="shared" si="5"/>
        <v>3</v>
      </c>
      <c r="AG8" s="95">
        <f t="shared" ref="AG8:AG14" si="20">+(AD8*2+AF8)/(2*AC8)</f>
        <v>0.67500000000000004</v>
      </c>
      <c r="AH8" s="95"/>
      <c r="AI8" s="22">
        <f t="shared" si="6"/>
        <v>42</v>
      </c>
      <c r="AJ8" s="22">
        <f t="shared" si="6"/>
        <v>1</v>
      </c>
      <c r="AK8" s="22">
        <f t="shared" si="6"/>
        <v>1</v>
      </c>
      <c r="AL8" s="24">
        <f t="shared" si="7"/>
        <v>2.1</v>
      </c>
      <c r="AN8" s="22"/>
      <c r="AO8" s="5"/>
      <c r="AQ8" s="22"/>
      <c r="AR8" s="39"/>
      <c r="AS8" s="36"/>
      <c r="AT8" s="27">
        <v>9.5</v>
      </c>
      <c r="AU8" s="21" t="s">
        <v>185</v>
      </c>
      <c r="AV8" s="21"/>
      <c r="AW8" s="21"/>
      <c r="AX8" s="21"/>
      <c r="AY8" s="22">
        <v>7</v>
      </c>
      <c r="AZ8" s="21" t="s">
        <v>134</v>
      </c>
      <c r="BA8" s="72">
        <v>1</v>
      </c>
      <c r="BB8" s="22">
        <v>1</v>
      </c>
      <c r="BC8" s="22">
        <v>0</v>
      </c>
      <c r="BD8" s="22">
        <f t="shared" si="8"/>
        <v>1</v>
      </c>
      <c r="BE8" s="73">
        <v>0</v>
      </c>
      <c r="BF8" s="72">
        <f t="shared" si="9"/>
        <v>22</v>
      </c>
      <c r="BG8" s="22">
        <f t="shared" si="10"/>
        <v>29</v>
      </c>
      <c r="BH8" s="22">
        <f t="shared" si="11"/>
        <v>8</v>
      </c>
      <c r="BI8" s="22">
        <f t="shared" si="12"/>
        <v>37</v>
      </c>
      <c r="BJ8" s="73">
        <f t="shared" si="13"/>
        <v>4</v>
      </c>
      <c r="BK8" s="72">
        <v>21</v>
      </c>
      <c r="BL8" s="22">
        <v>28</v>
      </c>
      <c r="BM8" s="22">
        <v>8</v>
      </c>
      <c r="BN8" s="22">
        <f t="shared" si="2"/>
        <v>36</v>
      </c>
      <c r="BO8" s="73">
        <v>4</v>
      </c>
      <c r="BP8" s="36"/>
      <c r="BQ8" s="36"/>
      <c r="BR8" s="27">
        <v>8.5</v>
      </c>
      <c r="BS8" s="21" t="s">
        <v>394</v>
      </c>
      <c r="BY8" s="72">
        <v>0</v>
      </c>
      <c r="BZ8" s="22">
        <v>0</v>
      </c>
      <c r="CA8" s="22">
        <v>0</v>
      </c>
      <c r="CB8" s="22">
        <f t="shared" si="14"/>
        <v>0</v>
      </c>
      <c r="CC8" s="73">
        <v>0</v>
      </c>
      <c r="CD8" s="72">
        <f t="shared" si="15"/>
        <v>2.7</v>
      </c>
      <c r="CE8" s="22">
        <f t="shared" si="16"/>
        <v>1</v>
      </c>
      <c r="CF8" s="22">
        <f t="shared" si="17"/>
        <v>6</v>
      </c>
      <c r="CG8" s="22">
        <f t="shared" si="18"/>
        <v>7</v>
      </c>
      <c r="CH8" s="73">
        <f t="shared" si="19"/>
        <v>0</v>
      </c>
      <c r="CI8" s="72">
        <v>2.7</v>
      </c>
      <c r="CJ8" s="22">
        <v>1</v>
      </c>
      <c r="CK8" s="22">
        <v>6</v>
      </c>
      <c r="CL8" s="22">
        <f t="shared" si="3"/>
        <v>7</v>
      </c>
      <c r="CM8" s="73">
        <v>0</v>
      </c>
      <c r="CN8" s="39"/>
    </row>
    <row r="9" spans="1:92" ht="18.600000000000001" customHeight="1" x14ac:dyDescent="0.25">
      <c r="A9" s="36"/>
      <c r="B9" s="5" t="s">
        <v>688</v>
      </c>
      <c r="C9" s="6" t="s">
        <v>92</v>
      </c>
      <c r="D9" s="11"/>
      <c r="E9" s="6"/>
      <c r="F9" s="11"/>
      <c r="G9" s="5">
        <v>1</v>
      </c>
      <c r="H9" s="5">
        <v>0</v>
      </c>
      <c r="I9" s="5">
        <v>0</v>
      </c>
      <c r="J9" s="5">
        <f t="shared" si="0"/>
        <v>2</v>
      </c>
      <c r="K9" s="35">
        <f t="shared" si="1"/>
        <v>1</v>
      </c>
      <c r="L9" s="5">
        <f>+$BB$107</f>
        <v>4</v>
      </c>
      <c r="M9" s="5">
        <v>2</v>
      </c>
      <c r="N9" s="5">
        <f>+$BC$107</f>
        <v>3</v>
      </c>
      <c r="O9" s="5">
        <f>+$BE$107</f>
        <v>2</v>
      </c>
      <c r="P9" s="5">
        <v>5</v>
      </c>
      <c r="Q9" s="40"/>
      <c r="R9" s="36"/>
      <c r="U9" s="27">
        <v>7.5</v>
      </c>
      <c r="V9" s="21" t="s">
        <v>69</v>
      </c>
      <c r="X9" s="21"/>
      <c r="Z9" s="21" t="s">
        <v>16</v>
      </c>
      <c r="AB9" s="22"/>
      <c r="AC9" s="22">
        <f>+AD9+AE9+AF9</f>
        <v>23</v>
      </c>
      <c r="AD9" s="22">
        <f t="shared" si="5"/>
        <v>15</v>
      </c>
      <c r="AE9" s="22">
        <f t="shared" si="5"/>
        <v>7</v>
      </c>
      <c r="AF9" s="22">
        <f t="shared" si="5"/>
        <v>1</v>
      </c>
      <c r="AG9" s="95">
        <f>+(AD9*2+AF9)/(2*AC9)</f>
        <v>0.67391304347826086</v>
      </c>
      <c r="AH9" s="95"/>
      <c r="AI9" s="22">
        <f t="shared" si="6"/>
        <v>59</v>
      </c>
      <c r="AJ9" s="22">
        <f t="shared" si="6"/>
        <v>3</v>
      </c>
      <c r="AK9" s="22">
        <f t="shared" si="6"/>
        <v>1</v>
      </c>
      <c r="AL9" s="24">
        <f>+AI9/AC9</f>
        <v>2.5652173913043477</v>
      </c>
      <c r="AN9" s="22"/>
      <c r="AO9" s="5"/>
      <c r="AQ9" s="22"/>
      <c r="AR9" s="39"/>
      <c r="AS9" s="36"/>
      <c r="AT9" s="27">
        <v>8.5</v>
      </c>
      <c r="AU9" s="21" t="s">
        <v>28</v>
      </c>
      <c r="AX9" s="21"/>
      <c r="AY9" s="22">
        <v>10</v>
      </c>
      <c r="AZ9" s="21" t="s">
        <v>134</v>
      </c>
      <c r="BA9" s="72">
        <v>0</v>
      </c>
      <c r="BB9" s="22">
        <v>0</v>
      </c>
      <c r="BC9" s="22">
        <v>0</v>
      </c>
      <c r="BD9" s="22">
        <f t="shared" si="8"/>
        <v>0</v>
      </c>
      <c r="BE9" s="73">
        <v>0</v>
      </c>
      <c r="BF9" s="72">
        <f t="shared" si="9"/>
        <v>13</v>
      </c>
      <c r="BG9" s="22">
        <f t="shared" si="10"/>
        <v>2</v>
      </c>
      <c r="BH9" s="22">
        <f t="shared" si="11"/>
        <v>6</v>
      </c>
      <c r="BI9" s="22">
        <f t="shared" si="12"/>
        <v>8</v>
      </c>
      <c r="BJ9" s="73">
        <f t="shared" si="13"/>
        <v>0</v>
      </c>
      <c r="BK9" s="72">
        <v>13</v>
      </c>
      <c r="BL9" s="22">
        <v>2</v>
      </c>
      <c r="BM9" s="22">
        <v>6</v>
      </c>
      <c r="BN9" s="22">
        <f t="shared" si="2"/>
        <v>8</v>
      </c>
      <c r="BO9" s="73">
        <v>0</v>
      </c>
      <c r="BP9" s="36"/>
      <c r="BQ9" s="36"/>
      <c r="BR9" s="27">
        <v>8</v>
      </c>
      <c r="BS9" s="21" t="s">
        <v>298</v>
      </c>
      <c r="BY9" s="72">
        <v>0</v>
      </c>
      <c r="BZ9" s="22">
        <v>0</v>
      </c>
      <c r="CA9" s="22">
        <v>0</v>
      </c>
      <c r="CB9" s="22">
        <f t="shared" si="14"/>
        <v>0</v>
      </c>
      <c r="CC9" s="73">
        <v>0</v>
      </c>
      <c r="CD9" s="72">
        <f t="shared" si="15"/>
        <v>4</v>
      </c>
      <c r="CE9" s="22">
        <f t="shared" si="16"/>
        <v>0</v>
      </c>
      <c r="CF9" s="22">
        <f t="shared" si="17"/>
        <v>3</v>
      </c>
      <c r="CG9" s="22">
        <f t="shared" si="18"/>
        <v>3</v>
      </c>
      <c r="CH9" s="73">
        <f t="shared" si="19"/>
        <v>0</v>
      </c>
      <c r="CI9" s="72">
        <v>4</v>
      </c>
      <c r="CJ9" s="22">
        <v>0</v>
      </c>
      <c r="CK9" s="22">
        <v>3</v>
      </c>
      <c r="CL9" s="22">
        <f t="shared" si="3"/>
        <v>3</v>
      </c>
      <c r="CM9" s="73">
        <v>0</v>
      </c>
      <c r="CN9" s="39"/>
    </row>
    <row r="10" spans="1:92" ht="18.600000000000001" customHeight="1" x14ac:dyDescent="0.25">
      <c r="A10" s="40"/>
      <c r="B10" s="5" t="s">
        <v>687</v>
      </c>
      <c r="C10" s="6" t="s">
        <v>17</v>
      </c>
      <c r="D10" s="11"/>
      <c r="E10" s="6"/>
      <c r="F10" s="11"/>
      <c r="G10" s="5">
        <v>0</v>
      </c>
      <c r="H10" s="5">
        <v>1</v>
      </c>
      <c r="I10" s="5">
        <v>0</v>
      </c>
      <c r="J10" s="5">
        <f t="shared" si="0"/>
        <v>0</v>
      </c>
      <c r="K10" s="35">
        <f t="shared" si="1"/>
        <v>0</v>
      </c>
      <c r="L10" s="5">
        <f>+$BB$94</f>
        <v>2</v>
      </c>
      <c r="M10" s="5">
        <v>4</v>
      </c>
      <c r="N10" s="5">
        <f>+$BC$94</f>
        <v>4</v>
      </c>
      <c r="O10" s="5">
        <f>+$BE$94</f>
        <v>2</v>
      </c>
      <c r="P10" s="5">
        <v>4</v>
      </c>
      <c r="Q10" s="40"/>
      <c r="R10" s="40"/>
      <c r="U10" s="27">
        <v>7</v>
      </c>
      <c r="V10" s="21" t="s">
        <v>183</v>
      </c>
      <c r="X10" s="21"/>
      <c r="Z10" s="21" t="s">
        <v>97</v>
      </c>
      <c r="AB10" s="22"/>
      <c r="AC10" s="22">
        <f>+AD10+AE10+AF10</f>
        <v>20</v>
      </c>
      <c r="AD10" s="22">
        <f t="shared" si="5"/>
        <v>10</v>
      </c>
      <c r="AE10" s="22">
        <f t="shared" si="5"/>
        <v>9</v>
      </c>
      <c r="AF10" s="22">
        <f t="shared" si="5"/>
        <v>1</v>
      </c>
      <c r="AG10" s="95">
        <f>+(AD10*2+AF10)/(2*AC10)</f>
        <v>0.52500000000000002</v>
      </c>
      <c r="AH10" s="95"/>
      <c r="AI10" s="22">
        <f t="shared" si="6"/>
        <v>54</v>
      </c>
      <c r="AJ10" s="22">
        <f t="shared" si="6"/>
        <v>3</v>
      </c>
      <c r="AK10" s="22">
        <f t="shared" si="6"/>
        <v>3</v>
      </c>
      <c r="AL10" s="24">
        <f>+AI10/AC10</f>
        <v>2.7</v>
      </c>
      <c r="AN10" s="22"/>
      <c r="AO10" s="5"/>
      <c r="AQ10" s="22"/>
      <c r="AR10" s="39"/>
      <c r="AS10" s="40"/>
      <c r="AT10" s="27">
        <v>8</v>
      </c>
      <c r="AU10" s="21" t="s">
        <v>155</v>
      </c>
      <c r="AY10" s="22">
        <v>8</v>
      </c>
      <c r="AZ10" s="21" t="s">
        <v>134</v>
      </c>
      <c r="BA10" s="72">
        <v>1</v>
      </c>
      <c r="BB10" s="22">
        <v>0</v>
      </c>
      <c r="BC10" s="22">
        <v>0</v>
      </c>
      <c r="BD10" s="22">
        <f t="shared" si="8"/>
        <v>0</v>
      </c>
      <c r="BE10" s="73">
        <v>0</v>
      </c>
      <c r="BF10" s="72">
        <f t="shared" si="9"/>
        <v>21</v>
      </c>
      <c r="BG10" s="22">
        <f t="shared" si="10"/>
        <v>14</v>
      </c>
      <c r="BH10" s="22">
        <f t="shared" si="11"/>
        <v>16</v>
      </c>
      <c r="BI10" s="22">
        <f t="shared" si="12"/>
        <v>30</v>
      </c>
      <c r="BJ10" s="73">
        <f t="shared" si="13"/>
        <v>6</v>
      </c>
      <c r="BK10" s="72">
        <v>20</v>
      </c>
      <c r="BL10" s="22">
        <v>14</v>
      </c>
      <c r="BM10" s="22">
        <v>16</v>
      </c>
      <c r="BN10" s="22">
        <f t="shared" si="2"/>
        <v>30</v>
      </c>
      <c r="BO10" s="73">
        <v>6</v>
      </c>
      <c r="BP10" s="40"/>
      <c r="BQ10" s="40"/>
      <c r="BR10" s="27">
        <v>7.5</v>
      </c>
      <c r="BS10" s="21" t="s">
        <v>371</v>
      </c>
      <c r="BY10" s="72">
        <v>1</v>
      </c>
      <c r="BZ10" s="22">
        <v>1</v>
      </c>
      <c r="CA10" s="22">
        <v>0</v>
      </c>
      <c r="CB10" s="22">
        <f t="shared" si="14"/>
        <v>1</v>
      </c>
      <c r="CC10" s="73">
        <v>2</v>
      </c>
      <c r="CD10" s="72">
        <f t="shared" si="15"/>
        <v>10</v>
      </c>
      <c r="CE10" s="22">
        <f t="shared" si="16"/>
        <v>1</v>
      </c>
      <c r="CF10" s="22">
        <f t="shared" si="17"/>
        <v>2</v>
      </c>
      <c r="CG10" s="22">
        <f t="shared" si="18"/>
        <v>3</v>
      </c>
      <c r="CH10" s="73">
        <f t="shared" si="19"/>
        <v>2</v>
      </c>
      <c r="CI10" s="72">
        <v>9</v>
      </c>
      <c r="CJ10" s="22">
        <v>0</v>
      </c>
      <c r="CK10" s="22">
        <v>2</v>
      </c>
      <c r="CL10" s="22">
        <f t="shared" si="3"/>
        <v>2</v>
      </c>
      <c r="CM10" s="73">
        <v>0</v>
      </c>
      <c r="CN10" s="39"/>
    </row>
    <row r="11" spans="1:92" ht="18.600000000000001" customHeight="1" thickBot="1" x14ac:dyDescent="0.3">
      <c r="A11" s="40"/>
      <c r="B11" s="5" t="s">
        <v>689</v>
      </c>
      <c r="C11" s="6" t="s">
        <v>18</v>
      </c>
      <c r="D11" s="11"/>
      <c r="E11" s="6"/>
      <c r="F11" s="11"/>
      <c r="G11" s="5">
        <v>0</v>
      </c>
      <c r="H11" s="5">
        <v>1</v>
      </c>
      <c r="I11" s="5">
        <v>0</v>
      </c>
      <c r="J11" s="5">
        <f t="shared" si="0"/>
        <v>0</v>
      </c>
      <c r="K11" s="35">
        <f t="shared" si="1"/>
        <v>0</v>
      </c>
      <c r="L11" s="5">
        <f>+$BB$31</f>
        <v>1</v>
      </c>
      <c r="M11" s="5">
        <v>3</v>
      </c>
      <c r="N11" s="5">
        <f>+$BC$31</f>
        <v>2</v>
      </c>
      <c r="O11" s="5">
        <f>+$BE$31</f>
        <v>0</v>
      </c>
      <c r="P11" s="5">
        <v>6</v>
      </c>
      <c r="Q11" s="40"/>
      <c r="R11" s="40"/>
      <c r="U11" s="27">
        <v>8</v>
      </c>
      <c r="V11" s="21" t="s">
        <v>142</v>
      </c>
      <c r="X11" s="21"/>
      <c r="Z11" s="21" t="s">
        <v>14</v>
      </c>
      <c r="AB11" s="22"/>
      <c r="AC11" s="22">
        <f>+AD11+AE11+AF11</f>
        <v>22</v>
      </c>
      <c r="AD11" s="22">
        <f t="shared" si="5"/>
        <v>7</v>
      </c>
      <c r="AE11" s="22">
        <f t="shared" si="5"/>
        <v>12</v>
      </c>
      <c r="AF11" s="22">
        <f t="shared" si="5"/>
        <v>3</v>
      </c>
      <c r="AG11" s="95">
        <f>+(AD11*2+AF11)/(2*AC11)</f>
        <v>0.38636363636363635</v>
      </c>
      <c r="AH11" s="95"/>
      <c r="AI11" s="22">
        <f t="shared" si="6"/>
        <v>69</v>
      </c>
      <c r="AJ11" s="22">
        <f t="shared" si="6"/>
        <v>5</v>
      </c>
      <c r="AK11" s="22">
        <f t="shared" si="6"/>
        <v>0</v>
      </c>
      <c r="AL11" s="24">
        <f>+AI11/AC11</f>
        <v>3.1363636363636362</v>
      </c>
      <c r="AM11" s="21"/>
      <c r="AN11" s="11"/>
      <c r="AO11" s="5"/>
      <c r="AQ11" s="11"/>
      <c r="AR11" s="39"/>
      <c r="AS11" s="40"/>
      <c r="AT11" s="27">
        <v>8</v>
      </c>
      <c r="AU11" s="21" t="s">
        <v>37</v>
      </c>
      <c r="AX11" s="21"/>
      <c r="AY11" s="22">
        <v>21</v>
      </c>
      <c r="AZ11" s="21" t="s">
        <v>134</v>
      </c>
      <c r="BA11" s="72">
        <v>1</v>
      </c>
      <c r="BB11" s="22">
        <v>0</v>
      </c>
      <c r="BC11" s="22">
        <v>0</v>
      </c>
      <c r="BD11" s="22">
        <f t="shared" si="8"/>
        <v>0</v>
      </c>
      <c r="BE11" s="73">
        <v>0</v>
      </c>
      <c r="BF11" s="72">
        <f t="shared" si="9"/>
        <v>21</v>
      </c>
      <c r="BG11" s="22">
        <f t="shared" si="10"/>
        <v>8</v>
      </c>
      <c r="BH11" s="22">
        <f t="shared" si="11"/>
        <v>9</v>
      </c>
      <c r="BI11" s="22">
        <f t="shared" si="12"/>
        <v>17</v>
      </c>
      <c r="BJ11" s="73">
        <f t="shared" si="13"/>
        <v>12</v>
      </c>
      <c r="BK11" s="72">
        <v>20</v>
      </c>
      <c r="BL11" s="22">
        <v>8</v>
      </c>
      <c r="BM11" s="22">
        <v>9</v>
      </c>
      <c r="BN11" s="22">
        <f t="shared" si="2"/>
        <v>17</v>
      </c>
      <c r="BO11" s="73">
        <v>12</v>
      </c>
      <c r="BP11" s="40"/>
      <c r="BQ11" s="40"/>
      <c r="BR11" s="27">
        <v>7.5</v>
      </c>
      <c r="BS11" s="21" t="s">
        <v>420</v>
      </c>
      <c r="BY11" s="72">
        <v>0</v>
      </c>
      <c r="BZ11" s="22">
        <v>0</v>
      </c>
      <c r="CA11" s="22">
        <v>0</v>
      </c>
      <c r="CB11" s="22">
        <f t="shared" si="14"/>
        <v>0</v>
      </c>
      <c r="CC11" s="73">
        <v>0</v>
      </c>
      <c r="CD11" s="72">
        <f t="shared" si="15"/>
        <v>4</v>
      </c>
      <c r="CE11" s="22">
        <f t="shared" si="16"/>
        <v>0</v>
      </c>
      <c r="CF11" s="22">
        <f t="shared" si="17"/>
        <v>1</v>
      </c>
      <c r="CG11" s="22">
        <f t="shared" si="18"/>
        <v>1</v>
      </c>
      <c r="CH11" s="73">
        <f t="shared" si="19"/>
        <v>6</v>
      </c>
      <c r="CI11" s="72">
        <v>4</v>
      </c>
      <c r="CJ11" s="22">
        <v>0</v>
      </c>
      <c r="CK11" s="22">
        <v>1</v>
      </c>
      <c r="CL11" s="22">
        <f t="shared" si="3"/>
        <v>1</v>
      </c>
      <c r="CM11" s="73">
        <v>6</v>
      </c>
      <c r="CN11" s="39"/>
    </row>
    <row r="12" spans="1:92" ht="18.600000000000001" customHeight="1" x14ac:dyDescent="0.25">
      <c r="A12" s="40"/>
      <c r="B12" s="7"/>
      <c r="C12" s="7"/>
      <c r="D12" s="7"/>
      <c r="E12" s="8"/>
      <c r="F12" s="7"/>
      <c r="G12" s="9">
        <f>SUM(G4:G11)</f>
        <v>4</v>
      </c>
      <c r="H12" s="9">
        <f>SUM(H4:H11)</f>
        <v>4</v>
      </c>
      <c r="I12" s="9">
        <f>SUM(I4:I11)</f>
        <v>0</v>
      </c>
      <c r="J12" s="9"/>
      <c r="K12" s="9"/>
      <c r="L12" s="9">
        <f>SUM(L4:L11)</f>
        <v>18</v>
      </c>
      <c r="M12" s="9">
        <f>SUM(M4:M11)</f>
        <v>18</v>
      </c>
      <c r="N12" s="9">
        <f>SUM(N4:N11)</f>
        <v>26</v>
      </c>
      <c r="O12" s="9">
        <f>SUM(O4:O11)</f>
        <v>14</v>
      </c>
      <c r="P12" s="9"/>
      <c r="Q12" s="40"/>
      <c r="R12" s="40"/>
      <c r="U12" s="27">
        <v>7</v>
      </c>
      <c r="V12" s="21" t="s">
        <v>162</v>
      </c>
      <c r="X12" s="21"/>
      <c r="Z12" s="21" t="s">
        <v>17</v>
      </c>
      <c r="AB12" s="22"/>
      <c r="AC12" s="22">
        <f>+AD12+AE12+AF12</f>
        <v>21</v>
      </c>
      <c r="AD12" s="22">
        <f t="shared" si="5"/>
        <v>9</v>
      </c>
      <c r="AE12" s="22">
        <f t="shared" si="5"/>
        <v>10</v>
      </c>
      <c r="AF12" s="22">
        <f t="shared" si="5"/>
        <v>2</v>
      </c>
      <c r="AG12" s="95">
        <f>+(AD12*2+AF12)/(2*AC12)</f>
        <v>0.47619047619047616</v>
      </c>
      <c r="AH12" s="95"/>
      <c r="AI12" s="22">
        <f t="shared" si="6"/>
        <v>66</v>
      </c>
      <c r="AJ12" s="22">
        <f t="shared" si="6"/>
        <v>5</v>
      </c>
      <c r="AK12" s="22">
        <f t="shared" si="6"/>
        <v>0</v>
      </c>
      <c r="AL12" s="24">
        <f>+AI12/AC12</f>
        <v>3.1428571428571428</v>
      </c>
      <c r="AR12" s="39"/>
      <c r="AS12" s="40"/>
      <c r="AT12" s="27">
        <v>7.5</v>
      </c>
      <c r="AU12" s="21" t="s">
        <v>44</v>
      </c>
      <c r="AV12" s="21"/>
      <c r="AW12" s="21"/>
      <c r="AX12" s="21"/>
      <c r="AY12" s="22">
        <v>5</v>
      </c>
      <c r="AZ12" s="21" t="s">
        <v>134</v>
      </c>
      <c r="BA12" s="72">
        <v>1</v>
      </c>
      <c r="BB12" s="22">
        <v>0</v>
      </c>
      <c r="BC12" s="22">
        <v>1</v>
      </c>
      <c r="BD12" s="22">
        <f t="shared" si="8"/>
        <v>1</v>
      </c>
      <c r="BE12" s="73">
        <v>0</v>
      </c>
      <c r="BF12" s="72">
        <f t="shared" si="9"/>
        <v>22</v>
      </c>
      <c r="BG12" s="22">
        <f t="shared" si="10"/>
        <v>1</v>
      </c>
      <c r="BH12" s="22">
        <f t="shared" si="11"/>
        <v>12</v>
      </c>
      <c r="BI12" s="22">
        <f t="shared" si="12"/>
        <v>13</v>
      </c>
      <c r="BJ12" s="73">
        <f t="shared" si="13"/>
        <v>0</v>
      </c>
      <c r="BK12" s="72">
        <v>21</v>
      </c>
      <c r="BL12" s="22">
        <v>1</v>
      </c>
      <c r="BM12" s="22">
        <v>11</v>
      </c>
      <c r="BN12" s="22">
        <f t="shared" si="2"/>
        <v>12</v>
      </c>
      <c r="BO12" s="73">
        <v>0</v>
      </c>
      <c r="BP12" s="40"/>
      <c r="BQ12" s="40"/>
      <c r="BR12" s="27">
        <v>7</v>
      </c>
      <c r="BS12" s="21" t="s">
        <v>416</v>
      </c>
      <c r="BY12" s="72">
        <v>0</v>
      </c>
      <c r="BZ12" s="22">
        <v>0</v>
      </c>
      <c r="CA12" s="22">
        <v>0</v>
      </c>
      <c r="CB12" s="22">
        <f t="shared" si="14"/>
        <v>0</v>
      </c>
      <c r="CC12" s="73">
        <v>0</v>
      </c>
      <c r="CD12" s="72">
        <f t="shared" si="15"/>
        <v>1</v>
      </c>
      <c r="CE12" s="22">
        <f t="shared" si="16"/>
        <v>2</v>
      </c>
      <c r="CF12" s="22">
        <f t="shared" si="17"/>
        <v>0</v>
      </c>
      <c r="CG12" s="22">
        <f t="shared" si="18"/>
        <v>2</v>
      </c>
      <c r="CH12" s="73">
        <f t="shared" si="19"/>
        <v>0</v>
      </c>
      <c r="CI12" s="72">
        <v>1</v>
      </c>
      <c r="CJ12" s="22">
        <v>2</v>
      </c>
      <c r="CK12" s="22">
        <v>0</v>
      </c>
      <c r="CL12" s="22">
        <f t="shared" si="3"/>
        <v>2</v>
      </c>
      <c r="CM12" s="73">
        <v>0</v>
      </c>
      <c r="CN12" s="39"/>
    </row>
    <row r="13" spans="1:92" ht="18.600000000000001" customHeight="1" x14ac:dyDescent="0.25">
      <c r="A13" s="41"/>
      <c r="B13" s="1"/>
      <c r="C13" s="1"/>
      <c r="D13" s="1"/>
      <c r="P13" s="1"/>
      <c r="Q13" s="41"/>
      <c r="R13" s="41"/>
      <c r="U13" s="27">
        <v>7.5</v>
      </c>
      <c r="V13" s="21" t="s">
        <v>78</v>
      </c>
      <c r="X13" s="21"/>
      <c r="Z13" s="21" t="s">
        <v>18</v>
      </c>
      <c r="AB13" s="22"/>
      <c r="AC13" s="22">
        <f t="shared" si="4"/>
        <v>22</v>
      </c>
      <c r="AD13" s="22">
        <f t="shared" si="5"/>
        <v>5</v>
      </c>
      <c r="AE13" s="22">
        <f t="shared" si="5"/>
        <v>13</v>
      </c>
      <c r="AF13" s="22">
        <f t="shared" si="5"/>
        <v>4</v>
      </c>
      <c r="AG13" s="95">
        <f t="shared" si="20"/>
        <v>0.31818181818181818</v>
      </c>
      <c r="AH13" s="95"/>
      <c r="AI13" s="22">
        <f t="shared" si="6"/>
        <v>85</v>
      </c>
      <c r="AJ13" s="22">
        <f t="shared" si="6"/>
        <v>1</v>
      </c>
      <c r="AK13" s="22">
        <f t="shared" si="6"/>
        <v>0</v>
      </c>
      <c r="AL13" s="24">
        <f t="shared" si="7"/>
        <v>3.8636363636363638</v>
      </c>
      <c r="AR13" s="39"/>
      <c r="AS13" s="41"/>
      <c r="AT13" s="27">
        <v>7.5</v>
      </c>
      <c r="AU13" s="21" t="s">
        <v>164</v>
      </c>
      <c r="AV13" s="21"/>
      <c r="AW13" s="21"/>
      <c r="AY13" s="22">
        <v>9</v>
      </c>
      <c r="AZ13" s="21" t="s">
        <v>134</v>
      </c>
      <c r="BA13" s="72">
        <v>1</v>
      </c>
      <c r="BB13" s="22">
        <v>0</v>
      </c>
      <c r="BC13" s="22">
        <v>0</v>
      </c>
      <c r="BD13" s="22">
        <f t="shared" si="8"/>
        <v>0</v>
      </c>
      <c r="BE13" s="73">
        <v>0</v>
      </c>
      <c r="BF13" s="72">
        <f t="shared" si="9"/>
        <v>23</v>
      </c>
      <c r="BG13" s="22">
        <f t="shared" si="10"/>
        <v>9</v>
      </c>
      <c r="BH13" s="22">
        <f t="shared" si="11"/>
        <v>13</v>
      </c>
      <c r="BI13" s="22">
        <f t="shared" si="12"/>
        <v>22</v>
      </c>
      <c r="BJ13" s="73">
        <f t="shared" si="13"/>
        <v>2</v>
      </c>
      <c r="BK13" s="72">
        <v>22</v>
      </c>
      <c r="BL13" s="22">
        <v>9</v>
      </c>
      <c r="BM13" s="22">
        <v>13</v>
      </c>
      <c r="BN13" s="22">
        <f t="shared" si="2"/>
        <v>22</v>
      </c>
      <c r="BO13" s="73">
        <v>2</v>
      </c>
      <c r="BP13" s="41"/>
      <c r="BQ13" s="41"/>
      <c r="BR13" s="27">
        <v>7</v>
      </c>
      <c r="BS13" s="21" t="s">
        <v>219</v>
      </c>
      <c r="BY13" s="72">
        <v>0</v>
      </c>
      <c r="BZ13" s="22">
        <v>0</v>
      </c>
      <c r="CA13" s="22">
        <v>0</v>
      </c>
      <c r="CB13" s="22">
        <f t="shared" si="14"/>
        <v>0</v>
      </c>
      <c r="CC13" s="73">
        <v>0</v>
      </c>
      <c r="CD13" s="72">
        <f t="shared" si="15"/>
        <v>14</v>
      </c>
      <c r="CE13" s="22">
        <f t="shared" si="16"/>
        <v>1</v>
      </c>
      <c r="CF13" s="22">
        <f t="shared" si="17"/>
        <v>1</v>
      </c>
      <c r="CG13" s="22">
        <f t="shared" si="18"/>
        <v>2</v>
      </c>
      <c r="CH13" s="73">
        <f t="shared" si="19"/>
        <v>0</v>
      </c>
      <c r="CI13" s="72">
        <v>14</v>
      </c>
      <c r="CJ13" s="22">
        <v>1</v>
      </c>
      <c r="CK13" s="22">
        <v>1</v>
      </c>
      <c r="CL13" s="22">
        <f t="shared" si="3"/>
        <v>2</v>
      </c>
      <c r="CM13" s="73">
        <v>0</v>
      </c>
      <c r="CN13" s="39"/>
    </row>
    <row r="14" spans="1:92" ht="18.600000000000001" customHeight="1" x14ac:dyDescent="0.25">
      <c r="A14" s="41"/>
      <c r="B14" s="47" t="str">
        <f>"Week "&amp;TEXT(C2,"##")&amp;" Summary:"</f>
        <v>Week 23 Summary:</v>
      </c>
      <c r="C14" s="48"/>
      <c r="D14" s="48"/>
      <c r="E14" s="96">
        <v>46062</v>
      </c>
      <c r="F14" s="96"/>
      <c r="G14" s="36" t="s">
        <v>70</v>
      </c>
      <c r="H14" s="36" t="s">
        <v>25</v>
      </c>
      <c r="I14" s="36" t="s">
        <v>90</v>
      </c>
      <c r="J14" s="39"/>
      <c r="K14" s="39"/>
      <c r="L14" s="36" t="s">
        <v>89</v>
      </c>
      <c r="M14" s="39"/>
      <c r="N14" s="39"/>
      <c r="O14" s="39"/>
      <c r="P14" s="39"/>
      <c r="Q14" s="41"/>
      <c r="R14" s="41"/>
      <c r="U14" s="27">
        <v>7</v>
      </c>
      <c r="V14" s="21" t="s">
        <v>145</v>
      </c>
      <c r="X14" s="21"/>
      <c r="Z14" s="21" t="s">
        <v>93</v>
      </c>
      <c r="AB14" s="22"/>
      <c r="AC14" s="22">
        <f t="shared" si="4"/>
        <v>9</v>
      </c>
      <c r="AD14" s="22">
        <f t="shared" si="5"/>
        <v>1</v>
      </c>
      <c r="AE14" s="22">
        <f t="shared" si="5"/>
        <v>8</v>
      </c>
      <c r="AF14" s="22">
        <f t="shared" si="5"/>
        <v>0</v>
      </c>
      <c r="AG14" s="95">
        <f t="shared" si="20"/>
        <v>0.1111111111111111</v>
      </c>
      <c r="AH14" s="95"/>
      <c r="AI14" s="22">
        <f t="shared" si="6"/>
        <v>47</v>
      </c>
      <c r="AJ14" s="22">
        <f t="shared" si="6"/>
        <v>0</v>
      </c>
      <c r="AK14" s="22">
        <f t="shared" si="6"/>
        <v>0</v>
      </c>
      <c r="AL14" s="24">
        <f t="shared" si="7"/>
        <v>5.2222222222222223</v>
      </c>
      <c r="AR14" s="39"/>
      <c r="AS14" s="41"/>
      <c r="AT14" s="27">
        <v>7</v>
      </c>
      <c r="AU14" s="21" t="s">
        <v>81</v>
      </c>
      <c r="AV14" s="21"/>
      <c r="AW14" s="21"/>
      <c r="AX14" s="21"/>
      <c r="AY14" s="22">
        <v>4</v>
      </c>
      <c r="AZ14" s="21" t="s">
        <v>134</v>
      </c>
      <c r="BA14" s="72">
        <v>0</v>
      </c>
      <c r="BB14" s="22">
        <v>0</v>
      </c>
      <c r="BC14" s="22">
        <v>0</v>
      </c>
      <c r="BD14" s="22">
        <f t="shared" si="8"/>
        <v>0</v>
      </c>
      <c r="BE14" s="73">
        <v>0</v>
      </c>
      <c r="BF14" s="72">
        <f t="shared" si="9"/>
        <v>17</v>
      </c>
      <c r="BG14" s="22">
        <f t="shared" si="10"/>
        <v>2</v>
      </c>
      <c r="BH14" s="22">
        <f t="shared" si="11"/>
        <v>6</v>
      </c>
      <c r="BI14" s="22">
        <f t="shared" si="12"/>
        <v>8</v>
      </c>
      <c r="BJ14" s="73">
        <f t="shared" si="13"/>
        <v>2</v>
      </c>
      <c r="BK14" s="72">
        <v>17</v>
      </c>
      <c r="BL14" s="22">
        <v>2</v>
      </c>
      <c r="BM14" s="22">
        <v>6</v>
      </c>
      <c r="BN14" s="22">
        <f t="shared" si="2"/>
        <v>8</v>
      </c>
      <c r="BO14" s="73">
        <v>2</v>
      </c>
      <c r="BP14" s="41"/>
      <c r="BQ14" s="41"/>
      <c r="BR14" s="27">
        <v>7</v>
      </c>
      <c r="BS14" s="21" t="s">
        <v>391</v>
      </c>
      <c r="BY14" s="72">
        <v>0</v>
      </c>
      <c r="BZ14" s="22">
        <v>0</v>
      </c>
      <c r="CA14" s="22">
        <v>0</v>
      </c>
      <c r="CB14" s="22">
        <f t="shared" si="14"/>
        <v>0</v>
      </c>
      <c r="CC14" s="73">
        <v>0</v>
      </c>
      <c r="CD14" s="72">
        <f t="shared" si="15"/>
        <v>5</v>
      </c>
      <c r="CE14" s="22">
        <f t="shared" si="16"/>
        <v>1</v>
      </c>
      <c r="CF14" s="22">
        <f t="shared" si="17"/>
        <v>3</v>
      </c>
      <c r="CG14" s="22">
        <f t="shared" si="18"/>
        <v>4</v>
      </c>
      <c r="CH14" s="73">
        <f t="shared" si="19"/>
        <v>0</v>
      </c>
      <c r="CI14" s="72">
        <v>5</v>
      </c>
      <c r="CJ14" s="22">
        <v>1</v>
      </c>
      <c r="CK14" s="22">
        <v>3</v>
      </c>
      <c r="CL14" s="22">
        <f t="shared" si="3"/>
        <v>4</v>
      </c>
      <c r="CM14" s="73">
        <v>0</v>
      </c>
      <c r="CN14" s="39"/>
    </row>
    <row r="15" spans="1:92" ht="18.600000000000001" customHeight="1" thickBot="1" x14ac:dyDescent="0.3">
      <c r="A15" s="41"/>
      <c r="B15" s="42" t="s">
        <v>146</v>
      </c>
      <c r="C15" s="6" t="s">
        <v>661</v>
      </c>
      <c r="E15" s="21"/>
      <c r="F15" s="21"/>
      <c r="G15" s="5">
        <v>3</v>
      </c>
      <c r="H15" s="22">
        <v>1</v>
      </c>
      <c r="I15" s="21" t="s">
        <v>125</v>
      </c>
      <c r="J15" s="21"/>
      <c r="K15" s="21"/>
      <c r="L15" s="21" t="s">
        <v>333</v>
      </c>
      <c r="M15" s="21"/>
      <c r="N15" s="21"/>
      <c r="O15" s="21"/>
      <c r="P15" s="21"/>
      <c r="Q15" s="41"/>
      <c r="R15" s="41"/>
      <c r="V15" s="21" t="s">
        <v>19</v>
      </c>
      <c r="X15" s="21"/>
      <c r="Y15" s="21"/>
      <c r="Z15" s="11"/>
      <c r="AA15" s="21"/>
      <c r="AB15" s="22"/>
      <c r="AC15" s="22">
        <v>24</v>
      </c>
      <c r="AD15" s="22">
        <v>5</v>
      </c>
      <c r="AE15" s="22">
        <v>15</v>
      </c>
      <c r="AF15" s="22">
        <v>4</v>
      </c>
      <c r="AG15" s="99">
        <f>+(AD15*2+AF15)/(2*AC15)</f>
        <v>0.29166666666666669</v>
      </c>
      <c r="AH15" s="99"/>
      <c r="AI15" s="22">
        <v>87</v>
      </c>
      <c r="AJ15" s="22">
        <v>0</v>
      </c>
      <c r="AK15" s="22">
        <v>1</v>
      </c>
      <c r="AL15" s="24">
        <f>+AI15/AC15</f>
        <v>3.625</v>
      </c>
      <c r="AR15" s="39"/>
      <c r="AS15" s="41"/>
      <c r="AT15" s="27">
        <v>6.5</v>
      </c>
      <c r="AU15" s="21" t="s">
        <v>169</v>
      </c>
      <c r="AV15" s="21"/>
      <c r="AW15" s="21"/>
      <c r="AX15" s="21"/>
      <c r="AY15" s="22">
        <v>14</v>
      </c>
      <c r="AZ15" s="21" t="s">
        <v>134</v>
      </c>
      <c r="BA15" s="72">
        <v>0</v>
      </c>
      <c r="BB15" s="22">
        <v>0</v>
      </c>
      <c r="BC15" s="22">
        <v>0</v>
      </c>
      <c r="BD15" s="22">
        <f t="shared" si="8"/>
        <v>0</v>
      </c>
      <c r="BE15" s="73">
        <v>0</v>
      </c>
      <c r="BF15" s="72">
        <f t="shared" si="9"/>
        <v>18</v>
      </c>
      <c r="BG15" s="22">
        <f t="shared" si="10"/>
        <v>6</v>
      </c>
      <c r="BH15" s="22">
        <f t="shared" si="11"/>
        <v>6</v>
      </c>
      <c r="BI15" s="22">
        <f t="shared" si="12"/>
        <v>12</v>
      </c>
      <c r="BJ15" s="73">
        <f t="shared" si="13"/>
        <v>6</v>
      </c>
      <c r="BK15" s="72">
        <v>18</v>
      </c>
      <c r="BL15" s="22">
        <v>6</v>
      </c>
      <c r="BM15" s="22">
        <v>6</v>
      </c>
      <c r="BN15" s="22">
        <f t="shared" si="2"/>
        <v>12</v>
      </c>
      <c r="BO15" s="73">
        <v>6</v>
      </c>
      <c r="BP15" s="41"/>
      <c r="BQ15" s="41"/>
      <c r="BR15" s="27">
        <v>7.5</v>
      </c>
      <c r="BS15" s="21" t="s">
        <v>370</v>
      </c>
      <c r="BY15" s="72">
        <v>0</v>
      </c>
      <c r="BZ15" s="22">
        <v>0</v>
      </c>
      <c r="CA15" s="22">
        <v>0</v>
      </c>
      <c r="CB15" s="22">
        <f t="shared" si="14"/>
        <v>0</v>
      </c>
      <c r="CC15" s="73">
        <v>0</v>
      </c>
      <c r="CD15" s="72">
        <f t="shared" si="15"/>
        <v>12</v>
      </c>
      <c r="CE15" s="22">
        <f t="shared" si="16"/>
        <v>1</v>
      </c>
      <c r="CF15" s="22">
        <f t="shared" si="17"/>
        <v>5</v>
      </c>
      <c r="CG15" s="22">
        <f t="shared" si="18"/>
        <v>6</v>
      </c>
      <c r="CH15" s="73">
        <f t="shared" si="19"/>
        <v>2</v>
      </c>
      <c r="CI15" s="72">
        <v>12</v>
      </c>
      <c r="CJ15" s="22">
        <v>1</v>
      </c>
      <c r="CK15" s="22">
        <v>5</v>
      </c>
      <c r="CL15" s="22">
        <f t="shared" si="3"/>
        <v>6</v>
      </c>
      <c r="CM15" s="73">
        <v>2</v>
      </c>
      <c r="CN15" s="39"/>
    </row>
    <row r="16" spans="1:92" ht="18.600000000000001" customHeight="1" x14ac:dyDescent="0.25">
      <c r="A16" s="41"/>
      <c r="B16" s="22" t="s">
        <v>27</v>
      </c>
      <c r="C16" s="21" t="s">
        <v>701</v>
      </c>
      <c r="D16" s="21"/>
      <c r="E16" s="21"/>
      <c r="F16" s="21"/>
      <c r="G16" s="21"/>
      <c r="H16" s="22">
        <v>1</v>
      </c>
      <c r="I16" s="21" t="s">
        <v>99</v>
      </c>
      <c r="J16" s="21"/>
      <c r="K16" s="21"/>
      <c r="L16" s="21" t="s">
        <v>268</v>
      </c>
      <c r="M16" s="21"/>
      <c r="N16" s="21"/>
      <c r="O16" s="21"/>
      <c r="P16" s="21"/>
      <c r="Q16" s="41"/>
      <c r="R16" s="41"/>
      <c r="U16" s="32"/>
      <c r="V16" s="32"/>
      <c r="W16" s="31" t="s">
        <v>20</v>
      </c>
      <c r="X16" s="32"/>
      <c r="Y16" s="32"/>
      <c r="Z16" s="32"/>
      <c r="AA16" s="31"/>
      <c r="AB16" s="15"/>
      <c r="AC16" s="15">
        <f>SUM(AC7:AC15)</f>
        <v>184</v>
      </c>
      <c r="AD16" s="15">
        <f>SUM(AD7:AD15)</f>
        <v>82</v>
      </c>
      <c r="AE16" s="15">
        <f>SUM(AE7:AE15)</f>
        <v>82</v>
      </c>
      <c r="AF16" s="15">
        <f>SUM(AF7:AF15)</f>
        <v>20</v>
      </c>
      <c r="AG16" s="15"/>
      <c r="AH16" s="15"/>
      <c r="AI16" s="15">
        <f>SUM(AI7:AI15)</f>
        <v>546</v>
      </c>
      <c r="AJ16" s="15">
        <f>SUM(AJ7:AJ15)</f>
        <v>18</v>
      </c>
      <c r="AK16" s="15">
        <f>SUM(AK7:AK15)</f>
        <v>12</v>
      </c>
      <c r="AL16" s="33">
        <f>+AI16/AC16</f>
        <v>2.9673913043478262</v>
      </c>
      <c r="AR16" s="39"/>
      <c r="AS16" s="41"/>
      <c r="AT16" s="27">
        <v>6.5</v>
      </c>
      <c r="AU16" s="21" t="s">
        <v>29</v>
      </c>
      <c r="AV16" s="21"/>
      <c r="AW16" s="21"/>
      <c r="AX16" s="21"/>
      <c r="AY16" s="22">
        <v>15</v>
      </c>
      <c r="AZ16" s="21" t="s">
        <v>134</v>
      </c>
      <c r="BA16" s="72">
        <v>1</v>
      </c>
      <c r="BB16" s="22">
        <v>0</v>
      </c>
      <c r="BC16" s="22">
        <v>0</v>
      </c>
      <c r="BD16" s="22">
        <f t="shared" si="8"/>
        <v>0</v>
      </c>
      <c r="BE16" s="73">
        <v>2</v>
      </c>
      <c r="BF16" s="72">
        <f t="shared" si="9"/>
        <v>18</v>
      </c>
      <c r="BG16" s="22">
        <f t="shared" si="10"/>
        <v>1</v>
      </c>
      <c r="BH16" s="22">
        <f t="shared" si="11"/>
        <v>6</v>
      </c>
      <c r="BI16" s="22">
        <f t="shared" si="12"/>
        <v>7</v>
      </c>
      <c r="BJ16" s="73">
        <f t="shared" si="13"/>
        <v>2</v>
      </c>
      <c r="BK16" s="72">
        <v>17</v>
      </c>
      <c r="BL16" s="22">
        <v>1</v>
      </c>
      <c r="BM16" s="22">
        <v>6</v>
      </c>
      <c r="BN16" s="22">
        <f t="shared" si="2"/>
        <v>7</v>
      </c>
      <c r="BO16" s="73">
        <v>0</v>
      </c>
      <c r="BP16" s="41"/>
      <c r="BQ16" s="41"/>
      <c r="BR16" s="27">
        <v>8</v>
      </c>
      <c r="BS16" s="21" t="s">
        <v>417</v>
      </c>
      <c r="BY16" s="72">
        <v>1</v>
      </c>
      <c r="BZ16" s="22">
        <v>0</v>
      </c>
      <c r="CA16" s="22">
        <v>0</v>
      </c>
      <c r="CB16" s="22">
        <f t="shared" si="14"/>
        <v>0</v>
      </c>
      <c r="CC16" s="73">
        <v>0</v>
      </c>
      <c r="CD16" s="72">
        <f t="shared" si="15"/>
        <v>9</v>
      </c>
      <c r="CE16" s="22">
        <f t="shared" si="16"/>
        <v>7</v>
      </c>
      <c r="CF16" s="22">
        <f t="shared" si="17"/>
        <v>6</v>
      </c>
      <c r="CG16" s="22">
        <f t="shared" si="18"/>
        <v>13</v>
      </c>
      <c r="CH16" s="73">
        <f t="shared" si="19"/>
        <v>0</v>
      </c>
      <c r="CI16" s="72">
        <v>8</v>
      </c>
      <c r="CJ16" s="22">
        <v>7</v>
      </c>
      <c r="CK16" s="22">
        <v>6</v>
      </c>
      <c r="CL16" s="22">
        <f t="shared" si="3"/>
        <v>13</v>
      </c>
      <c r="CM16" s="73">
        <v>0</v>
      </c>
      <c r="CN16" s="39"/>
    </row>
    <row r="17" spans="1:92" ht="18.600000000000001" customHeight="1" x14ac:dyDescent="0.25">
      <c r="A17" s="41"/>
      <c r="B17" s="22"/>
      <c r="D17" s="21"/>
      <c r="E17" s="21"/>
      <c r="F17" s="21"/>
      <c r="G17" s="21"/>
      <c r="H17" s="22">
        <v>1</v>
      </c>
      <c r="I17" s="21" t="s">
        <v>192</v>
      </c>
      <c r="J17" s="21"/>
      <c r="K17" s="21"/>
      <c r="L17" s="21"/>
      <c r="M17" s="21" t="s">
        <v>122</v>
      </c>
      <c r="N17" s="21"/>
      <c r="O17" s="21"/>
      <c r="P17" s="21"/>
      <c r="Q17" s="41"/>
      <c r="R17" s="41"/>
      <c r="AR17" s="39"/>
      <c r="AS17" s="41"/>
      <c r="AT17" s="27">
        <v>6</v>
      </c>
      <c r="AU17" s="21" t="s">
        <v>159</v>
      </c>
      <c r="AV17" s="21"/>
      <c r="AW17" s="21"/>
      <c r="AX17" s="21"/>
      <c r="AY17" s="22">
        <v>25</v>
      </c>
      <c r="AZ17" s="21" t="s">
        <v>134</v>
      </c>
      <c r="BA17" s="72">
        <v>1</v>
      </c>
      <c r="BB17" s="22">
        <v>0</v>
      </c>
      <c r="BC17" s="22">
        <v>0</v>
      </c>
      <c r="BD17" s="22">
        <f t="shared" si="8"/>
        <v>0</v>
      </c>
      <c r="BE17" s="73">
        <v>0</v>
      </c>
      <c r="BF17" s="72">
        <f t="shared" si="9"/>
        <v>10</v>
      </c>
      <c r="BG17" s="22">
        <f t="shared" si="10"/>
        <v>0</v>
      </c>
      <c r="BH17" s="22">
        <f t="shared" si="11"/>
        <v>5</v>
      </c>
      <c r="BI17" s="22">
        <f t="shared" si="12"/>
        <v>5</v>
      </c>
      <c r="BJ17" s="73">
        <f t="shared" si="13"/>
        <v>0</v>
      </c>
      <c r="BK17" s="72">
        <v>9</v>
      </c>
      <c r="BL17" s="22">
        <v>0</v>
      </c>
      <c r="BM17" s="22">
        <v>5</v>
      </c>
      <c r="BN17" s="22">
        <f t="shared" si="2"/>
        <v>5</v>
      </c>
      <c r="BO17" s="73">
        <v>0</v>
      </c>
      <c r="BP17" s="41"/>
      <c r="BQ17" s="41"/>
      <c r="BR17" s="27">
        <v>8</v>
      </c>
      <c r="BS17" s="21" t="s">
        <v>137</v>
      </c>
      <c r="BY17" s="72">
        <v>1</v>
      </c>
      <c r="BZ17" s="22">
        <v>0</v>
      </c>
      <c r="CA17" s="22">
        <v>0</v>
      </c>
      <c r="CB17" s="22">
        <f t="shared" si="14"/>
        <v>0</v>
      </c>
      <c r="CC17" s="73">
        <v>0</v>
      </c>
      <c r="CD17" s="72">
        <f t="shared" si="15"/>
        <v>11</v>
      </c>
      <c r="CE17" s="22">
        <f t="shared" si="16"/>
        <v>8</v>
      </c>
      <c r="CF17" s="22">
        <f t="shared" si="17"/>
        <v>1</v>
      </c>
      <c r="CG17" s="22">
        <f t="shared" si="18"/>
        <v>9</v>
      </c>
      <c r="CH17" s="73">
        <f t="shared" si="19"/>
        <v>0</v>
      </c>
      <c r="CI17" s="72">
        <v>10</v>
      </c>
      <c r="CJ17" s="22">
        <v>8</v>
      </c>
      <c r="CK17" s="22">
        <v>1</v>
      </c>
      <c r="CL17" s="22">
        <f t="shared" si="3"/>
        <v>9</v>
      </c>
      <c r="CM17" s="73">
        <v>0</v>
      </c>
      <c r="CN17" s="39"/>
    </row>
    <row r="18" spans="1:92" ht="18.600000000000001" customHeight="1" thickBot="1" x14ac:dyDescent="0.3">
      <c r="A18" s="41"/>
      <c r="Q18" s="41"/>
      <c r="R18" s="41"/>
      <c r="AR18" s="39"/>
      <c r="AS18" s="41"/>
      <c r="AT18" s="17" t="s">
        <v>132</v>
      </c>
      <c r="AU18" s="17"/>
      <c r="AV18" s="17"/>
      <c r="AW18" s="17"/>
      <c r="AX18" s="17"/>
      <c r="AY18" s="17"/>
      <c r="AZ18" s="17"/>
      <c r="BA18" s="75">
        <f>SUM(BA6:BA17)</f>
        <v>11</v>
      </c>
      <c r="BB18" s="23">
        <f>SUM(BB6:BB17)</f>
        <v>1</v>
      </c>
      <c r="BC18" s="23">
        <f>SUM(BC6:BC17)</f>
        <v>2</v>
      </c>
      <c r="BD18" s="23">
        <f>+BC18+BB18</f>
        <v>3</v>
      </c>
      <c r="BE18" s="76">
        <f>SUM(BE6:BE17)</f>
        <v>2</v>
      </c>
      <c r="BF18" s="75">
        <f>SUM(BF6:BF17)</f>
        <v>253</v>
      </c>
      <c r="BG18" s="23">
        <f>SUM(BG6:BG17)</f>
        <v>77</v>
      </c>
      <c r="BH18" s="23">
        <f>SUM(BH6:BH17)</f>
        <v>114</v>
      </c>
      <c r="BI18" s="23">
        <f>+BH18+BG18</f>
        <v>191</v>
      </c>
      <c r="BJ18" s="76">
        <f>SUM(BJ6:BJ17)</f>
        <v>38</v>
      </c>
      <c r="BK18" s="75">
        <f>SUM(BK6:BK17)</f>
        <v>242</v>
      </c>
      <c r="BL18" s="23">
        <f>SUM(BL6:BL17)</f>
        <v>76</v>
      </c>
      <c r="BM18" s="23">
        <f>SUM(BM6:BM17)</f>
        <v>112</v>
      </c>
      <c r="BN18" s="23">
        <f>+BM18+BL18</f>
        <v>188</v>
      </c>
      <c r="BO18" s="76">
        <f>SUM(BO6:BO17)</f>
        <v>36</v>
      </c>
      <c r="BP18" s="41"/>
      <c r="BQ18" s="41"/>
      <c r="BR18" s="27">
        <v>6.5</v>
      </c>
      <c r="BS18" s="21" t="s">
        <v>277</v>
      </c>
      <c r="BY18" s="72">
        <v>1</v>
      </c>
      <c r="BZ18" s="22">
        <v>0</v>
      </c>
      <c r="CA18" s="22">
        <v>0</v>
      </c>
      <c r="CB18" s="22">
        <f t="shared" si="14"/>
        <v>0</v>
      </c>
      <c r="CC18" s="73">
        <v>0</v>
      </c>
      <c r="CD18" s="72">
        <f t="shared" si="15"/>
        <v>13</v>
      </c>
      <c r="CE18" s="22">
        <f t="shared" si="16"/>
        <v>2</v>
      </c>
      <c r="CF18" s="22">
        <f t="shared" si="17"/>
        <v>7</v>
      </c>
      <c r="CG18" s="22">
        <f t="shared" si="18"/>
        <v>9</v>
      </c>
      <c r="CH18" s="73">
        <f t="shared" si="19"/>
        <v>0</v>
      </c>
      <c r="CI18" s="72">
        <v>12</v>
      </c>
      <c r="CJ18" s="22">
        <v>2</v>
      </c>
      <c r="CK18" s="22">
        <v>7</v>
      </c>
      <c r="CL18" s="22">
        <f t="shared" si="3"/>
        <v>9</v>
      </c>
      <c r="CM18" s="73">
        <v>0</v>
      </c>
      <c r="CN18" s="39"/>
    </row>
    <row r="19" spans="1:92" ht="18.600000000000001" customHeight="1" x14ac:dyDescent="0.25">
      <c r="A19" s="41"/>
      <c r="B19" s="22" t="s">
        <v>38</v>
      </c>
      <c r="C19" s="6" t="s">
        <v>667</v>
      </c>
      <c r="D19" s="11"/>
      <c r="E19" s="21"/>
      <c r="F19" s="21"/>
      <c r="G19" s="5">
        <v>0</v>
      </c>
      <c r="H19" s="22"/>
      <c r="I19" s="21"/>
      <c r="J19" s="21"/>
      <c r="K19" s="21"/>
      <c r="L19" s="21"/>
      <c r="M19" s="21"/>
      <c r="N19" s="21"/>
      <c r="O19" s="21"/>
      <c r="P19" s="21"/>
      <c r="Q19" s="41"/>
      <c r="R19" s="41"/>
      <c r="U19" s="88" t="s">
        <v>694</v>
      </c>
      <c r="V19" s="88"/>
      <c r="W19" s="88"/>
      <c r="X19" s="88"/>
      <c r="Y19" s="88"/>
      <c r="Z19" s="88"/>
      <c r="AA19" s="88"/>
      <c r="AB19" s="88"/>
      <c r="AC19" s="88"/>
      <c r="AD19" s="88"/>
      <c r="AE19" s="88"/>
      <c r="AF19" s="88"/>
      <c r="AG19" s="88"/>
      <c r="AH19" s="88"/>
      <c r="AI19" s="88"/>
      <c r="AJ19" s="88"/>
      <c r="AK19" s="88"/>
      <c r="AL19" s="88"/>
      <c r="AR19" s="39"/>
      <c r="AS19" s="41"/>
      <c r="AT19" s="19" t="s">
        <v>18</v>
      </c>
      <c r="AU19" s="19"/>
      <c r="AV19" s="19"/>
      <c r="AW19" s="19"/>
      <c r="AX19" s="19"/>
      <c r="AY19" s="16" t="s">
        <v>41</v>
      </c>
      <c r="BA19" s="72">
        <v>2</v>
      </c>
      <c r="BB19" s="22">
        <v>1</v>
      </c>
      <c r="BC19" s="22">
        <v>1</v>
      </c>
      <c r="BD19" s="22">
        <f t="shared" ref="BD19:BD30" si="21">+BB19+BC19</f>
        <v>2</v>
      </c>
      <c r="BE19" s="73">
        <v>0</v>
      </c>
      <c r="BF19" s="72">
        <f>+BA19+BK19</f>
        <v>32</v>
      </c>
      <c r="BG19" s="22">
        <f>+BB19+BL19</f>
        <v>10</v>
      </c>
      <c r="BH19" s="22">
        <f t="shared" ref="BH19:BH30" si="22">+BC19+BM19</f>
        <v>7</v>
      </c>
      <c r="BI19" s="22">
        <f>+BG19+BH19</f>
        <v>17</v>
      </c>
      <c r="BJ19" s="73">
        <f t="shared" ref="BJ19:BJ30" si="23">+BE19+BO19</f>
        <v>2</v>
      </c>
      <c r="BK19" s="72">
        <v>30</v>
      </c>
      <c r="BL19" s="15">
        <v>9</v>
      </c>
      <c r="BM19" s="15">
        <v>6</v>
      </c>
      <c r="BN19" s="15">
        <f t="shared" ref="BN19:BN30" si="24">+BL19+BM19</f>
        <v>15</v>
      </c>
      <c r="BO19" s="74">
        <v>2</v>
      </c>
      <c r="BP19" s="41"/>
      <c r="BQ19" s="41"/>
      <c r="BR19" s="27">
        <v>7.5</v>
      </c>
      <c r="BS19" s="21" t="s">
        <v>160</v>
      </c>
      <c r="BY19" s="72">
        <v>1</v>
      </c>
      <c r="BZ19" s="22">
        <v>0</v>
      </c>
      <c r="CA19" s="22">
        <v>1</v>
      </c>
      <c r="CB19" s="22">
        <f t="shared" si="14"/>
        <v>1</v>
      </c>
      <c r="CC19" s="73">
        <v>0</v>
      </c>
      <c r="CD19" s="72">
        <f t="shared" si="15"/>
        <v>9</v>
      </c>
      <c r="CE19" s="22">
        <f t="shared" si="16"/>
        <v>0</v>
      </c>
      <c r="CF19" s="22">
        <f t="shared" si="17"/>
        <v>2</v>
      </c>
      <c r="CG19" s="22">
        <f t="shared" si="18"/>
        <v>2</v>
      </c>
      <c r="CH19" s="73">
        <f t="shared" si="19"/>
        <v>2</v>
      </c>
      <c r="CI19" s="72">
        <v>8</v>
      </c>
      <c r="CJ19" s="22">
        <v>0</v>
      </c>
      <c r="CK19" s="22">
        <v>1</v>
      </c>
      <c r="CL19" s="22">
        <f t="shared" si="3"/>
        <v>1</v>
      </c>
      <c r="CM19" s="73">
        <v>2</v>
      </c>
      <c r="CN19" s="39"/>
    </row>
    <row r="20" spans="1:92" ht="18.600000000000001" customHeight="1" x14ac:dyDescent="0.25">
      <c r="A20" s="41"/>
      <c r="B20" s="22" t="s">
        <v>27</v>
      </c>
      <c r="C20" s="21"/>
      <c r="D20" s="16" t="s">
        <v>100</v>
      </c>
      <c r="E20" s="21"/>
      <c r="F20" s="21"/>
      <c r="G20" s="5"/>
      <c r="H20" s="22"/>
      <c r="I20" s="21"/>
      <c r="J20" s="21"/>
      <c r="K20" s="21"/>
      <c r="L20" s="21"/>
      <c r="M20" s="21"/>
      <c r="N20" s="21"/>
      <c r="O20" s="21"/>
      <c r="P20" s="21"/>
      <c r="Q20" s="41"/>
      <c r="R20" s="41"/>
      <c r="AR20" s="39"/>
      <c r="AS20" s="41"/>
      <c r="AT20" s="27">
        <v>7.5</v>
      </c>
      <c r="AU20" s="21" t="s">
        <v>78</v>
      </c>
      <c r="AY20" s="22">
        <v>35</v>
      </c>
      <c r="AZ20" s="21" t="s">
        <v>108</v>
      </c>
      <c r="BA20" s="72">
        <v>1</v>
      </c>
      <c r="BB20" s="22">
        <v>0</v>
      </c>
      <c r="BC20" s="22">
        <v>0</v>
      </c>
      <c r="BD20" s="22">
        <f t="shared" si="21"/>
        <v>0</v>
      </c>
      <c r="BE20" s="73">
        <v>0</v>
      </c>
      <c r="BF20" s="72">
        <f t="shared" ref="BF20:BF30" si="25">+BA20+BK20</f>
        <v>22</v>
      </c>
      <c r="BG20" s="22">
        <f t="shared" ref="BG20:BG30" si="26">+BB20+BL20</f>
        <v>0</v>
      </c>
      <c r="BH20" s="22">
        <f t="shared" si="22"/>
        <v>0</v>
      </c>
      <c r="BI20" s="22">
        <f t="shared" ref="BI20:BI30" si="27">+BG20+BH20</f>
        <v>0</v>
      </c>
      <c r="BJ20" s="73">
        <f t="shared" si="23"/>
        <v>2</v>
      </c>
      <c r="BK20" s="72">
        <v>21</v>
      </c>
      <c r="BL20" s="22">
        <v>0</v>
      </c>
      <c r="BM20" s="22">
        <v>0</v>
      </c>
      <c r="BN20" s="22">
        <f t="shared" si="24"/>
        <v>0</v>
      </c>
      <c r="BO20" s="73">
        <v>2</v>
      </c>
      <c r="BP20" s="41"/>
      <c r="BQ20" s="41"/>
      <c r="BR20" s="27">
        <v>7.5</v>
      </c>
      <c r="BS20" s="21" t="s">
        <v>278</v>
      </c>
      <c r="BY20" s="72">
        <v>0</v>
      </c>
      <c r="BZ20" s="22">
        <v>0</v>
      </c>
      <c r="CA20" s="22">
        <v>0</v>
      </c>
      <c r="CB20" s="22">
        <f t="shared" si="14"/>
        <v>0</v>
      </c>
      <c r="CC20" s="73">
        <v>0</v>
      </c>
      <c r="CD20" s="72">
        <f t="shared" si="15"/>
        <v>2</v>
      </c>
      <c r="CE20" s="22">
        <f t="shared" si="16"/>
        <v>0</v>
      </c>
      <c r="CF20" s="22">
        <f t="shared" si="17"/>
        <v>3</v>
      </c>
      <c r="CG20" s="22">
        <f t="shared" si="18"/>
        <v>3</v>
      </c>
      <c r="CH20" s="73">
        <f t="shared" si="19"/>
        <v>0</v>
      </c>
      <c r="CI20" s="72">
        <v>2</v>
      </c>
      <c r="CJ20" s="22">
        <v>0</v>
      </c>
      <c r="CK20" s="22">
        <v>3</v>
      </c>
      <c r="CL20" s="22">
        <f t="shared" si="3"/>
        <v>3</v>
      </c>
      <c r="CM20" s="73">
        <v>0</v>
      </c>
      <c r="CN20" s="39"/>
    </row>
    <row r="21" spans="1:92" ht="18.600000000000001" customHeight="1" thickBot="1" x14ac:dyDescent="0.3">
      <c r="A21" s="41"/>
      <c r="B21" s="36"/>
      <c r="C21" s="46"/>
      <c r="D21" s="46"/>
      <c r="E21" s="46"/>
      <c r="F21" s="46"/>
      <c r="G21" s="42"/>
      <c r="H21" s="45"/>
      <c r="I21" s="46"/>
      <c r="J21" s="46"/>
      <c r="K21" s="45"/>
      <c r="L21" s="45"/>
      <c r="M21" s="45"/>
      <c r="N21" s="45"/>
      <c r="O21" s="45"/>
      <c r="P21" s="45"/>
      <c r="Q21" s="41"/>
      <c r="R21" s="41"/>
      <c r="U21" s="37" t="s">
        <v>109</v>
      </c>
      <c r="V21" s="10" t="s">
        <v>0</v>
      </c>
      <c r="W21" s="10"/>
      <c r="X21" s="10"/>
      <c r="Y21" s="10"/>
      <c r="Z21" s="10" t="s">
        <v>1</v>
      </c>
      <c r="AA21" s="10"/>
      <c r="AB21" s="10"/>
      <c r="AC21" s="37" t="s">
        <v>3</v>
      </c>
      <c r="AD21" s="37" t="s">
        <v>7</v>
      </c>
      <c r="AE21" s="37" t="s">
        <v>8</v>
      </c>
      <c r="AF21" s="37" t="s">
        <v>9</v>
      </c>
      <c r="AG21" s="97" t="s">
        <v>71</v>
      </c>
      <c r="AH21" s="97"/>
      <c r="AI21" s="37" t="s">
        <v>4</v>
      </c>
      <c r="AJ21" s="37" t="s">
        <v>6</v>
      </c>
      <c r="AK21" s="37" t="s">
        <v>5</v>
      </c>
      <c r="AL21" s="37" t="s">
        <v>72</v>
      </c>
      <c r="AR21" s="39"/>
      <c r="AS21" s="41"/>
      <c r="AT21" s="27">
        <v>9.5</v>
      </c>
      <c r="AU21" s="21" t="s">
        <v>53</v>
      </c>
      <c r="AV21" s="21"/>
      <c r="AW21" s="21"/>
      <c r="AX21" s="27"/>
      <c r="AY21" s="22">
        <v>14</v>
      </c>
      <c r="AZ21" s="21" t="s">
        <v>108</v>
      </c>
      <c r="BA21" s="72">
        <v>1</v>
      </c>
      <c r="BB21" s="22">
        <v>0</v>
      </c>
      <c r="BC21" s="22">
        <v>0</v>
      </c>
      <c r="BD21" s="22">
        <f t="shared" si="21"/>
        <v>0</v>
      </c>
      <c r="BE21" s="73">
        <v>0</v>
      </c>
      <c r="BF21" s="72">
        <f t="shared" si="25"/>
        <v>21</v>
      </c>
      <c r="BG21" s="22">
        <f t="shared" si="26"/>
        <v>23</v>
      </c>
      <c r="BH21" s="22">
        <f t="shared" si="22"/>
        <v>15</v>
      </c>
      <c r="BI21" s="22">
        <f t="shared" si="27"/>
        <v>38</v>
      </c>
      <c r="BJ21" s="73">
        <f t="shared" si="23"/>
        <v>10</v>
      </c>
      <c r="BK21" s="72">
        <v>20</v>
      </c>
      <c r="BL21" s="22">
        <v>23</v>
      </c>
      <c r="BM21" s="22">
        <v>15</v>
      </c>
      <c r="BN21" s="22">
        <f t="shared" si="24"/>
        <v>38</v>
      </c>
      <c r="BO21" s="73">
        <v>10</v>
      </c>
      <c r="BP21" s="41"/>
      <c r="BQ21" s="41"/>
      <c r="BR21" s="27">
        <v>8</v>
      </c>
      <c r="BS21" s="21" t="s">
        <v>438</v>
      </c>
      <c r="BY21" s="72">
        <v>1</v>
      </c>
      <c r="BZ21" s="22">
        <v>0</v>
      </c>
      <c r="CA21" s="22">
        <v>1</v>
      </c>
      <c r="CB21" s="22">
        <f t="shared" si="14"/>
        <v>1</v>
      </c>
      <c r="CC21" s="73">
        <v>0</v>
      </c>
      <c r="CD21" s="72">
        <f t="shared" si="15"/>
        <v>8</v>
      </c>
      <c r="CE21" s="22">
        <f t="shared" si="16"/>
        <v>0</v>
      </c>
      <c r="CF21" s="22">
        <f t="shared" si="17"/>
        <v>4</v>
      </c>
      <c r="CG21" s="22">
        <f t="shared" si="18"/>
        <v>4</v>
      </c>
      <c r="CH21" s="73">
        <f t="shared" si="19"/>
        <v>0</v>
      </c>
      <c r="CI21" s="72">
        <v>7</v>
      </c>
      <c r="CJ21" s="22">
        <v>0</v>
      </c>
      <c r="CK21" s="22">
        <v>3</v>
      </c>
      <c r="CL21" s="22">
        <f t="shared" si="3"/>
        <v>3</v>
      </c>
      <c r="CM21" s="73">
        <v>0</v>
      </c>
      <c r="CN21" s="39"/>
    </row>
    <row r="22" spans="1:92" ht="18.600000000000001" customHeight="1" x14ac:dyDescent="0.25">
      <c r="A22" s="41"/>
      <c r="B22" s="42" t="s">
        <v>147</v>
      </c>
      <c r="C22" s="6" t="s">
        <v>672</v>
      </c>
      <c r="F22" s="21"/>
      <c r="G22" s="5">
        <v>1</v>
      </c>
      <c r="H22" s="22">
        <v>1</v>
      </c>
      <c r="I22" s="21" t="s">
        <v>114</v>
      </c>
      <c r="J22" s="21"/>
      <c r="K22" s="21"/>
      <c r="L22" s="21" t="s">
        <v>707</v>
      </c>
      <c r="M22" s="21"/>
      <c r="N22" s="21"/>
      <c r="O22" s="21"/>
      <c r="P22" s="21"/>
      <c r="Q22" s="41"/>
      <c r="R22" s="41"/>
      <c r="U22" s="27">
        <v>8</v>
      </c>
      <c r="V22" s="21" t="s">
        <v>15</v>
      </c>
      <c r="X22" s="21"/>
      <c r="Y22" s="21"/>
      <c r="Z22" s="21" t="s">
        <v>184</v>
      </c>
      <c r="AB22" s="22"/>
      <c r="AC22" s="22">
        <f t="shared" ref="AC22:AC29" si="28">+AD22+AE22+AF22</f>
        <v>1</v>
      </c>
      <c r="AD22" s="22">
        <v>1</v>
      </c>
      <c r="AE22" s="22">
        <v>0</v>
      </c>
      <c r="AF22" s="22">
        <v>0</v>
      </c>
      <c r="AG22" s="95">
        <f t="shared" ref="AG22:AG29" si="29">+(AD22*2+AF22)/(2*AC22)</f>
        <v>1</v>
      </c>
      <c r="AH22" s="95"/>
      <c r="AI22" s="22">
        <v>0</v>
      </c>
      <c r="AJ22" s="22">
        <v>0</v>
      </c>
      <c r="AK22" s="22">
        <v>1</v>
      </c>
      <c r="AL22" s="24">
        <f t="shared" ref="AL22:AL29" si="30">+AI22/AC22</f>
        <v>0</v>
      </c>
      <c r="AR22" s="39"/>
      <c r="AS22" s="41"/>
      <c r="AT22" s="27">
        <v>8.5</v>
      </c>
      <c r="AU22" s="21" t="s">
        <v>87</v>
      </c>
      <c r="AV22" s="21"/>
      <c r="AW22" s="21"/>
      <c r="AX22" s="27"/>
      <c r="AY22" s="22">
        <v>16</v>
      </c>
      <c r="AZ22" s="21" t="s">
        <v>108</v>
      </c>
      <c r="BA22" s="72">
        <v>0</v>
      </c>
      <c r="BB22" s="22">
        <v>0</v>
      </c>
      <c r="BC22" s="22">
        <v>0</v>
      </c>
      <c r="BD22" s="22">
        <f t="shared" si="21"/>
        <v>0</v>
      </c>
      <c r="BE22" s="73">
        <v>0</v>
      </c>
      <c r="BF22" s="72">
        <f t="shared" si="25"/>
        <v>16</v>
      </c>
      <c r="BG22" s="22">
        <f t="shared" si="26"/>
        <v>3</v>
      </c>
      <c r="BH22" s="22">
        <f t="shared" si="22"/>
        <v>11</v>
      </c>
      <c r="BI22" s="22">
        <f t="shared" si="27"/>
        <v>14</v>
      </c>
      <c r="BJ22" s="73">
        <f t="shared" si="23"/>
        <v>0</v>
      </c>
      <c r="BK22" s="72">
        <v>16</v>
      </c>
      <c r="BL22" s="22">
        <v>3</v>
      </c>
      <c r="BM22" s="22">
        <v>11</v>
      </c>
      <c r="BN22" s="22">
        <f t="shared" si="24"/>
        <v>14</v>
      </c>
      <c r="BO22" s="73">
        <v>0</v>
      </c>
      <c r="BP22" s="41"/>
      <c r="BQ22" s="41"/>
      <c r="BR22" s="27">
        <v>8</v>
      </c>
      <c r="BS22" s="21" t="s">
        <v>631</v>
      </c>
      <c r="BY22" s="72">
        <v>0</v>
      </c>
      <c r="BZ22" s="22">
        <v>0</v>
      </c>
      <c r="CA22" s="22">
        <v>0</v>
      </c>
      <c r="CB22" s="22">
        <f t="shared" si="14"/>
        <v>0</v>
      </c>
      <c r="CC22" s="73">
        <v>0</v>
      </c>
      <c r="CD22" s="72">
        <f t="shared" si="15"/>
        <v>1</v>
      </c>
      <c r="CE22" s="22">
        <f t="shared" si="16"/>
        <v>0</v>
      </c>
      <c r="CF22" s="22">
        <f t="shared" si="17"/>
        <v>0</v>
      </c>
      <c r="CG22" s="22">
        <f t="shared" si="18"/>
        <v>0</v>
      </c>
      <c r="CH22" s="73">
        <f t="shared" si="19"/>
        <v>0</v>
      </c>
      <c r="CI22" s="72">
        <v>1</v>
      </c>
      <c r="CJ22" s="22">
        <v>0</v>
      </c>
      <c r="CK22" s="22">
        <v>0</v>
      </c>
      <c r="CL22" s="22">
        <f t="shared" si="3"/>
        <v>0</v>
      </c>
      <c r="CM22" s="73">
        <v>0</v>
      </c>
      <c r="CN22" s="39"/>
    </row>
    <row r="23" spans="1:92" ht="18.600000000000001" customHeight="1" x14ac:dyDescent="0.25">
      <c r="A23" s="41"/>
      <c r="B23" s="22" t="s">
        <v>27</v>
      </c>
      <c r="C23" s="21" t="s">
        <v>705</v>
      </c>
      <c r="D23" s="21"/>
      <c r="E23" s="21"/>
      <c r="F23" s="21"/>
      <c r="G23" s="21"/>
      <c r="H23" s="22"/>
      <c r="I23" s="21"/>
      <c r="J23" s="21"/>
      <c r="K23" s="21"/>
      <c r="L23" s="21"/>
      <c r="M23" s="21"/>
      <c r="N23" s="21"/>
      <c r="O23" s="21"/>
      <c r="P23" s="21"/>
      <c r="Q23" s="41"/>
      <c r="R23" s="41"/>
      <c r="U23" s="27">
        <v>7.5</v>
      </c>
      <c r="V23" s="21" t="s">
        <v>69</v>
      </c>
      <c r="X23" s="21"/>
      <c r="Z23" s="21" t="s">
        <v>16</v>
      </c>
      <c r="AB23" s="22"/>
      <c r="AC23" s="22">
        <f t="shared" si="28"/>
        <v>1</v>
      </c>
      <c r="AD23" s="22">
        <v>1</v>
      </c>
      <c r="AE23" s="22">
        <v>0</v>
      </c>
      <c r="AF23" s="22">
        <v>0</v>
      </c>
      <c r="AG23" s="95">
        <f t="shared" si="29"/>
        <v>1</v>
      </c>
      <c r="AH23" s="95"/>
      <c r="AI23" s="22">
        <v>1</v>
      </c>
      <c r="AJ23" s="22">
        <v>0</v>
      </c>
      <c r="AK23" s="22">
        <v>0</v>
      </c>
      <c r="AL23" s="24">
        <f t="shared" si="30"/>
        <v>1</v>
      </c>
      <c r="AR23" s="44"/>
      <c r="AS23" s="41"/>
      <c r="AT23" s="27">
        <v>8.5</v>
      </c>
      <c r="AU23" s="21" t="s">
        <v>140</v>
      </c>
      <c r="AV23" s="21"/>
      <c r="AW23" s="21"/>
      <c r="AX23" s="27"/>
      <c r="AY23" s="22">
        <v>11</v>
      </c>
      <c r="AZ23" s="21" t="s">
        <v>108</v>
      </c>
      <c r="BA23" s="72">
        <v>1</v>
      </c>
      <c r="BB23" s="22">
        <v>0</v>
      </c>
      <c r="BC23" s="22">
        <v>1</v>
      </c>
      <c r="BD23" s="22">
        <f t="shared" si="21"/>
        <v>1</v>
      </c>
      <c r="BE23" s="73">
        <v>0</v>
      </c>
      <c r="BF23" s="72">
        <f t="shared" si="25"/>
        <v>23</v>
      </c>
      <c r="BG23" s="22">
        <f t="shared" si="26"/>
        <v>14</v>
      </c>
      <c r="BH23" s="22">
        <f t="shared" si="22"/>
        <v>16</v>
      </c>
      <c r="BI23" s="22">
        <f t="shared" si="27"/>
        <v>30</v>
      </c>
      <c r="BJ23" s="73">
        <f t="shared" si="23"/>
        <v>0</v>
      </c>
      <c r="BK23" s="72">
        <v>22</v>
      </c>
      <c r="BL23" s="22">
        <v>14</v>
      </c>
      <c r="BM23" s="22">
        <v>15</v>
      </c>
      <c r="BN23" s="22">
        <f t="shared" si="24"/>
        <v>29</v>
      </c>
      <c r="BO23" s="73">
        <v>0</v>
      </c>
      <c r="BP23" s="41"/>
      <c r="BQ23" s="41"/>
      <c r="BR23" s="27">
        <v>8</v>
      </c>
      <c r="BS23" s="21" t="s">
        <v>437</v>
      </c>
      <c r="BY23" s="72">
        <v>0</v>
      </c>
      <c r="BZ23" s="22">
        <v>0</v>
      </c>
      <c r="CA23" s="22">
        <v>0</v>
      </c>
      <c r="CB23" s="22">
        <f t="shared" si="14"/>
        <v>0</v>
      </c>
      <c r="CC23" s="73">
        <v>0</v>
      </c>
      <c r="CD23" s="72">
        <f t="shared" si="15"/>
        <v>3</v>
      </c>
      <c r="CE23" s="22">
        <f t="shared" si="16"/>
        <v>0</v>
      </c>
      <c r="CF23" s="22">
        <f t="shared" si="17"/>
        <v>1</v>
      </c>
      <c r="CG23" s="22">
        <f t="shared" si="18"/>
        <v>1</v>
      </c>
      <c r="CH23" s="73">
        <f t="shared" si="19"/>
        <v>0</v>
      </c>
      <c r="CI23" s="72">
        <v>3</v>
      </c>
      <c r="CJ23" s="22">
        <v>0</v>
      </c>
      <c r="CK23" s="22">
        <v>1</v>
      </c>
      <c r="CL23" s="22">
        <f t="shared" si="3"/>
        <v>1</v>
      </c>
      <c r="CM23" s="73">
        <v>0</v>
      </c>
      <c r="CN23" s="44"/>
    </row>
    <row r="24" spans="1:92" ht="18.600000000000001" customHeight="1" x14ac:dyDescent="0.25">
      <c r="A24" s="41"/>
      <c r="D24" s="21"/>
      <c r="E24" s="21"/>
      <c r="F24" s="21"/>
      <c r="G24" s="21"/>
      <c r="H24" s="22"/>
      <c r="I24" s="21"/>
      <c r="J24" s="21"/>
      <c r="K24" s="21"/>
      <c r="L24" s="21"/>
      <c r="M24" s="21"/>
      <c r="N24" s="21"/>
      <c r="O24" s="21"/>
      <c r="P24" s="21"/>
      <c r="Q24" s="41"/>
      <c r="R24" s="41"/>
      <c r="U24" s="27">
        <v>8</v>
      </c>
      <c r="V24" s="21" t="s">
        <v>142</v>
      </c>
      <c r="X24" s="21"/>
      <c r="Z24" s="21" t="s">
        <v>14</v>
      </c>
      <c r="AB24" s="22"/>
      <c r="AC24" s="22">
        <f t="shared" si="28"/>
        <v>1</v>
      </c>
      <c r="AD24" s="22">
        <v>1</v>
      </c>
      <c r="AE24" s="22">
        <v>0</v>
      </c>
      <c r="AF24" s="22">
        <v>0</v>
      </c>
      <c r="AG24" s="95">
        <f t="shared" si="29"/>
        <v>1</v>
      </c>
      <c r="AH24" s="95"/>
      <c r="AI24" s="22">
        <v>1</v>
      </c>
      <c r="AJ24" s="22">
        <v>0</v>
      </c>
      <c r="AK24" s="22">
        <v>0</v>
      </c>
      <c r="AL24" s="24">
        <f t="shared" si="30"/>
        <v>1</v>
      </c>
      <c r="AR24" s="36"/>
      <c r="AS24" s="41"/>
      <c r="AT24" s="27">
        <v>7.5</v>
      </c>
      <c r="AU24" s="21" t="s">
        <v>45</v>
      </c>
      <c r="AY24" s="22">
        <v>72</v>
      </c>
      <c r="AZ24" s="21" t="s">
        <v>108</v>
      </c>
      <c r="BA24" s="72">
        <v>1</v>
      </c>
      <c r="BB24" s="22">
        <v>0</v>
      </c>
      <c r="BC24" s="22">
        <v>0</v>
      </c>
      <c r="BD24" s="22">
        <f t="shared" si="21"/>
        <v>0</v>
      </c>
      <c r="BE24" s="73">
        <v>0</v>
      </c>
      <c r="BF24" s="72">
        <f t="shared" si="25"/>
        <v>13</v>
      </c>
      <c r="BG24" s="22">
        <f t="shared" si="26"/>
        <v>0</v>
      </c>
      <c r="BH24" s="22">
        <f t="shared" si="22"/>
        <v>4</v>
      </c>
      <c r="BI24" s="22">
        <f t="shared" si="27"/>
        <v>4</v>
      </c>
      <c r="BJ24" s="73">
        <f t="shared" si="23"/>
        <v>2</v>
      </c>
      <c r="BK24" s="72">
        <v>12</v>
      </c>
      <c r="BL24" s="22">
        <v>0</v>
      </c>
      <c r="BM24" s="22">
        <v>4</v>
      </c>
      <c r="BN24" s="22">
        <f t="shared" si="24"/>
        <v>4</v>
      </c>
      <c r="BO24" s="73">
        <v>2</v>
      </c>
      <c r="BP24" s="41"/>
      <c r="BQ24" s="41"/>
      <c r="BR24" s="27">
        <v>7</v>
      </c>
      <c r="BS24" s="21" t="s">
        <v>393</v>
      </c>
      <c r="BY24" s="72">
        <v>0</v>
      </c>
      <c r="BZ24" s="22">
        <v>0</v>
      </c>
      <c r="CA24" s="22">
        <v>0</v>
      </c>
      <c r="CB24" s="22">
        <f t="shared" si="14"/>
        <v>0</v>
      </c>
      <c r="CC24" s="73">
        <v>0</v>
      </c>
      <c r="CD24" s="72">
        <f t="shared" si="15"/>
        <v>10</v>
      </c>
      <c r="CE24" s="22">
        <f t="shared" si="16"/>
        <v>3</v>
      </c>
      <c r="CF24" s="22">
        <f t="shared" si="17"/>
        <v>2</v>
      </c>
      <c r="CG24" s="22">
        <f t="shared" si="18"/>
        <v>5</v>
      </c>
      <c r="CH24" s="73">
        <f t="shared" si="19"/>
        <v>2</v>
      </c>
      <c r="CI24" s="72">
        <v>10</v>
      </c>
      <c r="CJ24" s="22">
        <v>3</v>
      </c>
      <c r="CK24" s="22">
        <v>2</v>
      </c>
      <c r="CL24" s="22">
        <f t="shared" si="3"/>
        <v>5</v>
      </c>
      <c r="CM24" s="73">
        <v>2</v>
      </c>
      <c r="CN24" s="36"/>
    </row>
    <row r="25" spans="1:92" ht="18.600000000000001" customHeight="1" x14ac:dyDescent="0.25">
      <c r="A25" s="41"/>
      <c r="C25" s="6" t="s">
        <v>666</v>
      </c>
      <c r="G25" s="5">
        <v>4</v>
      </c>
      <c r="H25" s="22">
        <v>1</v>
      </c>
      <c r="I25" s="21" t="s">
        <v>167</v>
      </c>
      <c r="J25" s="21"/>
      <c r="K25" s="21"/>
      <c r="L25" s="21" t="s">
        <v>708</v>
      </c>
      <c r="M25" s="21"/>
      <c r="N25" s="21"/>
      <c r="O25" s="21"/>
      <c r="P25" s="21"/>
      <c r="Q25" s="41"/>
      <c r="R25" s="41"/>
      <c r="U25" s="27">
        <v>7</v>
      </c>
      <c r="V25" s="21" t="s">
        <v>183</v>
      </c>
      <c r="X25" s="21"/>
      <c r="Z25" s="21" t="s">
        <v>97</v>
      </c>
      <c r="AB25" s="22"/>
      <c r="AC25" s="22">
        <f t="shared" si="28"/>
        <v>1</v>
      </c>
      <c r="AD25" s="22">
        <v>1</v>
      </c>
      <c r="AE25" s="22">
        <v>0</v>
      </c>
      <c r="AF25" s="22">
        <v>0</v>
      </c>
      <c r="AG25" s="95">
        <f t="shared" si="29"/>
        <v>1</v>
      </c>
      <c r="AH25" s="95"/>
      <c r="AI25" s="22">
        <v>2</v>
      </c>
      <c r="AJ25" s="22">
        <v>0</v>
      </c>
      <c r="AK25" s="22">
        <v>0</v>
      </c>
      <c r="AL25" s="24">
        <f t="shared" si="30"/>
        <v>2</v>
      </c>
      <c r="AR25" s="36"/>
      <c r="AS25" s="41"/>
      <c r="AT25" s="27">
        <v>7.5</v>
      </c>
      <c r="AU25" s="21" t="s">
        <v>104</v>
      </c>
      <c r="AV25" s="21"/>
      <c r="AW25" s="21"/>
      <c r="AX25" s="27"/>
      <c r="AY25" s="22">
        <v>4</v>
      </c>
      <c r="AZ25" s="21" t="s">
        <v>108</v>
      </c>
      <c r="BA25" s="72">
        <v>0</v>
      </c>
      <c r="BB25" s="22">
        <v>0</v>
      </c>
      <c r="BC25" s="22">
        <v>0</v>
      </c>
      <c r="BD25" s="22">
        <f t="shared" si="21"/>
        <v>0</v>
      </c>
      <c r="BE25" s="73">
        <v>0</v>
      </c>
      <c r="BF25" s="72">
        <f t="shared" si="25"/>
        <v>21</v>
      </c>
      <c r="BG25" s="22">
        <f t="shared" si="26"/>
        <v>3</v>
      </c>
      <c r="BH25" s="22">
        <f t="shared" si="22"/>
        <v>13</v>
      </c>
      <c r="BI25" s="22">
        <f t="shared" si="27"/>
        <v>16</v>
      </c>
      <c r="BJ25" s="73">
        <f t="shared" si="23"/>
        <v>2</v>
      </c>
      <c r="BK25" s="72">
        <v>21</v>
      </c>
      <c r="BL25" s="22">
        <v>3</v>
      </c>
      <c r="BM25" s="22">
        <v>13</v>
      </c>
      <c r="BN25" s="22">
        <f t="shared" si="24"/>
        <v>16</v>
      </c>
      <c r="BO25" s="73">
        <v>2</v>
      </c>
      <c r="BP25" s="41"/>
      <c r="BQ25" s="41"/>
      <c r="BR25" s="27">
        <v>9.5</v>
      </c>
      <c r="BS25" s="21" t="s">
        <v>653</v>
      </c>
      <c r="BY25" s="72">
        <v>0</v>
      </c>
      <c r="BZ25" s="22">
        <v>0</v>
      </c>
      <c r="CA25" s="22">
        <v>0</v>
      </c>
      <c r="CB25" s="22">
        <f t="shared" si="14"/>
        <v>0</v>
      </c>
      <c r="CC25" s="73">
        <v>0</v>
      </c>
      <c r="CD25" s="72">
        <f t="shared" si="15"/>
        <v>1</v>
      </c>
      <c r="CE25" s="22">
        <f t="shared" si="16"/>
        <v>1</v>
      </c>
      <c r="CF25" s="22">
        <f t="shared" si="17"/>
        <v>0</v>
      </c>
      <c r="CG25" s="22">
        <f t="shared" si="18"/>
        <v>1</v>
      </c>
      <c r="CH25" s="73">
        <f t="shared" si="19"/>
        <v>0</v>
      </c>
      <c r="CI25" s="72">
        <v>1</v>
      </c>
      <c r="CJ25" s="22">
        <v>1</v>
      </c>
      <c r="CK25" s="22">
        <v>0</v>
      </c>
      <c r="CL25" s="22">
        <f t="shared" si="3"/>
        <v>1</v>
      </c>
      <c r="CM25" s="73">
        <v>0</v>
      </c>
      <c r="CN25" s="36"/>
    </row>
    <row r="26" spans="1:92" ht="18.600000000000001" customHeight="1" x14ac:dyDescent="0.25">
      <c r="A26" s="41"/>
      <c r="B26" s="22" t="s">
        <v>27</v>
      </c>
      <c r="C26" s="21" t="s">
        <v>706</v>
      </c>
      <c r="D26" s="21"/>
      <c r="E26" s="21"/>
      <c r="F26" s="21"/>
      <c r="G26" s="5"/>
      <c r="H26" s="22">
        <v>1</v>
      </c>
      <c r="I26" s="21" t="s">
        <v>669</v>
      </c>
      <c r="J26" s="21"/>
      <c r="K26" s="21"/>
      <c r="L26" s="21" t="s">
        <v>197</v>
      </c>
      <c r="M26" s="21"/>
      <c r="N26" s="21"/>
      <c r="O26" s="21"/>
      <c r="P26" s="21"/>
      <c r="Q26" s="41"/>
      <c r="R26" s="41"/>
      <c r="U26" s="27">
        <v>7.5</v>
      </c>
      <c r="V26" s="21" t="s">
        <v>253</v>
      </c>
      <c r="X26" s="21"/>
      <c r="Y26" s="21"/>
      <c r="Z26" s="16" t="s">
        <v>136</v>
      </c>
      <c r="AC26" s="22">
        <f t="shared" si="28"/>
        <v>1</v>
      </c>
      <c r="AD26" s="22">
        <v>0</v>
      </c>
      <c r="AE26" s="22">
        <v>1</v>
      </c>
      <c r="AF26" s="22">
        <v>0</v>
      </c>
      <c r="AG26" s="95">
        <f t="shared" si="29"/>
        <v>0</v>
      </c>
      <c r="AH26" s="95"/>
      <c r="AI26" s="22">
        <v>3</v>
      </c>
      <c r="AJ26" s="22">
        <v>1</v>
      </c>
      <c r="AK26" s="22">
        <v>0</v>
      </c>
      <c r="AL26" s="24">
        <f t="shared" si="30"/>
        <v>3</v>
      </c>
      <c r="AR26" s="36"/>
      <c r="AS26" s="41"/>
      <c r="AT26" s="27">
        <v>6.5</v>
      </c>
      <c r="AU26" s="21" t="s">
        <v>46</v>
      </c>
      <c r="AV26" s="21"/>
      <c r="AW26" s="21"/>
      <c r="AX26" s="27"/>
      <c r="AY26" s="22">
        <v>24</v>
      </c>
      <c r="AZ26" s="21" t="s">
        <v>108</v>
      </c>
      <c r="BA26" s="72">
        <v>1</v>
      </c>
      <c r="BB26" s="22">
        <v>0</v>
      </c>
      <c r="BC26" s="22">
        <v>0</v>
      </c>
      <c r="BD26" s="22">
        <f t="shared" si="21"/>
        <v>0</v>
      </c>
      <c r="BE26" s="73">
        <v>0</v>
      </c>
      <c r="BF26" s="72">
        <f t="shared" si="25"/>
        <v>18</v>
      </c>
      <c r="BG26" s="22">
        <f t="shared" si="26"/>
        <v>0</v>
      </c>
      <c r="BH26" s="22">
        <f t="shared" si="22"/>
        <v>11</v>
      </c>
      <c r="BI26" s="22">
        <f t="shared" si="27"/>
        <v>11</v>
      </c>
      <c r="BJ26" s="73">
        <f t="shared" si="23"/>
        <v>0</v>
      </c>
      <c r="BK26" s="72">
        <v>17</v>
      </c>
      <c r="BL26" s="22">
        <v>0</v>
      </c>
      <c r="BM26" s="22">
        <v>11</v>
      </c>
      <c r="BN26" s="22">
        <f t="shared" si="24"/>
        <v>11</v>
      </c>
      <c r="BO26" s="73">
        <v>0</v>
      </c>
      <c r="BP26" s="41"/>
      <c r="BQ26" s="41"/>
      <c r="BR26" s="27">
        <v>7.5</v>
      </c>
      <c r="BS26" s="21" t="s">
        <v>297</v>
      </c>
      <c r="BY26" s="72">
        <v>1</v>
      </c>
      <c r="BZ26" s="22">
        <v>0</v>
      </c>
      <c r="CA26" s="22">
        <v>0</v>
      </c>
      <c r="CB26" s="22">
        <f t="shared" si="14"/>
        <v>0</v>
      </c>
      <c r="CC26" s="73">
        <v>0</v>
      </c>
      <c r="CD26" s="72">
        <f t="shared" si="15"/>
        <v>4</v>
      </c>
      <c r="CE26" s="22">
        <f t="shared" si="16"/>
        <v>2</v>
      </c>
      <c r="CF26" s="22">
        <f t="shared" si="17"/>
        <v>1</v>
      </c>
      <c r="CG26" s="22">
        <f t="shared" si="18"/>
        <v>3</v>
      </c>
      <c r="CH26" s="73">
        <f t="shared" si="19"/>
        <v>0</v>
      </c>
      <c r="CI26" s="72">
        <v>3</v>
      </c>
      <c r="CJ26" s="22">
        <v>2</v>
      </c>
      <c r="CK26" s="22">
        <v>1</v>
      </c>
      <c r="CL26" s="22">
        <f t="shared" si="3"/>
        <v>3</v>
      </c>
      <c r="CM26" s="73">
        <v>0</v>
      </c>
      <c r="CN26" s="36"/>
    </row>
    <row r="27" spans="1:92" ht="18.600000000000001" customHeight="1" x14ac:dyDescent="0.25">
      <c r="A27" s="41"/>
      <c r="C27" s="21"/>
      <c r="H27" s="22">
        <v>2</v>
      </c>
      <c r="I27" s="21" t="s">
        <v>74</v>
      </c>
      <c r="J27" s="21"/>
      <c r="K27" s="21"/>
      <c r="L27" s="21" t="s">
        <v>712</v>
      </c>
      <c r="M27" s="21"/>
      <c r="N27" s="21"/>
      <c r="O27" s="21"/>
      <c r="P27" s="21"/>
      <c r="Q27" s="41"/>
      <c r="R27" s="41"/>
      <c r="U27" s="27">
        <v>7</v>
      </c>
      <c r="V27" s="21" t="s">
        <v>162</v>
      </c>
      <c r="X27" s="21"/>
      <c r="Z27" s="21" t="s">
        <v>17</v>
      </c>
      <c r="AB27" s="22"/>
      <c r="AC27" s="22">
        <f t="shared" si="28"/>
        <v>1</v>
      </c>
      <c r="AD27" s="22">
        <v>0</v>
      </c>
      <c r="AE27" s="22">
        <v>1</v>
      </c>
      <c r="AF27" s="22">
        <v>0</v>
      </c>
      <c r="AG27" s="95">
        <f t="shared" si="29"/>
        <v>0</v>
      </c>
      <c r="AH27" s="95"/>
      <c r="AI27" s="22">
        <v>3</v>
      </c>
      <c r="AJ27" s="22">
        <v>1</v>
      </c>
      <c r="AK27" s="22">
        <v>0</v>
      </c>
      <c r="AL27" s="24">
        <f t="shared" si="30"/>
        <v>3</v>
      </c>
      <c r="AR27" s="36"/>
      <c r="AS27" s="41"/>
      <c r="AT27" s="27">
        <v>7</v>
      </c>
      <c r="AU27" s="21" t="s">
        <v>34</v>
      </c>
      <c r="AV27" s="21"/>
      <c r="AW27" s="21"/>
      <c r="AX27" s="27"/>
      <c r="AY27" s="22">
        <v>44</v>
      </c>
      <c r="AZ27" s="21" t="s">
        <v>108</v>
      </c>
      <c r="BA27" s="72">
        <v>1</v>
      </c>
      <c r="BB27" s="22">
        <v>0</v>
      </c>
      <c r="BC27" s="22">
        <v>0</v>
      </c>
      <c r="BD27" s="22">
        <f t="shared" si="21"/>
        <v>0</v>
      </c>
      <c r="BE27" s="73">
        <v>0</v>
      </c>
      <c r="BF27" s="72">
        <f t="shared" si="25"/>
        <v>22</v>
      </c>
      <c r="BG27" s="22">
        <f t="shared" si="26"/>
        <v>0</v>
      </c>
      <c r="BH27" s="22">
        <f t="shared" si="22"/>
        <v>1</v>
      </c>
      <c r="BI27" s="22">
        <f t="shared" si="27"/>
        <v>1</v>
      </c>
      <c r="BJ27" s="73">
        <f t="shared" si="23"/>
        <v>2</v>
      </c>
      <c r="BK27" s="72">
        <v>21</v>
      </c>
      <c r="BL27" s="22">
        <v>0</v>
      </c>
      <c r="BM27" s="22">
        <v>1</v>
      </c>
      <c r="BN27" s="22">
        <f t="shared" si="24"/>
        <v>1</v>
      </c>
      <c r="BO27" s="73">
        <v>2</v>
      </c>
      <c r="BP27" s="41"/>
      <c r="BQ27" s="41"/>
      <c r="BR27" s="27">
        <v>9</v>
      </c>
      <c r="BS27" s="21" t="s">
        <v>372</v>
      </c>
      <c r="BY27" s="72">
        <v>0</v>
      </c>
      <c r="BZ27" s="22">
        <v>0</v>
      </c>
      <c r="CA27" s="22">
        <v>0</v>
      </c>
      <c r="CB27" s="22">
        <f t="shared" si="14"/>
        <v>0</v>
      </c>
      <c r="CC27" s="73">
        <v>0</v>
      </c>
      <c r="CD27" s="72">
        <f t="shared" si="15"/>
        <v>4</v>
      </c>
      <c r="CE27" s="22">
        <f t="shared" si="16"/>
        <v>7</v>
      </c>
      <c r="CF27" s="22">
        <f t="shared" si="17"/>
        <v>1</v>
      </c>
      <c r="CG27" s="22">
        <f t="shared" si="18"/>
        <v>8</v>
      </c>
      <c r="CH27" s="73">
        <f t="shared" si="19"/>
        <v>0</v>
      </c>
      <c r="CI27" s="72">
        <v>4</v>
      </c>
      <c r="CJ27" s="22">
        <v>7</v>
      </c>
      <c r="CK27" s="22">
        <v>1</v>
      </c>
      <c r="CL27" s="22">
        <f t="shared" si="3"/>
        <v>8</v>
      </c>
      <c r="CM27" s="73">
        <v>0</v>
      </c>
      <c r="CN27" s="36"/>
    </row>
    <row r="28" spans="1:92" ht="18.600000000000001" customHeight="1" x14ac:dyDescent="0.25">
      <c r="A28" s="41"/>
      <c r="C28" s="21"/>
      <c r="H28" s="22">
        <v>2</v>
      </c>
      <c r="I28" s="21" t="s">
        <v>42</v>
      </c>
      <c r="K28" s="21"/>
      <c r="L28" s="21" t="s">
        <v>713</v>
      </c>
      <c r="M28" s="21"/>
      <c r="N28" s="21"/>
      <c r="O28" s="21"/>
      <c r="P28" s="21" t="s">
        <v>324</v>
      </c>
      <c r="Q28" s="41"/>
      <c r="R28" s="41"/>
      <c r="U28" s="27">
        <v>7.5</v>
      </c>
      <c r="V28" s="21" t="s">
        <v>78</v>
      </c>
      <c r="X28" s="21"/>
      <c r="Z28" s="21" t="s">
        <v>18</v>
      </c>
      <c r="AB28" s="22"/>
      <c r="AC28" s="22">
        <f t="shared" si="28"/>
        <v>1</v>
      </c>
      <c r="AD28" s="22">
        <v>0</v>
      </c>
      <c r="AE28" s="22">
        <v>1</v>
      </c>
      <c r="AF28" s="22">
        <v>0</v>
      </c>
      <c r="AG28" s="95">
        <f t="shared" si="29"/>
        <v>0</v>
      </c>
      <c r="AH28" s="95"/>
      <c r="AI28" s="22">
        <v>3</v>
      </c>
      <c r="AJ28" s="22">
        <v>0</v>
      </c>
      <c r="AK28" s="22">
        <v>0</v>
      </c>
      <c r="AL28" s="24">
        <f t="shared" si="30"/>
        <v>3</v>
      </c>
      <c r="AR28" s="36"/>
      <c r="AS28" s="41"/>
      <c r="AT28" s="27">
        <v>6.5</v>
      </c>
      <c r="AU28" s="21" t="s">
        <v>236</v>
      </c>
      <c r="AY28" s="22">
        <v>23</v>
      </c>
      <c r="AZ28" s="21" t="s">
        <v>108</v>
      </c>
      <c r="BA28" s="72">
        <v>1</v>
      </c>
      <c r="BB28" s="22">
        <v>0</v>
      </c>
      <c r="BC28" s="22">
        <v>0</v>
      </c>
      <c r="BD28" s="22">
        <f t="shared" si="21"/>
        <v>0</v>
      </c>
      <c r="BE28" s="73">
        <v>0</v>
      </c>
      <c r="BF28" s="72">
        <f t="shared" si="25"/>
        <v>23</v>
      </c>
      <c r="BG28" s="22">
        <f t="shared" si="26"/>
        <v>5</v>
      </c>
      <c r="BH28" s="22">
        <f t="shared" si="22"/>
        <v>7</v>
      </c>
      <c r="BI28" s="22">
        <f t="shared" si="27"/>
        <v>12</v>
      </c>
      <c r="BJ28" s="73">
        <f t="shared" si="23"/>
        <v>2</v>
      </c>
      <c r="BK28" s="72">
        <v>22</v>
      </c>
      <c r="BL28" s="22">
        <v>5</v>
      </c>
      <c r="BM28" s="22">
        <v>7</v>
      </c>
      <c r="BN28" s="22">
        <f t="shared" si="24"/>
        <v>12</v>
      </c>
      <c r="BO28" s="73">
        <v>2</v>
      </c>
      <c r="BP28" s="41"/>
      <c r="BQ28" s="41"/>
      <c r="BR28" s="27">
        <v>6.5</v>
      </c>
      <c r="BS28" s="21" t="s">
        <v>392</v>
      </c>
      <c r="BY28" s="72">
        <v>0</v>
      </c>
      <c r="BZ28" s="22">
        <v>0</v>
      </c>
      <c r="CA28" s="22">
        <v>0</v>
      </c>
      <c r="CB28" s="22">
        <f t="shared" si="14"/>
        <v>0</v>
      </c>
      <c r="CC28" s="73">
        <v>0</v>
      </c>
      <c r="CD28" s="72">
        <f t="shared" si="15"/>
        <v>5</v>
      </c>
      <c r="CE28" s="22">
        <f t="shared" si="16"/>
        <v>0</v>
      </c>
      <c r="CF28" s="22">
        <f t="shared" si="17"/>
        <v>3</v>
      </c>
      <c r="CG28" s="22">
        <f t="shared" si="18"/>
        <v>3</v>
      </c>
      <c r="CH28" s="73">
        <f t="shared" si="19"/>
        <v>0</v>
      </c>
      <c r="CI28" s="72">
        <v>5</v>
      </c>
      <c r="CJ28" s="22">
        <v>0</v>
      </c>
      <c r="CK28" s="22">
        <v>3</v>
      </c>
      <c r="CL28" s="22">
        <f t="shared" si="3"/>
        <v>3</v>
      </c>
      <c r="CM28" s="73">
        <v>0</v>
      </c>
      <c r="CN28" s="36"/>
    </row>
    <row r="29" spans="1:92" ht="18.600000000000001" customHeight="1" x14ac:dyDescent="0.25">
      <c r="A29" s="41"/>
      <c r="B29" s="36"/>
      <c r="C29" s="46"/>
      <c r="D29" s="46"/>
      <c r="E29" s="46"/>
      <c r="F29" s="46"/>
      <c r="G29" s="42"/>
      <c r="H29" s="45"/>
      <c r="I29" s="46"/>
      <c r="J29" s="46"/>
      <c r="K29" s="45"/>
      <c r="L29" s="45"/>
      <c r="M29" s="45"/>
      <c r="N29" s="45"/>
      <c r="O29" s="45"/>
      <c r="P29" s="45"/>
      <c r="Q29" s="41"/>
      <c r="R29" s="41"/>
      <c r="U29" s="27">
        <v>7</v>
      </c>
      <c r="V29" s="21" t="s">
        <v>145</v>
      </c>
      <c r="X29" s="21"/>
      <c r="Z29" s="21" t="s">
        <v>93</v>
      </c>
      <c r="AB29" s="22"/>
      <c r="AC29" s="22">
        <f t="shared" si="28"/>
        <v>1</v>
      </c>
      <c r="AD29" s="22">
        <v>0</v>
      </c>
      <c r="AE29" s="22">
        <v>1</v>
      </c>
      <c r="AF29" s="22">
        <v>0</v>
      </c>
      <c r="AG29" s="95">
        <f t="shared" si="29"/>
        <v>0</v>
      </c>
      <c r="AH29" s="95"/>
      <c r="AI29" s="22">
        <v>3</v>
      </c>
      <c r="AJ29" s="22">
        <v>0</v>
      </c>
      <c r="AK29" s="22">
        <v>0</v>
      </c>
      <c r="AL29" s="24">
        <f t="shared" si="30"/>
        <v>3</v>
      </c>
      <c r="AR29" s="36"/>
      <c r="AS29" s="41"/>
      <c r="AT29" s="27">
        <v>6.5</v>
      </c>
      <c r="AU29" s="21" t="s">
        <v>121</v>
      </c>
      <c r="AY29" s="22">
        <v>30</v>
      </c>
      <c r="AZ29" s="21" t="s">
        <v>108</v>
      </c>
      <c r="BA29" s="72">
        <v>1</v>
      </c>
      <c r="BB29" s="22">
        <v>0</v>
      </c>
      <c r="BC29" s="22">
        <v>0</v>
      </c>
      <c r="BD29" s="22">
        <f t="shared" si="21"/>
        <v>0</v>
      </c>
      <c r="BE29" s="73">
        <v>0</v>
      </c>
      <c r="BF29" s="72">
        <f t="shared" si="25"/>
        <v>22</v>
      </c>
      <c r="BG29" s="22">
        <f t="shared" si="26"/>
        <v>2</v>
      </c>
      <c r="BH29" s="22">
        <f t="shared" si="22"/>
        <v>4</v>
      </c>
      <c r="BI29" s="22">
        <f t="shared" si="27"/>
        <v>6</v>
      </c>
      <c r="BJ29" s="73">
        <f t="shared" si="23"/>
        <v>0</v>
      </c>
      <c r="BK29" s="72">
        <v>21</v>
      </c>
      <c r="BL29" s="22">
        <v>2</v>
      </c>
      <c r="BM29" s="22">
        <v>4</v>
      </c>
      <c r="BN29" s="22">
        <f t="shared" si="24"/>
        <v>6</v>
      </c>
      <c r="BO29" s="73">
        <v>0</v>
      </c>
      <c r="BP29" s="41"/>
      <c r="BQ29" s="41"/>
      <c r="BR29" s="27">
        <v>8.5</v>
      </c>
      <c r="BS29" s="21" t="s">
        <v>254</v>
      </c>
      <c r="BY29" s="72">
        <v>0</v>
      </c>
      <c r="BZ29" s="22">
        <v>0</v>
      </c>
      <c r="CA29" s="22">
        <v>0</v>
      </c>
      <c r="CB29" s="22">
        <f t="shared" si="14"/>
        <v>0</v>
      </c>
      <c r="CC29" s="73">
        <v>0</v>
      </c>
      <c r="CD29" s="72">
        <f t="shared" si="15"/>
        <v>3</v>
      </c>
      <c r="CE29" s="22">
        <f t="shared" si="16"/>
        <v>0</v>
      </c>
      <c r="CF29" s="22">
        <f t="shared" si="17"/>
        <v>0</v>
      </c>
      <c r="CG29" s="22">
        <f t="shared" si="18"/>
        <v>0</v>
      </c>
      <c r="CH29" s="73">
        <f t="shared" si="19"/>
        <v>2</v>
      </c>
      <c r="CI29" s="72">
        <v>3</v>
      </c>
      <c r="CJ29" s="22">
        <v>0</v>
      </c>
      <c r="CK29" s="22">
        <v>0</v>
      </c>
      <c r="CL29" s="22">
        <f t="shared" si="3"/>
        <v>0</v>
      </c>
      <c r="CM29" s="73">
        <v>2</v>
      </c>
      <c r="CN29" s="36"/>
    </row>
    <row r="30" spans="1:92" ht="18.600000000000001" customHeight="1" thickBot="1" x14ac:dyDescent="0.3">
      <c r="A30" s="41"/>
      <c r="B30" s="42" t="s">
        <v>148</v>
      </c>
      <c r="C30" s="6" t="s">
        <v>702</v>
      </c>
      <c r="F30" s="20"/>
      <c r="G30" s="5">
        <v>3</v>
      </c>
      <c r="H30" s="22">
        <v>1</v>
      </c>
      <c r="I30" s="21" t="s">
        <v>282</v>
      </c>
      <c r="J30" s="21"/>
      <c r="K30" s="21"/>
      <c r="L30" s="21" t="s">
        <v>704</v>
      </c>
      <c r="M30" s="21"/>
      <c r="N30" s="21"/>
      <c r="O30" s="21"/>
      <c r="P30" s="21"/>
      <c r="Q30" s="41"/>
      <c r="R30" s="41"/>
      <c r="V30" s="21" t="s">
        <v>19</v>
      </c>
      <c r="X30" s="21"/>
      <c r="Y30" s="21"/>
      <c r="Z30" s="11"/>
      <c r="AA30" s="21"/>
      <c r="AB30" s="22"/>
      <c r="AC30" s="22">
        <f>+AC88</f>
        <v>0</v>
      </c>
      <c r="AD30" s="22">
        <f>+AD88</f>
        <v>0</v>
      </c>
      <c r="AE30" s="22">
        <f>+AE88</f>
        <v>0</v>
      </c>
      <c r="AF30" s="22">
        <f>+AF88</f>
        <v>0</v>
      </c>
      <c r="AG30" s="64"/>
      <c r="AH30" s="64"/>
      <c r="AI30" s="22">
        <f>+AI88</f>
        <v>0</v>
      </c>
      <c r="AJ30" s="22">
        <f>+AJ88</f>
        <v>0</v>
      </c>
      <c r="AK30" s="22">
        <f>+AK88</f>
        <v>0</v>
      </c>
      <c r="AL30" s="24"/>
      <c r="AR30" s="36"/>
      <c r="AS30" s="41"/>
      <c r="AT30" s="27">
        <v>6.5</v>
      </c>
      <c r="AU30" s="21" t="s">
        <v>165</v>
      </c>
      <c r="AV30" s="21"/>
      <c r="AW30" s="21"/>
      <c r="AX30" s="27"/>
      <c r="AY30" s="22">
        <v>10</v>
      </c>
      <c r="AZ30" s="21" t="s">
        <v>108</v>
      </c>
      <c r="BA30" s="72">
        <v>1</v>
      </c>
      <c r="BB30" s="22">
        <v>0</v>
      </c>
      <c r="BC30" s="22">
        <v>0</v>
      </c>
      <c r="BD30" s="22">
        <f t="shared" si="21"/>
        <v>0</v>
      </c>
      <c r="BE30" s="73">
        <v>0</v>
      </c>
      <c r="BF30" s="72">
        <f t="shared" si="25"/>
        <v>20</v>
      </c>
      <c r="BG30" s="22">
        <f t="shared" si="26"/>
        <v>3</v>
      </c>
      <c r="BH30" s="22">
        <f t="shared" si="22"/>
        <v>2</v>
      </c>
      <c r="BI30" s="22">
        <f t="shared" si="27"/>
        <v>5</v>
      </c>
      <c r="BJ30" s="73">
        <f t="shared" si="23"/>
        <v>0</v>
      </c>
      <c r="BK30" s="72">
        <v>19</v>
      </c>
      <c r="BL30" s="22">
        <v>3</v>
      </c>
      <c r="BM30" s="22">
        <v>2</v>
      </c>
      <c r="BN30" s="22">
        <f t="shared" si="24"/>
        <v>5</v>
      </c>
      <c r="BO30" s="73">
        <v>0</v>
      </c>
      <c r="BP30" s="41"/>
      <c r="BQ30" s="41"/>
      <c r="BR30" s="27">
        <v>6</v>
      </c>
      <c r="BS30" s="21" t="s">
        <v>156</v>
      </c>
      <c r="BY30" s="72">
        <v>0</v>
      </c>
      <c r="BZ30" s="22">
        <v>0</v>
      </c>
      <c r="CA30" s="22">
        <v>0</v>
      </c>
      <c r="CB30" s="22">
        <f t="shared" si="14"/>
        <v>0</v>
      </c>
      <c r="CC30" s="73">
        <v>0</v>
      </c>
      <c r="CD30" s="72">
        <f t="shared" si="15"/>
        <v>8</v>
      </c>
      <c r="CE30" s="22">
        <f t="shared" si="16"/>
        <v>0</v>
      </c>
      <c r="CF30" s="22">
        <f t="shared" si="17"/>
        <v>0</v>
      </c>
      <c r="CG30" s="22">
        <f t="shared" si="18"/>
        <v>0</v>
      </c>
      <c r="CH30" s="73">
        <f t="shared" si="19"/>
        <v>2</v>
      </c>
      <c r="CI30" s="72">
        <v>8</v>
      </c>
      <c r="CJ30" s="22">
        <v>0</v>
      </c>
      <c r="CK30" s="22">
        <v>0</v>
      </c>
      <c r="CL30" s="22">
        <f t="shared" si="3"/>
        <v>0</v>
      </c>
      <c r="CM30" s="73">
        <v>2</v>
      </c>
      <c r="CN30" s="36"/>
    </row>
    <row r="31" spans="1:92" ht="18.600000000000001" customHeight="1" thickBot="1" x14ac:dyDescent="0.3">
      <c r="A31" s="41"/>
      <c r="B31" s="22" t="s">
        <v>27</v>
      </c>
      <c r="C31" s="16" t="s">
        <v>703</v>
      </c>
      <c r="D31" s="21"/>
      <c r="E31" s="21"/>
      <c r="H31" s="22">
        <v>2</v>
      </c>
      <c r="I31" s="21" t="s">
        <v>282</v>
      </c>
      <c r="J31" s="21"/>
      <c r="K31" s="21"/>
      <c r="L31" s="21" t="s">
        <v>139</v>
      </c>
      <c r="M31" s="21"/>
      <c r="N31" s="21"/>
      <c r="O31" s="21"/>
      <c r="P31" s="21"/>
      <c r="Q31" s="41"/>
      <c r="R31" s="41"/>
      <c r="U31" s="32"/>
      <c r="V31" s="32"/>
      <c r="W31" s="31" t="s">
        <v>20</v>
      </c>
      <c r="X31" s="32"/>
      <c r="Y31" s="32"/>
      <c r="Z31" s="32"/>
      <c r="AA31" s="31"/>
      <c r="AB31" s="15"/>
      <c r="AC31" s="15">
        <f>SUM(AC22:AC30)</f>
        <v>8</v>
      </c>
      <c r="AD31" s="15">
        <f>SUM(AD22:AD30)</f>
        <v>4</v>
      </c>
      <c r="AE31" s="15">
        <f>SUM(AE22:AE30)</f>
        <v>4</v>
      </c>
      <c r="AF31" s="15">
        <f>SUM(AF22:AF30)</f>
        <v>0</v>
      </c>
      <c r="AG31" s="15"/>
      <c r="AH31" s="15"/>
      <c r="AI31" s="15">
        <f>SUM(AI22:AI30)</f>
        <v>16</v>
      </c>
      <c r="AJ31" s="15">
        <f>SUM(AJ22:AJ30)</f>
        <v>2</v>
      </c>
      <c r="AK31" s="15">
        <f>SUM(AK22:AK30)</f>
        <v>1</v>
      </c>
      <c r="AL31" s="33">
        <f>+AI31/AC31</f>
        <v>2</v>
      </c>
      <c r="AR31" s="36"/>
      <c r="AS31" s="41"/>
      <c r="AT31" s="17" t="s">
        <v>50</v>
      </c>
      <c r="AU31" s="17"/>
      <c r="AV31" s="17"/>
      <c r="AW31" s="17"/>
      <c r="AX31" s="17"/>
      <c r="AY31" s="17"/>
      <c r="AZ31" s="17"/>
      <c r="BA31" s="75">
        <f>SUM(BA19:BA30)</f>
        <v>11</v>
      </c>
      <c r="BB31" s="23">
        <f>SUM(BB19:BB30)</f>
        <v>1</v>
      </c>
      <c r="BC31" s="23">
        <f>SUM(BC19:BC30)</f>
        <v>2</v>
      </c>
      <c r="BD31" s="23">
        <f>+BC31+BB31</f>
        <v>3</v>
      </c>
      <c r="BE31" s="76">
        <f>SUM(BE19:BE30)</f>
        <v>0</v>
      </c>
      <c r="BF31" s="75">
        <f>SUM(BF19:BF30)</f>
        <v>253</v>
      </c>
      <c r="BG31" s="23">
        <f>SUM(BG19:BG30)</f>
        <v>63</v>
      </c>
      <c r="BH31" s="23">
        <f>SUM(BH19:BH30)</f>
        <v>91</v>
      </c>
      <c r="BI31" s="23">
        <f>+BH31+BG31</f>
        <v>154</v>
      </c>
      <c r="BJ31" s="76">
        <f>SUM(BJ19:BJ30)</f>
        <v>22</v>
      </c>
      <c r="BK31" s="75">
        <f>SUM(BK19:BK30)</f>
        <v>242</v>
      </c>
      <c r="BL31" s="23">
        <f>SUM(BL19:BL30)</f>
        <v>62</v>
      </c>
      <c r="BM31" s="23">
        <f>SUM(BM19:BM30)</f>
        <v>89</v>
      </c>
      <c r="BN31" s="23">
        <f>+BM31+BL31</f>
        <v>151</v>
      </c>
      <c r="BO31" s="76">
        <f>SUM(BO19:BO30)</f>
        <v>22</v>
      </c>
      <c r="BP31" s="41"/>
      <c r="BQ31" s="41"/>
      <c r="BR31" s="27">
        <v>9.5</v>
      </c>
      <c r="BS31" s="21" t="s">
        <v>419</v>
      </c>
      <c r="BY31" s="72">
        <v>0</v>
      </c>
      <c r="BZ31" s="22">
        <v>0</v>
      </c>
      <c r="CA31" s="22">
        <v>0</v>
      </c>
      <c r="CB31" s="22">
        <f t="shared" si="14"/>
        <v>0</v>
      </c>
      <c r="CC31" s="73">
        <v>0</v>
      </c>
      <c r="CD31" s="72">
        <f t="shared" si="15"/>
        <v>3</v>
      </c>
      <c r="CE31" s="22">
        <f t="shared" si="16"/>
        <v>7</v>
      </c>
      <c r="CF31" s="22">
        <f t="shared" si="17"/>
        <v>1</v>
      </c>
      <c r="CG31" s="22">
        <f t="shared" si="18"/>
        <v>8</v>
      </c>
      <c r="CH31" s="73">
        <f t="shared" si="19"/>
        <v>0</v>
      </c>
      <c r="CI31" s="72">
        <v>3</v>
      </c>
      <c r="CJ31" s="22">
        <v>7</v>
      </c>
      <c r="CK31" s="22">
        <v>1</v>
      </c>
      <c r="CL31" s="22">
        <f t="shared" si="3"/>
        <v>8</v>
      </c>
      <c r="CM31" s="73">
        <v>0</v>
      </c>
      <c r="CN31" s="36"/>
    </row>
    <row r="32" spans="1:92" ht="18.600000000000001" customHeight="1" x14ac:dyDescent="0.25">
      <c r="A32" s="41"/>
      <c r="C32" s="16" t="s">
        <v>703</v>
      </c>
      <c r="H32" s="22">
        <v>2</v>
      </c>
      <c r="I32" s="21" t="s">
        <v>118</v>
      </c>
      <c r="J32" s="21"/>
      <c r="K32" s="21"/>
      <c r="L32" s="21" t="s">
        <v>714</v>
      </c>
      <c r="M32" s="21"/>
      <c r="N32" s="21"/>
      <c r="O32" s="21"/>
      <c r="P32" s="21"/>
      <c r="Q32" s="41"/>
      <c r="R32" s="41"/>
      <c r="AR32" s="36"/>
      <c r="AS32" s="41"/>
      <c r="AT32" s="12" t="s">
        <v>93</v>
      </c>
      <c r="AU32" s="12"/>
      <c r="AV32" s="12"/>
      <c r="AW32" s="12"/>
      <c r="AX32" s="13"/>
      <c r="AY32" s="14" t="s">
        <v>152</v>
      </c>
      <c r="BA32" s="72">
        <v>2</v>
      </c>
      <c r="BB32" s="22">
        <v>0</v>
      </c>
      <c r="BC32" s="22">
        <v>0</v>
      </c>
      <c r="BD32" s="22">
        <f t="shared" ref="BD32:BD43" si="31">+BB32+BC32</f>
        <v>0</v>
      </c>
      <c r="BE32" s="73">
        <v>0</v>
      </c>
      <c r="BF32" s="72">
        <f>+BA32+BK32</f>
        <v>51.7</v>
      </c>
      <c r="BG32" s="22">
        <f>+BB32+BL32</f>
        <v>12</v>
      </c>
      <c r="BH32" s="22">
        <f t="shared" ref="BH32:BH43" si="32">+BC32+BM32</f>
        <v>15</v>
      </c>
      <c r="BI32" s="22">
        <f>+BG32+BH32</f>
        <v>27</v>
      </c>
      <c r="BJ32" s="73">
        <f t="shared" ref="BJ32:BJ43" si="33">+BE32+BO32</f>
        <v>2</v>
      </c>
      <c r="BK32" s="72">
        <v>49.7</v>
      </c>
      <c r="BL32" s="15">
        <v>12</v>
      </c>
      <c r="BM32" s="15">
        <v>15</v>
      </c>
      <c r="BN32" s="15">
        <f t="shared" ref="BN32:BN43" si="34">+BL32+BM32</f>
        <v>27</v>
      </c>
      <c r="BO32" s="74">
        <v>2</v>
      </c>
      <c r="BP32" s="41"/>
      <c r="BQ32" s="41"/>
      <c r="BR32" s="27">
        <v>8.5</v>
      </c>
      <c r="BS32" s="21" t="s">
        <v>348</v>
      </c>
      <c r="BY32" s="72">
        <v>0</v>
      </c>
      <c r="BZ32" s="22">
        <v>0</v>
      </c>
      <c r="CA32" s="22">
        <v>0</v>
      </c>
      <c r="CB32" s="22">
        <f t="shared" si="14"/>
        <v>0</v>
      </c>
      <c r="CC32" s="73">
        <v>0</v>
      </c>
      <c r="CD32" s="72">
        <f t="shared" si="15"/>
        <v>3</v>
      </c>
      <c r="CE32" s="22">
        <f t="shared" si="16"/>
        <v>0</v>
      </c>
      <c r="CF32" s="22">
        <f t="shared" si="17"/>
        <v>1</v>
      </c>
      <c r="CG32" s="22">
        <f t="shared" si="18"/>
        <v>1</v>
      </c>
      <c r="CH32" s="73">
        <f t="shared" si="19"/>
        <v>0</v>
      </c>
      <c r="CI32" s="72">
        <v>3</v>
      </c>
      <c r="CJ32" s="22">
        <v>0</v>
      </c>
      <c r="CK32" s="22">
        <v>1</v>
      </c>
      <c r="CL32" s="22">
        <f t="shared" si="3"/>
        <v>1</v>
      </c>
      <c r="CM32" s="73">
        <v>0</v>
      </c>
      <c r="CN32" s="36"/>
    </row>
    <row r="33" spans="1:92" ht="18.600000000000001" customHeight="1" x14ac:dyDescent="0.25">
      <c r="A33" s="41"/>
      <c r="H33" s="22"/>
      <c r="I33" s="21"/>
      <c r="L33" s="21"/>
      <c r="M33" s="21"/>
      <c r="N33" s="21"/>
      <c r="O33" s="21"/>
      <c r="P33" s="21"/>
      <c r="Q33" s="41"/>
      <c r="R33" s="41"/>
      <c r="AR33" s="36"/>
      <c r="AS33" s="41"/>
      <c r="AT33" s="27">
        <v>7</v>
      </c>
      <c r="AU33" s="21" t="s">
        <v>145</v>
      </c>
      <c r="AV33" s="21"/>
      <c r="AW33" s="21"/>
      <c r="AX33" s="27"/>
      <c r="AY33" s="22">
        <v>1</v>
      </c>
      <c r="AZ33" s="16" t="s">
        <v>98</v>
      </c>
      <c r="BA33" s="72">
        <v>1</v>
      </c>
      <c r="BB33" s="22">
        <v>0</v>
      </c>
      <c r="BC33" s="22">
        <v>0</v>
      </c>
      <c r="BD33" s="22">
        <f t="shared" si="31"/>
        <v>0</v>
      </c>
      <c r="BE33" s="73">
        <v>0</v>
      </c>
      <c r="BF33" s="72">
        <f t="shared" ref="BF33:BF43" si="35">+BA33+BK33</f>
        <v>9</v>
      </c>
      <c r="BG33" s="22">
        <f t="shared" ref="BG33:BG43" si="36">+BB33+BL33</f>
        <v>0</v>
      </c>
      <c r="BH33" s="22">
        <f t="shared" si="32"/>
        <v>0</v>
      </c>
      <c r="BI33" s="22">
        <f t="shared" ref="BI33:BI43" si="37">+BG33+BH33</f>
        <v>0</v>
      </c>
      <c r="BJ33" s="73">
        <f t="shared" si="33"/>
        <v>0</v>
      </c>
      <c r="BK33" s="72">
        <v>8</v>
      </c>
      <c r="BL33" s="22">
        <v>0</v>
      </c>
      <c r="BM33" s="22">
        <v>0</v>
      </c>
      <c r="BN33" s="22">
        <f t="shared" si="34"/>
        <v>0</v>
      </c>
      <c r="BO33" s="73">
        <v>0</v>
      </c>
      <c r="BP33" s="41"/>
      <c r="BQ33" s="41"/>
      <c r="BR33" s="27">
        <v>8</v>
      </c>
      <c r="BS33" s="21" t="s">
        <v>279</v>
      </c>
      <c r="BY33" s="72">
        <v>0</v>
      </c>
      <c r="BZ33" s="22">
        <v>0</v>
      </c>
      <c r="CA33" s="22">
        <v>0</v>
      </c>
      <c r="CB33" s="22">
        <f t="shared" si="14"/>
        <v>0</v>
      </c>
      <c r="CC33" s="73">
        <v>0</v>
      </c>
      <c r="CD33" s="72">
        <f t="shared" si="15"/>
        <v>16</v>
      </c>
      <c r="CE33" s="22">
        <f t="shared" si="16"/>
        <v>8</v>
      </c>
      <c r="CF33" s="22">
        <f t="shared" si="17"/>
        <v>19</v>
      </c>
      <c r="CG33" s="22">
        <f t="shared" si="18"/>
        <v>27</v>
      </c>
      <c r="CH33" s="73">
        <f t="shared" si="19"/>
        <v>0</v>
      </c>
      <c r="CI33" s="72">
        <v>16</v>
      </c>
      <c r="CJ33" s="22">
        <v>8</v>
      </c>
      <c r="CK33" s="22">
        <v>19</v>
      </c>
      <c r="CL33" s="22">
        <f t="shared" si="3"/>
        <v>27</v>
      </c>
      <c r="CM33" s="73">
        <v>0</v>
      </c>
      <c r="CN33" s="36"/>
    </row>
    <row r="34" spans="1:92" ht="18.600000000000001" customHeight="1" x14ac:dyDescent="0.25">
      <c r="A34" s="41"/>
      <c r="C34" s="6" t="s">
        <v>665</v>
      </c>
      <c r="D34" s="1"/>
      <c r="E34" s="21"/>
      <c r="F34" s="21"/>
      <c r="G34" s="5">
        <v>1</v>
      </c>
      <c r="H34" s="22">
        <v>1</v>
      </c>
      <c r="I34" s="21" t="s">
        <v>261</v>
      </c>
      <c r="J34" s="21"/>
      <c r="K34" s="21"/>
      <c r="L34" s="21" t="s">
        <v>716</v>
      </c>
      <c r="M34" s="21"/>
      <c r="N34" s="21"/>
      <c r="O34" s="21"/>
      <c r="P34" s="21"/>
      <c r="Q34" s="41"/>
      <c r="R34" s="41"/>
      <c r="U34" s="88" t="s">
        <v>668</v>
      </c>
      <c r="V34" s="88"/>
      <c r="W34" s="88"/>
      <c r="X34" s="88"/>
      <c r="Y34" s="88"/>
      <c r="Z34" s="88"/>
      <c r="AA34" s="88"/>
      <c r="AB34" s="88"/>
      <c r="AC34" s="88"/>
      <c r="AD34" s="88"/>
      <c r="AE34" s="88"/>
      <c r="AF34" s="88"/>
      <c r="AG34" s="88"/>
      <c r="AH34" s="88"/>
      <c r="AI34" s="88"/>
      <c r="AJ34" s="88"/>
      <c r="AK34" s="88"/>
      <c r="AL34" s="88"/>
      <c r="AR34" s="36"/>
      <c r="AS34" s="41"/>
      <c r="AT34" s="27">
        <v>9.5</v>
      </c>
      <c r="AU34" s="21" t="s">
        <v>126</v>
      </c>
      <c r="AV34" s="21"/>
      <c r="AW34" s="21"/>
      <c r="AX34" s="27"/>
      <c r="AY34" s="22">
        <v>6</v>
      </c>
      <c r="AZ34" s="16" t="s">
        <v>98</v>
      </c>
      <c r="BA34" s="72">
        <v>1</v>
      </c>
      <c r="BB34" s="22">
        <v>0</v>
      </c>
      <c r="BC34" s="22">
        <v>0</v>
      </c>
      <c r="BD34" s="22">
        <f t="shared" si="31"/>
        <v>0</v>
      </c>
      <c r="BE34" s="73">
        <v>0</v>
      </c>
      <c r="BF34" s="72">
        <f t="shared" si="35"/>
        <v>21.3</v>
      </c>
      <c r="BG34" s="22">
        <f t="shared" si="36"/>
        <v>7</v>
      </c>
      <c r="BH34" s="22">
        <f t="shared" si="32"/>
        <v>8</v>
      </c>
      <c r="BI34" s="22">
        <f t="shared" si="37"/>
        <v>15</v>
      </c>
      <c r="BJ34" s="73">
        <f t="shared" si="33"/>
        <v>10</v>
      </c>
      <c r="BK34" s="72">
        <v>20.3</v>
      </c>
      <c r="BL34" s="22">
        <v>7</v>
      </c>
      <c r="BM34" s="22">
        <v>8</v>
      </c>
      <c r="BN34" s="22">
        <f t="shared" si="34"/>
        <v>15</v>
      </c>
      <c r="BO34" s="73">
        <v>10</v>
      </c>
      <c r="BP34" s="41"/>
      <c r="BQ34" s="41"/>
      <c r="BR34" s="27">
        <v>8.5</v>
      </c>
      <c r="BS34" s="21" t="s">
        <v>616</v>
      </c>
      <c r="BY34" s="72">
        <v>0</v>
      </c>
      <c r="BZ34" s="22">
        <v>0</v>
      </c>
      <c r="CA34" s="22">
        <v>0</v>
      </c>
      <c r="CB34" s="22">
        <f t="shared" si="14"/>
        <v>0</v>
      </c>
      <c r="CC34" s="73">
        <v>0</v>
      </c>
      <c r="CD34" s="72">
        <f t="shared" si="15"/>
        <v>1</v>
      </c>
      <c r="CE34" s="22">
        <f t="shared" si="16"/>
        <v>1</v>
      </c>
      <c r="CF34" s="22">
        <f t="shared" si="17"/>
        <v>0</v>
      </c>
      <c r="CG34" s="22">
        <f t="shared" si="18"/>
        <v>1</v>
      </c>
      <c r="CH34" s="73">
        <f t="shared" si="19"/>
        <v>0</v>
      </c>
      <c r="CI34" s="72">
        <v>1</v>
      </c>
      <c r="CJ34" s="22">
        <v>1</v>
      </c>
      <c r="CK34" s="22">
        <v>0</v>
      </c>
      <c r="CL34" s="22">
        <f t="shared" si="3"/>
        <v>1</v>
      </c>
      <c r="CM34" s="73">
        <v>0</v>
      </c>
      <c r="CN34" s="36"/>
    </row>
    <row r="35" spans="1:92" ht="18.600000000000001" customHeight="1" x14ac:dyDescent="0.25">
      <c r="A35" s="41" t="s">
        <v>43</v>
      </c>
      <c r="B35" s="22" t="s">
        <v>27</v>
      </c>
      <c r="C35" s="21"/>
      <c r="D35" s="16" t="s">
        <v>100</v>
      </c>
      <c r="H35" s="22"/>
      <c r="I35" s="21"/>
      <c r="J35" s="21"/>
      <c r="K35" s="21"/>
      <c r="L35" s="21"/>
      <c r="M35" s="21"/>
      <c r="N35" s="21"/>
      <c r="O35" s="21"/>
      <c r="P35" s="21"/>
      <c r="Q35" s="41"/>
      <c r="R35" s="41"/>
      <c r="AR35" s="36"/>
      <c r="AS35" s="41"/>
      <c r="AT35" s="27">
        <v>8.5</v>
      </c>
      <c r="AU35" s="21" t="s">
        <v>82</v>
      </c>
      <c r="AV35" s="21"/>
      <c r="AW35" s="21"/>
      <c r="AX35" s="27"/>
      <c r="AY35" s="22">
        <v>9</v>
      </c>
      <c r="AZ35" s="16" t="s">
        <v>98</v>
      </c>
      <c r="BA35" s="72">
        <v>1</v>
      </c>
      <c r="BB35" s="22">
        <v>0</v>
      </c>
      <c r="BC35" s="22">
        <v>0</v>
      </c>
      <c r="BD35" s="22">
        <f t="shared" si="31"/>
        <v>0</v>
      </c>
      <c r="BE35" s="73">
        <v>0</v>
      </c>
      <c r="BF35" s="72">
        <f t="shared" si="35"/>
        <v>22</v>
      </c>
      <c r="BG35" s="22">
        <f t="shared" si="36"/>
        <v>1</v>
      </c>
      <c r="BH35" s="22">
        <f t="shared" si="32"/>
        <v>8</v>
      </c>
      <c r="BI35" s="22">
        <f t="shared" si="37"/>
        <v>9</v>
      </c>
      <c r="BJ35" s="73">
        <f t="shared" si="33"/>
        <v>2</v>
      </c>
      <c r="BK35" s="72">
        <v>21</v>
      </c>
      <c r="BL35" s="22">
        <v>1</v>
      </c>
      <c r="BM35" s="22">
        <v>8</v>
      </c>
      <c r="BN35" s="22">
        <f t="shared" si="34"/>
        <v>9</v>
      </c>
      <c r="BO35" s="73">
        <v>2</v>
      </c>
      <c r="BP35" s="41"/>
      <c r="BQ35" s="41"/>
      <c r="BR35" s="27">
        <v>8.5</v>
      </c>
      <c r="BS35" s="21" t="s">
        <v>418</v>
      </c>
      <c r="BY35" s="72">
        <v>1</v>
      </c>
      <c r="BZ35" s="22">
        <v>0</v>
      </c>
      <c r="CA35" s="22">
        <v>0</v>
      </c>
      <c r="CB35" s="22">
        <f t="shared" si="14"/>
        <v>0</v>
      </c>
      <c r="CC35" s="73">
        <v>0</v>
      </c>
      <c r="CD35" s="72">
        <f t="shared" si="15"/>
        <v>8</v>
      </c>
      <c r="CE35" s="22">
        <f t="shared" si="16"/>
        <v>0</v>
      </c>
      <c r="CF35" s="22">
        <f t="shared" si="17"/>
        <v>12</v>
      </c>
      <c r="CG35" s="22">
        <f t="shared" si="18"/>
        <v>12</v>
      </c>
      <c r="CH35" s="73">
        <f t="shared" si="19"/>
        <v>2</v>
      </c>
      <c r="CI35" s="72">
        <v>7</v>
      </c>
      <c r="CJ35" s="22">
        <v>0</v>
      </c>
      <c r="CK35" s="22">
        <v>12</v>
      </c>
      <c r="CL35" s="22">
        <f t="shared" si="3"/>
        <v>12</v>
      </c>
      <c r="CM35" s="73">
        <v>2</v>
      </c>
      <c r="CN35" s="36"/>
    </row>
    <row r="36" spans="1:92" ht="18.600000000000001" customHeight="1" thickBot="1" x14ac:dyDescent="0.3">
      <c r="A36" s="41"/>
      <c r="B36" s="36"/>
      <c r="C36" s="46"/>
      <c r="D36" s="46"/>
      <c r="E36" s="46"/>
      <c r="F36" s="46"/>
      <c r="G36" s="42"/>
      <c r="H36" s="45"/>
      <c r="I36" s="46"/>
      <c r="J36" s="46"/>
      <c r="K36" s="46"/>
      <c r="L36" s="46"/>
      <c r="M36" s="46"/>
      <c r="N36" s="46"/>
      <c r="O36" s="46"/>
      <c r="P36" s="46"/>
      <c r="Q36" s="41"/>
      <c r="R36" s="41"/>
      <c r="U36" s="37" t="s">
        <v>109</v>
      </c>
      <c r="V36" s="10" t="s">
        <v>0</v>
      </c>
      <c r="W36" s="10"/>
      <c r="X36" s="10"/>
      <c r="Y36" s="10"/>
      <c r="Z36" s="10" t="s">
        <v>1</v>
      </c>
      <c r="AA36" s="10"/>
      <c r="AB36" s="10"/>
      <c r="AC36" s="37" t="s">
        <v>3</v>
      </c>
      <c r="AD36" s="37" t="s">
        <v>7</v>
      </c>
      <c r="AE36" s="37" t="s">
        <v>8</v>
      </c>
      <c r="AF36" s="37" t="s">
        <v>9</v>
      </c>
      <c r="AG36" s="97" t="s">
        <v>71</v>
      </c>
      <c r="AH36" s="97"/>
      <c r="AI36" s="37" t="s">
        <v>4</v>
      </c>
      <c r="AJ36" s="37" t="s">
        <v>6</v>
      </c>
      <c r="AK36" s="37" t="s">
        <v>5</v>
      </c>
      <c r="AL36" s="37" t="s">
        <v>72</v>
      </c>
      <c r="AR36" s="36"/>
      <c r="AS36" s="41"/>
      <c r="AT36" s="27">
        <v>8</v>
      </c>
      <c r="AU36" s="21" t="s">
        <v>187</v>
      </c>
      <c r="AV36" s="21"/>
      <c r="AW36" s="21"/>
      <c r="AX36" s="27"/>
      <c r="AY36" s="22">
        <v>10</v>
      </c>
      <c r="AZ36" s="16" t="s">
        <v>98</v>
      </c>
      <c r="BA36" s="72">
        <v>0</v>
      </c>
      <c r="BB36" s="22">
        <v>0</v>
      </c>
      <c r="BC36" s="22">
        <v>0</v>
      </c>
      <c r="BD36" s="22">
        <f t="shared" si="31"/>
        <v>0</v>
      </c>
      <c r="BE36" s="73">
        <v>0</v>
      </c>
      <c r="BF36" s="72">
        <f t="shared" si="35"/>
        <v>17</v>
      </c>
      <c r="BG36" s="22">
        <f t="shared" si="36"/>
        <v>4</v>
      </c>
      <c r="BH36" s="22">
        <f t="shared" si="32"/>
        <v>7</v>
      </c>
      <c r="BI36" s="22">
        <f t="shared" si="37"/>
        <v>11</v>
      </c>
      <c r="BJ36" s="73">
        <f t="shared" si="33"/>
        <v>2</v>
      </c>
      <c r="BK36" s="72">
        <v>17</v>
      </c>
      <c r="BL36" s="22">
        <v>4</v>
      </c>
      <c r="BM36" s="22">
        <v>7</v>
      </c>
      <c r="BN36" s="22">
        <f t="shared" si="34"/>
        <v>11</v>
      </c>
      <c r="BO36" s="73">
        <v>2</v>
      </c>
      <c r="BP36" s="41"/>
      <c r="BQ36" s="41"/>
      <c r="BR36" s="27">
        <v>7.5</v>
      </c>
      <c r="BS36" s="21" t="s">
        <v>345</v>
      </c>
      <c r="BY36" s="72">
        <v>0</v>
      </c>
      <c r="BZ36" s="22">
        <v>0</v>
      </c>
      <c r="CA36" s="22">
        <v>0</v>
      </c>
      <c r="CB36" s="22">
        <f t="shared" si="14"/>
        <v>0</v>
      </c>
      <c r="CC36" s="73">
        <v>0</v>
      </c>
      <c r="CD36" s="72">
        <f t="shared" si="15"/>
        <v>6</v>
      </c>
      <c r="CE36" s="22">
        <f t="shared" si="16"/>
        <v>2</v>
      </c>
      <c r="CF36" s="22">
        <f t="shared" si="17"/>
        <v>3</v>
      </c>
      <c r="CG36" s="22">
        <f t="shared" si="18"/>
        <v>5</v>
      </c>
      <c r="CH36" s="73">
        <f t="shared" si="19"/>
        <v>0</v>
      </c>
      <c r="CI36" s="72">
        <v>6</v>
      </c>
      <c r="CJ36" s="22">
        <v>2</v>
      </c>
      <c r="CK36" s="22">
        <v>3</v>
      </c>
      <c r="CL36" s="22">
        <f t="shared" si="3"/>
        <v>5</v>
      </c>
      <c r="CM36" s="73">
        <v>0</v>
      </c>
      <c r="CN36" s="36"/>
    </row>
    <row r="37" spans="1:92" ht="18.600000000000001" customHeight="1" x14ac:dyDescent="0.25">
      <c r="A37" s="41"/>
      <c r="B37" s="42" t="s">
        <v>149</v>
      </c>
      <c r="C37" s="6" t="s">
        <v>664</v>
      </c>
      <c r="E37" s="11"/>
      <c r="F37" s="11"/>
      <c r="G37" s="5">
        <v>2</v>
      </c>
      <c r="H37" s="22">
        <v>1</v>
      </c>
      <c r="I37" s="21" t="s">
        <v>40</v>
      </c>
      <c r="J37" s="21"/>
      <c r="K37" s="21"/>
      <c r="L37" s="21" t="s">
        <v>715</v>
      </c>
      <c r="M37" s="21"/>
      <c r="N37" s="21"/>
      <c r="O37" s="21"/>
      <c r="P37" s="21"/>
      <c r="Q37" s="41"/>
      <c r="R37" s="41"/>
      <c r="U37" s="27">
        <v>8</v>
      </c>
      <c r="V37" s="21" t="s">
        <v>15</v>
      </c>
      <c r="X37" s="21"/>
      <c r="Y37" s="21"/>
      <c r="Z37" s="21" t="s">
        <v>184</v>
      </c>
      <c r="AB37" s="22"/>
      <c r="AC37" s="22">
        <v>22</v>
      </c>
      <c r="AD37" s="22">
        <v>17</v>
      </c>
      <c r="AE37" s="22">
        <v>3</v>
      </c>
      <c r="AF37" s="22">
        <v>2</v>
      </c>
      <c r="AG37" s="95">
        <v>0.81818181818181823</v>
      </c>
      <c r="AH37" s="95"/>
      <c r="AI37" s="22">
        <v>37</v>
      </c>
      <c r="AJ37" s="22">
        <v>0</v>
      </c>
      <c r="AK37" s="22">
        <v>5</v>
      </c>
      <c r="AL37" s="24">
        <v>1.6818181818181819</v>
      </c>
      <c r="AR37" s="36"/>
      <c r="AS37" s="41"/>
      <c r="AT37" s="27">
        <v>7.5</v>
      </c>
      <c r="AU37" s="21" t="s">
        <v>62</v>
      </c>
      <c r="AV37" s="21"/>
      <c r="AW37" s="21"/>
      <c r="AX37" s="27"/>
      <c r="AY37" s="22">
        <v>4</v>
      </c>
      <c r="AZ37" s="16" t="s">
        <v>98</v>
      </c>
      <c r="BA37" s="72">
        <v>1</v>
      </c>
      <c r="BB37" s="22">
        <v>0</v>
      </c>
      <c r="BC37" s="22">
        <v>0</v>
      </c>
      <c r="BD37" s="22">
        <f t="shared" si="31"/>
        <v>0</v>
      </c>
      <c r="BE37" s="73">
        <v>0</v>
      </c>
      <c r="BF37" s="72">
        <f t="shared" si="35"/>
        <v>10</v>
      </c>
      <c r="BG37" s="22">
        <f t="shared" si="36"/>
        <v>3</v>
      </c>
      <c r="BH37" s="22">
        <f t="shared" si="32"/>
        <v>4</v>
      </c>
      <c r="BI37" s="22">
        <f t="shared" si="37"/>
        <v>7</v>
      </c>
      <c r="BJ37" s="73">
        <f t="shared" si="33"/>
        <v>0</v>
      </c>
      <c r="BK37" s="72">
        <v>9</v>
      </c>
      <c r="BL37" s="22">
        <v>3</v>
      </c>
      <c r="BM37" s="22">
        <v>4</v>
      </c>
      <c r="BN37" s="22">
        <f t="shared" si="34"/>
        <v>7</v>
      </c>
      <c r="BO37" s="73">
        <v>0</v>
      </c>
      <c r="BP37" s="41"/>
      <c r="BQ37" s="41"/>
      <c r="BR37" s="27">
        <v>7</v>
      </c>
      <c r="BS37" s="21" t="s">
        <v>346</v>
      </c>
      <c r="BY37" s="72">
        <v>1</v>
      </c>
      <c r="BZ37" s="22">
        <v>0</v>
      </c>
      <c r="CA37" s="22">
        <v>0</v>
      </c>
      <c r="CB37" s="22">
        <f t="shared" si="14"/>
        <v>0</v>
      </c>
      <c r="CC37" s="73">
        <v>0</v>
      </c>
      <c r="CD37" s="72">
        <f t="shared" si="15"/>
        <v>11</v>
      </c>
      <c r="CE37" s="22">
        <f t="shared" si="16"/>
        <v>2</v>
      </c>
      <c r="CF37" s="22">
        <f t="shared" si="17"/>
        <v>2</v>
      </c>
      <c r="CG37" s="22">
        <f t="shared" si="18"/>
        <v>4</v>
      </c>
      <c r="CH37" s="73">
        <f t="shared" si="19"/>
        <v>0</v>
      </c>
      <c r="CI37" s="72">
        <v>10</v>
      </c>
      <c r="CJ37" s="22">
        <v>2</v>
      </c>
      <c r="CK37" s="22">
        <v>2</v>
      </c>
      <c r="CL37" s="22">
        <f t="shared" si="3"/>
        <v>4</v>
      </c>
      <c r="CM37" s="73">
        <v>0</v>
      </c>
      <c r="CN37" s="36"/>
    </row>
    <row r="38" spans="1:92" ht="18.600000000000001" customHeight="1" x14ac:dyDescent="0.25">
      <c r="A38" s="41"/>
      <c r="B38" s="22" t="s">
        <v>27</v>
      </c>
      <c r="C38" s="16" t="s">
        <v>709</v>
      </c>
      <c r="D38" s="16"/>
      <c r="E38" s="16"/>
      <c r="G38" s="5"/>
      <c r="H38" s="22">
        <v>1</v>
      </c>
      <c r="I38" s="21" t="s">
        <v>129</v>
      </c>
      <c r="J38" s="21"/>
      <c r="K38" s="21"/>
      <c r="L38" s="21" t="s">
        <v>356</v>
      </c>
      <c r="M38" s="21"/>
      <c r="N38" s="21"/>
      <c r="O38" s="21"/>
      <c r="P38" s="21"/>
      <c r="Q38" s="41"/>
      <c r="R38" s="41"/>
      <c r="U38" s="27">
        <v>7.5</v>
      </c>
      <c r="V38" s="21" t="s">
        <v>253</v>
      </c>
      <c r="X38" s="21"/>
      <c r="Y38" s="21"/>
      <c r="Z38" s="16" t="s">
        <v>136</v>
      </c>
      <c r="AC38" s="22">
        <v>19</v>
      </c>
      <c r="AD38" s="22">
        <v>12</v>
      </c>
      <c r="AE38" s="22">
        <v>4</v>
      </c>
      <c r="AF38" s="22">
        <v>3</v>
      </c>
      <c r="AG38" s="95">
        <v>0.71052631578947367</v>
      </c>
      <c r="AH38" s="95"/>
      <c r="AI38" s="22">
        <v>39</v>
      </c>
      <c r="AJ38" s="22">
        <v>0</v>
      </c>
      <c r="AK38" s="22">
        <v>1</v>
      </c>
      <c r="AL38" s="24">
        <v>2.0526315789473686</v>
      </c>
      <c r="AR38" s="36"/>
      <c r="AS38" s="41"/>
      <c r="AT38" s="27">
        <v>7.5</v>
      </c>
      <c r="AU38" s="21" t="s">
        <v>158</v>
      </c>
      <c r="AV38" s="21"/>
      <c r="AW38" s="21"/>
      <c r="AX38" s="27"/>
      <c r="AY38" s="22">
        <v>11</v>
      </c>
      <c r="AZ38" s="16" t="s">
        <v>98</v>
      </c>
      <c r="BA38" s="72">
        <v>1</v>
      </c>
      <c r="BB38" s="22">
        <v>0</v>
      </c>
      <c r="BC38" s="22">
        <v>0</v>
      </c>
      <c r="BD38" s="22">
        <f t="shared" si="31"/>
        <v>0</v>
      </c>
      <c r="BE38" s="73">
        <v>0</v>
      </c>
      <c r="BF38" s="72">
        <f t="shared" si="35"/>
        <v>22</v>
      </c>
      <c r="BG38" s="22">
        <f t="shared" si="36"/>
        <v>5</v>
      </c>
      <c r="BH38" s="22">
        <f t="shared" si="32"/>
        <v>11</v>
      </c>
      <c r="BI38" s="22">
        <f t="shared" si="37"/>
        <v>16</v>
      </c>
      <c r="BJ38" s="73">
        <f t="shared" si="33"/>
        <v>2</v>
      </c>
      <c r="BK38" s="72">
        <v>21</v>
      </c>
      <c r="BL38" s="22">
        <v>5</v>
      </c>
      <c r="BM38" s="22">
        <v>11</v>
      </c>
      <c r="BN38" s="22">
        <f t="shared" si="34"/>
        <v>16</v>
      </c>
      <c r="BO38" s="73">
        <v>2</v>
      </c>
      <c r="BP38" s="41"/>
      <c r="BQ38" s="41"/>
      <c r="BR38" s="27">
        <v>8</v>
      </c>
      <c r="BS38" s="21" t="s">
        <v>570</v>
      </c>
      <c r="BY38" s="72">
        <v>0</v>
      </c>
      <c r="BZ38" s="22">
        <v>0</v>
      </c>
      <c r="CA38" s="22">
        <v>0</v>
      </c>
      <c r="CB38" s="22">
        <f t="shared" si="14"/>
        <v>0</v>
      </c>
      <c r="CC38" s="73">
        <v>0</v>
      </c>
      <c r="CD38" s="72">
        <f t="shared" si="15"/>
        <v>1</v>
      </c>
      <c r="CE38" s="22">
        <f t="shared" si="16"/>
        <v>1</v>
      </c>
      <c r="CF38" s="22">
        <f t="shared" si="17"/>
        <v>1</v>
      </c>
      <c r="CG38" s="22">
        <f t="shared" si="18"/>
        <v>2</v>
      </c>
      <c r="CH38" s="73">
        <f t="shared" si="19"/>
        <v>0</v>
      </c>
      <c r="CI38" s="72">
        <v>1</v>
      </c>
      <c r="CJ38" s="22">
        <v>1</v>
      </c>
      <c r="CK38" s="22">
        <v>1</v>
      </c>
      <c r="CL38" s="22">
        <f t="shared" si="3"/>
        <v>2</v>
      </c>
      <c r="CM38" s="73">
        <v>0</v>
      </c>
      <c r="CN38" s="36"/>
    </row>
    <row r="39" spans="1:92" ht="18.600000000000001" customHeight="1" x14ac:dyDescent="0.25">
      <c r="A39" s="41"/>
      <c r="C39" s="16"/>
      <c r="D39" s="16"/>
      <c r="E39" s="16"/>
      <c r="F39" s="16"/>
      <c r="G39" s="5"/>
      <c r="H39" s="22"/>
      <c r="I39" s="21"/>
      <c r="J39" s="21"/>
      <c r="K39" s="21"/>
      <c r="L39" s="21"/>
      <c r="M39" s="21"/>
      <c r="N39" s="21"/>
      <c r="O39" s="21"/>
      <c r="P39" s="21"/>
      <c r="Q39" s="41"/>
      <c r="R39" s="41"/>
      <c r="U39" s="27">
        <v>7.5</v>
      </c>
      <c r="V39" s="21" t="s">
        <v>69</v>
      </c>
      <c r="X39" s="21"/>
      <c r="Z39" s="21" t="s">
        <v>16</v>
      </c>
      <c r="AB39" s="22"/>
      <c r="AC39" s="22">
        <v>22</v>
      </c>
      <c r="AD39" s="22">
        <v>14</v>
      </c>
      <c r="AE39" s="22">
        <v>7</v>
      </c>
      <c r="AF39" s="22">
        <v>1</v>
      </c>
      <c r="AG39" s="95">
        <v>0.65909090909090906</v>
      </c>
      <c r="AH39" s="95"/>
      <c r="AI39" s="22">
        <v>58</v>
      </c>
      <c r="AJ39" s="22">
        <v>3</v>
      </c>
      <c r="AK39" s="22">
        <v>1</v>
      </c>
      <c r="AL39" s="24">
        <v>2.6363636363636362</v>
      </c>
      <c r="AR39" s="36"/>
      <c r="AS39" s="41"/>
      <c r="AT39" s="27">
        <v>7.5</v>
      </c>
      <c r="AU39" s="21" t="s">
        <v>239</v>
      </c>
      <c r="AV39" s="21"/>
      <c r="AW39" s="21"/>
      <c r="AX39" s="27"/>
      <c r="AY39" s="22">
        <v>12</v>
      </c>
      <c r="AZ39" s="16" t="s">
        <v>98</v>
      </c>
      <c r="BA39" s="72">
        <v>0</v>
      </c>
      <c r="BB39" s="22">
        <v>0</v>
      </c>
      <c r="BC39" s="22">
        <v>0</v>
      </c>
      <c r="BD39" s="22">
        <f t="shared" si="31"/>
        <v>0</v>
      </c>
      <c r="BE39" s="73">
        <v>0</v>
      </c>
      <c r="BF39" s="72">
        <f t="shared" si="35"/>
        <v>21</v>
      </c>
      <c r="BG39" s="22">
        <f t="shared" si="36"/>
        <v>9</v>
      </c>
      <c r="BH39" s="22">
        <f t="shared" si="32"/>
        <v>10</v>
      </c>
      <c r="BI39" s="22">
        <f t="shared" si="37"/>
        <v>19</v>
      </c>
      <c r="BJ39" s="73">
        <f t="shared" si="33"/>
        <v>0</v>
      </c>
      <c r="BK39" s="72">
        <v>21</v>
      </c>
      <c r="BL39" s="22">
        <v>9</v>
      </c>
      <c r="BM39" s="22">
        <v>10</v>
      </c>
      <c r="BN39" s="22">
        <f t="shared" si="34"/>
        <v>19</v>
      </c>
      <c r="BO39" s="73">
        <v>0</v>
      </c>
      <c r="BP39" s="41"/>
      <c r="BQ39" s="41"/>
      <c r="BR39" s="27">
        <v>6</v>
      </c>
      <c r="BS39" s="21" t="s">
        <v>223</v>
      </c>
      <c r="BY39" s="72">
        <v>0</v>
      </c>
      <c r="BZ39" s="22">
        <v>0</v>
      </c>
      <c r="CA39" s="22">
        <v>0</v>
      </c>
      <c r="CB39" s="22">
        <f t="shared" si="14"/>
        <v>0</v>
      </c>
      <c r="CC39" s="73">
        <v>0</v>
      </c>
      <c r="CD39" s="72">
        <f t="shared" si="15"/>
        <v>3</v>
      </c>
      <c r="CE39" s="22">
        <f t="shared" si="16"/>
        <v>1</v>
      </c>
      <c r="CF39" s="22">
        <f t="shared" si="17"/>
        <v>2</v>
      </c>
      <c r="CG39" s="22">
        <f t="shared" si="18"/>
        <v>3</v>
      </c>
      <c r="CH39" s="73">
        <f t="shared" si="19"/>
        <v>0</v>
      </c>
      <c r="CI39" s="72">
        <v>3</v>
      </c>
      <c r="CJ39" s="22">
        <v>1</v>
      </c>
      <c r="CK39" s="22">
        <v>2</v>
      </c>
      <c r="CL39" s="22">
        <f t="shared" si="3"/>
        <v>3</v>
      </c>
      <c r="CM39" s="73">
        <v>0</v>
      </c>
      <c r="CN39" s="36"/>
    </row>
    <row r="40" spans="1:92" ht="18.600000000000001" customHeight="1" x14ac:dyDescent="0.25">
      <c r="A40" s="41"/>
      <c r="C40" s="6" t="s">
        <v>663</v>
      </c>
      <c r="G40" s="5">
        <v>4</v>
      </c>
      <c r="H40" s="22">
        <v>1</v>
      </c>
      <c r="I40" s="21" t="s">
        <v>39</v>
      </c>
      <c r="J40" s="21"/>
      <c r="K40" s="21"/>
      <c r="L40" s="21"/>
      <c r="M40" s="21" t="s">
        <v>122</v>
      </c>
      <c r="N40" s="21"/>
      <c r="O40" s="21"/>
      <c r="P40" s="21"/>
      <c r="Q40" s="41"/>
      <c r="R40" s="41"/>
      <c r="U40" s="27">
        <v>7</v>
      </c>
      <c r="V40" s="21" t="s">
        <v>183</v>
      </c>
      <c r="X40" s="21"/>
      <c r="Z40" s="21" t="s">
        <v>97</v>
      </c>
      <c r="AB40" s="22"/>
      <c r="AC40" s="22">
        <v>19</v>
      </c>
      <c r="AD40" s="22">
        <v>9</v>
      </c>
      <c r="AE40" s="22">
        <v>9</v>
      </c>
      <c r="AF40" s="22">
        <v>1</v>
      </c>
      <c r="AG40" s="95">
        <v>0.5</v>
      </c>
      <c r="AH40" s="95"/>
      <c r="AI40" s="22">
        <v>52</v>
      </c>
      <c r="AJ40" s="22">
        <v>3</v>
      </c>
      <c r="AK40" s="22">
        <v>3</v>
      </c>
      <c r="AL40" s="24">
        <v>2.736842105263158</v>
      </c>
      <c r="AR40" s="36"/>
      <c r="AS40" s="41"/>
      <c r="AT40" s="27">
        <v>7</v>
      </c>
      <c r="AU40" s="21" t="s">
        <v>52</v>
      </c>
      <c r="AV40" s="21"/>
      <c r="AW40" s="21"/>
      <c r="AX40" s="27"/>
      <c r="AY40" s="22">
        <v>15</v>
      </c>
      <c r="AZ40" s="16" t="s">
        <v>98</v>
      </c>
      <c r="BA40" s="72">
        <v>1</v>
      </c>
      <c r="BB40" s="22">
        <v>0</v>
      </c>
      <c r="BC40" s="22">
        <v>0</v>
      </c>
      <c r="BD40" s="22">
        <f t="shared" si="31"/>
        <v>0</v>
      </c>
      <c r="BE40" s="73">
        <v>0</v>
      </c>
      <c r="BF40" s="72">
        <f t="shared" si="35"/>
        <v>22</v>
      </c>
      <c r="BG40" s="22">
        <f t="shared" si="36"/>
        <v>3</v>
      </c>
      <c r="BH40" s="22">
        <f t="shared" si="32"/>
        <v>6</v>
      </c>
      <c r="BI40" s="22">
        <f t="shared" si="37"/>
        <v>9</v>
      </c>
      <c r="BJ40" s="73">
        <f t="shared" si="33"/>
        <v>0</v>
      </c>
      <c r="BK40" s="72">
        <v>21</v>
      </c>
      <c r="BL40" s="22">
        <v>3</v>
      </c>
      <c r="BM40" s="22">
        <v>6</v>
      </c>
      <c r="BN40" s="22">
        <f t="shared" si="34"/>
        <v>9</v>
      </c>
      <c r="BO40" s="73">
        <v>0</v>
      </c>
      <c r="BP40" s="41"/>
      <c r="BQ40" s="41"/>
      <c r="BR40" s="27">
        <v>9</v>
      </c>
      <c r="BS40" s="21" t="s">
        <v>421</v>
      </c>
      <c r="BY40" s="72">
        <v>0</v>
      </c>
      <c r="BZ40" s="22">
        <v>0</v>
      </c>
      <c r="CA40" s="22">
        <v>0</v>
      </c>
      <c r="CB40" s="22">
        <f t="shared" si="14"/>
        <v>0</v>
      </c>
      <c r="CC40" s="73">
        <v>0</v>
      </c>
      <c r="CD40" s="72">
        <f t="shared" si="15"/>
        <v>2</v>
      </c>
      <c r="CE40" s="22">
        <f t="shared" si="16"/>
        <v>0</v>
      </c>
      <c r="CF40" s="22">
        <f t="shared" si="17"/>
        <v>1</v>
      </c>
      <c r="CG40" s="22">
        <f t="shared" si="18"/>
        <v>1</v>
      </c>
      <c r="CH40" s="73">
        <f t="shared" si="19"/>
        <v>0</v>
      </c>
      <c r="CI40" s="72">
        <v>2</v>
      </c>
      <c r="CJ40" s="22">
        <v>0</v>
      </c>
      <c r="CK40" s="22">
        <v>1</v>
      </c>
      <c r="CL40" s="22">
        <f t="shared" si="3"/>
        <v>1</v>
      </c>
      <c r="CM40" s="73">
        <v>0</v>
      </c>
      <c r="CN40" s="36"/>
    </row>
    <row r="41" spans="1:92" ht="18.600000000000001" customHeight="1" x14ac:dyDescent="0.25">
      <c r="A41" s="41"/>
      <c r="B41" s="22" t="s">
        <v>27</v>
      </c>
      <c r="C41" s="21" t="s">
        <v>710</v>
      </c>
      <c r="D41" s="21"/>
      <c r="E41" s="21"/>
      <c r="F41" s="21"/>
      <c r="G41" s="5"/>
      <c r="H41" s="22">
        <v>1</v>
      </c>
      <c r="I41" s="21" t="s">
        <v>711</v>
      </c>
      <c r="J41" s="21"/>
      <c r="K41" s="21"/>
      <c r="L41" s="21" t="s">
        <v>226</v>
      </c>
      <c r="M41" s="21"/>
      <c r="N41" s="21"/>
      <c r="O41" s="21"/>
      <c r="P41" s="21"/>
      <c r="Q41" s="41"/>
      <c r="R41" s="41"/>
      <c r="U41" s="27">
        <v>7</v>
      </c>
      <c r="V41" s="21" t="s">
        <v>162</v>
      </c>
      <c r="X41" s="21"/>
      <c r="Z41" s="21" t="s">
        <v>17</v>
      </c>
      <c r="AB41" s="22"/>
      <c r="AC41" s="22">
        <v>20</v>
      </c>
      <c r="AD41" s="22">
        <v>9</v>
      </c>
      <c r="AE41" s="22">
        <v>9</v>
      </c>
      <c r="AF41" s="22">
        <v>2</v>
      </c>
      <c r="AG41" s="95">
        <v>0.5</v>
      </c>
      <c r="AH41" s="95"/>
      <c r="AI41" s="22">
        <v>63</v>
      </c>
      <c r="AJ41" s="22">
        <v>4</v>
      </c>
      <c r="AK41" s="22">
        <v>0</v>
      </c>
      <c r="AL41" s="24">
        <v>3.15</v>
      </c>
      <c r="AR41" s="36"/>
      <c r="AS41" s="41"/>
      <c r="AT41" s="27">
        <v>6.5</v>
      </c>
      <c r="AU41" s="21" t="s">
        <v>63</v>
      </c>
      <c r="AV41" s="21"/>
      <c r="AW41" s="21"/>
      <c r="AX41" s="27"/>
      <c r="AY41" s="22">
        <v>14</v>
      </c>
      <c r="AZ41" s="16" t="s">
        <v>98</v>
      </c>
      <c r="BA41" s="72">
        <v>1</v>
      </c>
      <c r="BB41" s="22">
        <v>0</v>
      </c>
      <c r="BC41" s="22">
        <v>0</v>
      </c>
      <c r="BD41" s="22">
        <f t="shared" si="31"/>
        <v>0</v>
      </c>
      <c r="BE41" s="73">
        <v>0</v>
      </c>
      <c r="BF41" s="72">
        <f t="shared" si="35"/>
        <v>21</v>
      </c>
      <c r="BG41" s="22">
        <f t="shared" si="36"/>
        <v>2</v>
      </c>
      <c r="BH41" s="22">
        <f t="shared" si="32"/>
        <v>10</v>
      </c>
      <c r="BI41" s="22">
        <f t="shared" si="37"/>
        <v>12</v>
      </c>
      <c r="BJ41" s="73">
        <f t="shared" si="33"/>
        <v>0</v>
      </c>
      <c r="BK41" s="72">
        <v>20</v>
      </c>
      <c r="BL41" s="22">
        <v>2</v>
      </c>
      <c r="BM41" s="22">
        <v>10</v>
      </c>
      <c r="BN41" s="22">
        <f t="shared" si="34"/>
        <v>12</v>
      </c>
      <c r="BO41" s="73">
        <v>0</v>
      </c>
      <c r="BP41" s="41"/>
      <c r="BQ41" s="41"/>
      <c r="BR41" s="27">
        <v>6.5</v>
      </c>
      <c r="BS41" s="21" t="s">
        <v>569</v>
      </c>
      <c r="BY41" s="72">
        <v>0</v>
      </c>
      <c r="BZ41" s="22">
        <v>0</v>
      </c>
      <c r="CA41" s="22">
        <v>0</v>
      </c>
      <c r="CB41" s="22">
        <f t="shared" si="14"/>
        <v>0</v>
      </c>
      <c r="CC41" s="73">
        <v>0</v>
      </c>
      <c r="CD41" s="72">
        <f t="shared" si="15"/>
        <v>5</v>
      </c>
      <c r="CE41" s="22">
        <f t="shared" si="16"/>
        <v>0</v>
      </c>
      <c r="CF41" s="22">
        <f t="shared" si="17"/>
        <v>0</v>
      </c>
      <c r="CG41" s="22">
        <f t="shared" si="18"/>
        <v>0</v>
      </c>
      <c r="CH41" s="73">
        <f t="shared" si="19"/>
        <v>0</v>
      </c>
      <c r="CI41" s="72">
        <v>5</v>
      </c>
      <c r="CJ41" s="22">
        <v>0</v>
      </c>
      <c r="CK41" s="22">
        <v>0</v>
      </c>
      <c r="CL41" s="22">
        <f t="shared" si="3"/>
        <v>0</v>
      </c>
      <c r="CM41" s="73">
        <v>0</v>
      </c>
      <c r="CN41" s="36"/>
    </row>
    <row r="42" spans="1:92" ht="18.600000000000001" customHeight="1" thickBot="1" x14ac:dyDescent="0.3">
      <c r="A42" s="41"/>
      <c r="G42" s="5"/>
      <c r="H42" s="22">
        <v>2</v>
      </c>
      <c r="I42" s="21" t="s">
        <v>193</v>
      </c>
      <c r="J42" s="21"/>
      <c r="K42" s="21"/>
      <c r="L42" s="21" t="s">
        <v>150</v>
      </c>
      <c r="M42" s="21"/>
      <c r="N42" s="21"/>
      <c r="O42" s="21"/>
      <c r="P42" s="21"/>
      <c r="Q42" s="41"/>
      <c r="R42" s="41"/>
      <c r="U42" s="27">
        <v>8</v>
      </c>
      <c r="V42" s="21" t="s">
        <v>142</v>
      </c>
      <c r="X42" s="21"/>
      <c r="Z42" s="21" t="s">
        <v>14</v>
      </c>
      <c r="AB42" s="22"/>
      <c r="AC42" s="22">
        <v>21</v>
      </c>
      <c r="AD42" s="22">
        <v>6</v>
      </c>
      <c r="AE42" s="22">
        <v>12</v>
      </c>
      <c r="AF42" s="22">
        <v>3</v>
      </c>
      <c r="AG42" s="95">
        <v>0.35714285714285715</v>
      </c>
      <c r="AH42" s="95"/>
      <c r="AI42" s="22">
        <v>68</v>
      </c>
      <c r="AJ42" s="22">
        <v>5</v>
      </c>
      <c r="AK42" s="22">
        <v>0</v>
      </c>
      <c r="AL42" s="24">
        <v>3.2380952380952381</v>
      </c>
      <c r="AR42" s="36"/>
      <c r="AS42" s="41"/>
      <c r="AT42" s="27">
        <v>6</v>
      </c>
      <c r="AU42" s="21" t="s">
        <v>47</v>
      </c>
      <c r="AY42" s="22">
        <v>3</v>
      </c>
      <c r="AZ42" s="16" t="s">
        <v>98</v>
      </c>
      <c r="BA42" s="72">
        <v>1</v>
      </c>
      <c r="BB42" s="22">
        <v>0</v>
      </c>
      <c r="BC42" s="22">
        <v>0</v>
      </c>
      <c r="BD42" s="22">
        <f t="shared" si="31"/>
        <v>0</v>
      </c>
      <c r="BE42" s="73">
        <v>0</v>
      </c>
      <c r="BF42" s="72">
        <f t="shared" si="35"/>
        <v>23</v>
      </c>
      <c r="BG42" s="22">
        <f t="shared" si="36"/>
        <v>0</v>
      </c>
      <c r="BH42" s="22">
        <f t="shared" si="32"/>
        <v>1</v>
      </c>
      <c r="BI42" s="22">
        <f t="shared" si="37"/>
        <v>1</v>
      </c>
      <c r="BJ42" s="73">
        <f t="shared" si="33"/>
        <v>2</v>
      </c>
      <c r="BK42" s="72">
        <v>22</v>
      </c>
      <c r="BL42" s="22">
        <v>0</v>
      </c>
      <c r="BM42" s="22">
        <v>1</v>
      </c>
      <c r="BN42" s="22">
        <f t="shared" si="34"/>
        <v>1</v>
      </c>
      <c r="BO42" s="73">
        <v>2</v>
      </c>
      <c r="BP42" s="41"/>
      <c r="BQ42" s="41"/>
      <c r="BR42" s="27">
        <v>6.5</v>
      </c>
      <c r="BS42" s="21" t="s">
        <v>316</v>
      </c>
      <c r="BY42" s="72">
        <v>1</v>
      </c>
      <c r="BZ42" s="22">
        <v>1</v>
      </c>
      <c r="CA42" s="22">
        <v>0</v>
      </c>
      <c r="CB42" s="22">
        <f t="shared" si="14"/>
        <v>1</v>
      </c>
      <c r="CC42" s="73">
        <v>0</v>
      </c>
      <c r="CD42" s="72">
        <f t="shared" si="15"/>
        <v>13</v>
      </c>
      <c r="CE42" s="22">
        <f t="shared" si="16"/>
        <v>1</v>
      </c>
      <c r="CF42" s="22">
        <f t="shared" si="17"/>
        <v>5</v>
      </c>
      <c r="CG42" s="22">
        <f t="shared" si="18"/>
        <v>6</v>
      </c>
      <c r="CH42" s="73">
        <f t="shared" si="19"/>
        <v>0</v>
      </c>
      <c r="CI42" s="72">
        <v>12</v>
      </c>
      <c r="CJ42" s="22">
        <v>0</v>
      </c>
      <c r="CK42" s="22">
        <v>5</v>
      </c>
      <c r="CL42" s="22">
        <f t="shared" si="3"/>
        <v>5</v>
      </c>
      <c r="CM42" s="73">
        <v>0</v>
      </c>
      <c r="CN42" s="36"/>
    </row>
    <row r="43" spans="1:92" ht="18.600000000000001" customHeight="1" x14ac:dyDescent="0.25">
      <c r="A43" s="41"/>
      <c r="G43" s="5"/>
      <c r="H43" s="22">
        <v>2</v>
      </c>
      <c r="I43" s="21" t="s">
        <v>32</v>
      </c>
      <c r="J43" s="21"/>
      <c r="K43" s="21"/>
      <c r="L43" s="21"/>
      <c r="M43" s="21" t="s">
        <v>122</v>
      </c>
      <c r="N43" s="21"/>
      <c r="O43" s="21"/>
      <c r="P43" s="21" t="s">
        <v>324</v>
      </c>
      <c r="Q43" s="41"/>
      <c r="R43" s="41"/>
      <c r="U43" s="27">
        <v>7.5</v>
      </c>
      <c r="V43" s="21" t="s">
        <v>78</v>
      </c>
      <c r="X43" s="21"/>
      <c r="Z43" s="21" t="s">
        <v>18</v>
      </c>
      <c r="AB43" s="22"/>
      <c r="AC43" s="22">
        <v>21</v>
      </c>
      <c r="AD43" s="22">
        <v>5</v>
      </c>
      <c r="AE43" s="22">
        <v>12</v>
      </c>
      <c r="AF43" s="22">
        <v>4</v>
      </c>
      <c r="AG43" s="95">
        <v>0.33333333333333331</v>
      </c>
      <c r="AH43" s="95"/>
      <c r="AI43" s="22">
        <v>82</v>
      </c>
      <c r="AJ43" s="22">
        <v>1</v>
      </c>
      <c r="AK43" s="22">
        <v>0</v>
      </c>
      <c r="AL43" s="24">
        <v>3.9047619047619047</v>
      </c>
      <c r="AR43" s="36"/>
      <c r="AS43" s="41"/>
      <c r="AT43" s="27">
        <v>6</v>
      </c>
      <c r="AU43" s="21" t="s">
        <v>49</v>
      </c>
      <c r="AV43" s="21"/>
      <c r="AW43" s="21"/>
      <c r="AX43" s="27"/>
      <c r="AY43" s="22">
        <v>7</v>
      </c>
      <c r="AZ43" s="16" t="s">
        <v>98</v>
      </c>
      <c r="BA43" s="72">
        <v>1</v>
      </c>
      <c r="BB43" s="22">
        <v>0</v>
      </c>
      <c r="BC43" s="22">
        <v>0</v>
      </c>
      <c r="BD43" s="22">
        <f t="shared" si="31"/>
        <v>0</v>
      </c>
      <c r="BE43" s="73">
        <v>0</v>
      </c>
      <c r="BF43" s="72">
        <f t="shared" si="35"/>
        <v>13</v>
      </c>
      <c r="BG43" s="22">
        <f t="shared" si="36"/>
        <v>2</v>
      </c>
      <c r="BH43" s="22">
        <f t="shared" si="32"/>
        <v>2</v>
      </c>
      <c r="BI43" s="22">
        <f t="shared" si="37"/>
        <v>4</v>
      </c>
      <c r="BJ43" s="73">
        <f t="shared" si="33"/>
        <v>0</v>
      </c>
      <c r="BK43" s="72">
        <v>12</v>
      </c>
      <c r="BL43" s="22">
        <v>2</v>
      </c>
      <c r="BM43" s="22">
        <v>2</v>
      </c>
      <c r="BN43" s="22">
        <f t="shared" si="34"/>
        <v>4</v>
      </c>
      <c r="BO43" s="73">
        <v>0</v>
      </c>
      <c r="BP43" s="41"/>
      <c r="BQ43" s="41"/>
      <c r="BR43" s="8"/>
      <c r="BS43" s="31" t="s">
        <v>86</v>
      </c>
      <c r="BT43" s="8"/>
      <c r="BU43" s="8"/>
      <c r="BV43" s="8"/>
      <c r="BW43" s="8"/>
      <c r="BX43" s="8"/>
      <c r="BY43" s="77">
        <f t="shared" ref="BY43:CM43" si="38">SUM(BY6:BY42)</f>
        <v>11</v>
      </c>
      <c r="BZ43" s="15">
        <f t="shared" si="38"/>
        <v>3</v>
      </c>
      <c r="CA43" s="15">
        <f t="shared" si="38"/>
        <v>2</v>
      </c>
      <c r="CB43" s="15">
        <f t="shared" si="38"/>
        <v>5</v>
      </c>
      <c r="CC43" s="74">
        <f t="shared" si="38"/>
        <v>2</v>
      </c>
      <c r="CD43" s="81">
        <f t="shared" si="38"/>
        <v>226.7</v>
      </c>
      <c r="CE43" s="15">
        <f t="shared" si="38"/>
        <v>71</v>
      </c>
      <c r="CF43" s="15">
        <f t="shared" si="38"/>
        <v>105</v>
      </c>
      <c r="CG43" s="15">
        <f t="shared" si="38"/>
        <v>176</v>
      </c>
      <c r="CH43" s="74">
        <f t="shared" si="38"/>
        <v>22</v>
      </c>
      <c r="CI43" s="81">
        <f t="shared" si="38"/>
        <v>215.7</v>
      </c>
      <c r="CJ43" s="15">
        <f t="shared" si="38"/>
        <v>68</v>
      </c>
      <c r="CK43" s="15">
        <f t="shared" si="38"/>
        <v>103</v>
      </c>
      <c r="CL43" s="15">
        <f t="shared" si="38"/>
        <v>171</v>
      </c>
      <c r="CM43" s="15">
        <f t="shared" si="38"/>
        <v>20</v>
      </c>
      <c r="CN43" s="36"/>
    </row>
    <row r="44" spans="1:92" ht="18.600000000000001" customHeight="1" thickBot="1" x14ac:dyDescent="0.3">
      <c r="A44" s="41"/>
      <c r="B44" s="36"/>
      <c r="C44" s="46"/>
      <c r="D44" s="46"/>
      <c r="E44" s="46"/>
      <c r="F44" s="46"/>
      <c r="G44" s="42"/>
      <c r="H44" s="45"/>
      <c r="I44" s="46"/>
      <c r="J44" s="46"/>
      <c r="K44" s="45"/>
      <c r="L44" s="45"/>
      <c r="M44" s="45"/>
      <c r="N44" s="45"/>
      <c r="O44" s="45"/>
      <c r="P44" s="59"/>
      <c r="Q44" s="41"/>
      <c r="R44" s="41"/>
      <c r="U44" s="27">
        <v>7</v>
      </c>
      <c r="V44" s="21" t="s">
        <v>145</v>
      </c>
      <c r="X44" s="21"/>
      <c r="Z44" s="21" t="s">
        <v>93</v>
      </c>
      <c r="AB44" s="22"/>
      <c r="AC44" s="22">
        <v>8</v>
      </c>
      <c r="AD44" s="22">
        <v>1</v>
      </c>
      <c r="AE44" s="22">
        <v>7</v>
      </c>
      <c r="AF44" s="22">
        <v>0</v>
      </c>
      <c r="AG44" s="95">
        <v>0.125</v>
      </c>
      <c r="AH44" s="95"/>
      <c r="AI44" s="22">
        <v>44</v>
      </c>
      <c r="AJ44" s="22">
        <v>0</v>
      </c>
      <c r="AK44" s="22">
        <v>0</v>
      </c>
      <c r="AL44" s="24">
        <v>5.5</v>
      </c>
      <c r="AR44" s="36"/>
      <c r="AS44" s="41"/>
      <c r="AT44" s="17" t="s">
        <v>95</v>
      </c>
      <c r="AU44" s="17"/>
      <c r="AV44" s="17"/>
      <c r="AW44" s="17"/>
      <c r="AX44" s="17"/>
      <c r="AY44" s="17"/>
      <c r="AZ44" s="17"/>
      <c r="BA44" s="75">
        <f>SUM(BA32:BA43)</f>
        <v>11</v>
      </c>
      <c r="BB44" s="23">
        <f>SUM(BB32:BB43)</f>
        <v>0</v>
      </c>
      <c r="BC44" s="23">
        <f>SUM(BC32:BC43)</f>
        <v>0</v>
      </c>
      <c r="BD44" s="23">
        <f>+BC44+BB44</f>
        <v>0</v>
      </c>
      <c r="BE44" s="76">
        <f>SUM(BE32:BE43)</f>
        <v>0</v>
      </c>
      <c r="BF44" s="75">
        <f>SUM(BF32:BF43)</f>
        <v>253</v>
      </c>
      <c r="BG44" s="23">
        <f>SUM(BG32:BG43)</f>
        <v>48</v>
      </c>
      <c r="BH44" s="23">
        <f>SUM(BH32:BH43)</f>
        <v>82</v>
      </c>
      <c r="BI44" s="23">
        <f>+BH44+BG44</f>
        <v>130</v>
      </c>
      <c r="BJ44" s="76">
        <f>SUM(BJ32:BJ43)</f>
        <v>20</v>
      </c>
      <c r="BK44" s="75">
        <f>SUM(BK32:BK43)</f>
        <v>242</v>
      </c>
      <c r="BL44" s="23">
        <f>SUM(BL32:BL43)</f>
        <v>48</v>
      </c>
      <c r="BM44" s="23">
        <f>SUM(BM32:BM43)</f>
        <v>82</v>
      </c>
      <c r="BN44" s="23">
        <f>+BM44+BL44</f>
        <v>130</v>
      </c>
      <c r="BO44" s="76">
        <f>SUM(BO32:BO43)</f>
        <v>20</v>
      </c>
      <c r="BP44" s="41"/>
      <c r="BQ44" s="41"/>
      <c r="BT44" s="27"/>
      <c r="BU44" s="21"/>
      <c r="BW44" s="21"/>
      <c r="BX44" s="21"/>
      <c r="BY44" s="16"/>
      <c r="CB44" s="22"/>
      <c r="CC44" s="22"/>
      <c r="CD44" s="22"/>
      <c r="CE44" s="22"/>
      <c r="CF44" s="55"/>
      <c r="CG44" s="55"/>
      <c r="CH44" s="22"/>
      <c r="CI44" s="22"/>
      <c r="CJ44" s="22"/>
      <c r="CK44" s="24"/>
      <c r="CM44" s="22"/>
      <c r="CN44" s="36"/>
    </row>
    <row r="45" spans="1:92" ht="18.600000000000001" customHeight="1" thickBot="1" x14ac:dyDescent="0.3">
      <c r="A45" s="41"/>
      <c r="B45" s="11"/>
      <c r="C45" s="11"/>
      <c r="D45" s="11"/>
      <c r="E45" s="21" t="s">
        <v>102</v>
      </c>
      <c r="F45" s="21"/>
      <c r="G45" s="5">
        <f>SUM(G14:G44)</f>
        <v>18</v>
      </c>
      <c r="H45" s="5"/>
      <c r="I45" s="20"/>
      <c r="J45" s="21" t="s">
        <v>56</v>
      </c>
      <c r="K45" s="20"/>
      <c r="L45" s="5">
        <f>COUNTA(C14:C44)-8</f>
        <v>7</v>
      </c>
      <c r="N45" s="21" t="s">
        <v>73</v>
      </c>
      <c r="O45" s="5">
        <f>+L45*2</f>
        <v>14</v>
      </c>
      <c r="P45" s="11"/>
      <c r="Q45" s="41"/>
      <c r="R45" s="41"/>
      <c r="V45" s="21" t="s">
        <v>19</v>
      </c>
      <c r="X45" s="21"/>
      <c r="Y45" s="21"/>
      <c r="Z45" s="11"/>
      <c r="AA45" s="21"/>
      <c r="AB45" s="22"/>
      <c r="AC45" s="22">
        <v>24</v>
      </c>
      <c r="AD45" s="22">
        <v>5</v>
      </c>
      <c r="AE45" s="22">
        <v>15</v>
      </c>
      <c r="AF45" s="22">
        <v>4</v>
      </c>
      <c r="AG45" s="99">
        <v>0.29166666666666669</v>
      </c>
      <c r="AH45" s="99"/>
      <c r="AI45" s="22">
        <v>87</v>
      </c>
      <c r="AJ45" s="22">
        <v>0</v>
      </c>
      <c r="AK45" s="22">
        <v>1</v>
      </c>
      <c r="AL45" s="24">
        <v>3.625</v>
      </c>
      <c r="AR45" s="36"/>
      <c r="AS45" s="41"/>
      <c r="AT45" s="12" t="s">
        <v>115</v>
      </c>
      <c r="AU45" s="12"/>
      <c r="AV45" s="12"/>
      <c r="AW45" s="12"/>
      <c r="AX45" s="12"/>
      <c r="AY45" s="14" t="s">
        <v>36</v>
      </c>
      <c r="BA45" s="72">
        <v>0</v>
      </c>
      <c r="BB45" s="22">
        <v>0</v>
      </c>
      <c r="BC45" s="22">
        <v>0</v>
      </c>
      <c r="BD45" s="22">
        <f t="shared" ref="BD45:BD56" si="39">+BB45+BC45</f>
        <v>0</v>
      </c>
      <c r="BE45" s="73">
        <v>0</v>
      </c>
      <c r="BF45" s="72">
        <f>+BA45+BK45</f>
        <v>18</v>
      </c>
      <c r="BG45" s="22">
        <f>+BB45+BL45</f>
        <v>3</v>
      </c>
      <c r="BH45" s="22">
        <f t="shared" ref="BH45:BH56" si="40">+BC45+BM45</f>
        <v>16</v>
      </c>
      <c r="BI45" s="22">
        <f>+BG45+BH45</f>
        <v>19</v>
      </c>
      <c r="BJ45" s="73">
        <f t="shared" ref="BJ45:BJ56" si="41">+BE45+BO45</f>
        <v>0</v>
      </c>
      <c r="BK45" s="72">
        <v>18</v>
      </c>
      <c r="BL45" s="15">
        <v>3</v>
      </c>
      <c r="BM45" s="15">
        <v>16</v>
      </c>
      <c r="BN45" s="15">
        <f t="shared" ref="BN45:BN56" si="42">+BL45+BM45</f>
        <v>19</v>
      </c>
      <c r="BO45" s="74">
        <v>0</v>
      </c>
      <c r="BP45" s="41"/>
      <c r="BQ45" s="41"/>
      <c r="BT45" s="27"/>
      <c r="BU45" s="21"/>
      <c r="BW45" s="21"/>
      <c r="BX45" s="21"/>
      <c r="BY45" s="16"/>
      <c r="CB45" s="22"/>
      <c r="CC45" s="22"/>
      <c r="CD45" s="22"/>
      <c r="CE45" s="22"/>
      <c r="CF45" s="55"/>
      <c r="CG45" s="55"/>
      <c r="CH45" s="22"/>
      <c r="CI45" s="22"/>
      <c r="CJ45" s="22"/>
      <c r="CK45" s="24"/>
      <c r="CM45" s="22"/>
      <c r="CN45" s="36"/>
    </row>
    <row r="46" spans="1:92" ht="18.600000000000001" customHeight="1" x14ac:dyDescent="0.25">
      <c r="A46" s="41"/>
      <c r="E46" s="21" t="s">
        <v>101</v>
      </c>
      <c r="F46" s="21"/>
      <c r="G46" s="5">
        <f>COUNTA(L15:L44)+COUNTIF(L15:L44,"*&amp;*")</f>
        <v>26</v>
      </c>
      <c r="O46" t="s">
        <v>144</v>
      </c>
      <c r="Q46" s="41"/>
      <c r="R46" s="41"/>
      <c r="U46" s="32"/>
      <c r="V46" s="32"/>
      <c r="W46" s="31" t="s">
        <v>20</v>
      </c>
      <c r="X46" s="32"/>
      <c r="Y46" s="32"/>
      <c r="Z46" s="32"/>
      <c r="AA46" s="31"/>
      <c r="AB46" s="15"/>
      <c r="AC46" s="15">
        <v>176</v>
      </c>
      <c r="AD46" s="15">
        <v>78</v>
      </c>
      <c r="AE46" s="15">
        <v>78</v>
      </c>
      <c r="AF46" s="15">
        <v>20</v>
      </c>
      <c r="AG46" s="15"/>
      <c r="AH46" s="15"/>
      <c r="AI46" s="15">
        <v>530</v>
      </c>
      <c r="AJ46" s="15">
        <v>16</v>
      </c>
      <c r="AK46" s="15">
        <v>11</v>
      </c>
      <c r="AL46" s="33">
        <v>3.0113636363636362</v>
      </c>
      <c r="AR46" s="36"/>
      <c r="AS46" s="41"/>
      <c r="AT46" s="27">
        <v>7.5</v>
      </c>
      <c r="AU46" s="21" t="s">
        <v>69</v>
      </c>
      <c r="AV46" s="21"/>
      <c r="AW46" s="21"/>
      <c r="AX46" s="21"/>
      <c r="AY46" s="22">
        <v>68</v>
      </c>
      <c r="AZ46" s="21" t="s">
        <v>106</v>
      </c>
      <c r="BA46" s="72">
        <v>1</v>
      </c>
      <c r="BB46" s="22">
        <v>0</v>
      </c>
      <c r="BC46" s="22">
        <v>0</v>
      </c>
      <c r="BD46" s="22">
        <f t="shared" si="39"/>
        <v>0</v>
      </c>
      <c r="BE46" s="73">
        <v>0</v>
      </c>
      <c r="BF46" s="72">
        <f t="shared" ref="BF46:BF56" si="43">+BA46+BK46</f>
        <v>23</v>
      </c>
      <c r="BG46" s="22">
        <f t="shared" ref="BG46:BG56" si="44">+BB46+BL46</f>
        <v>0</v>
      </c>
      <c r="BH46" s="22">
        <f t="shared" si="40"/>
        <v>1</v>
      </c>
      <c r="BI46" s="22">
        <f t="shared" ref="BI46:BI56" si="45">+BG46+BH46</f>
        <v>1</v>
      </c>
      <c r="BJ46" s="73">
        <f t="shared" si="41"/>
        <v>0</v>
      </c>
      <c r="BK46" s="72">
        <v>22</v>
      </c>
      <c r="BL46" s="22">
        <v>0</v>
      </c>
      <c r="BM46" s="22">
        <v>1</v>
      </c>
      <c r="BN46" s="22">
        <f t="shared" si="42"/>
        <v>1</v>
      </c>
      <c r="BO46" s="73">
        <v>0</v>
      </c>
      <c r="BP46" s="41"/>
      <c r="BQ46" s="41"/>
      <c r="BT46" s="27"/>
      <c r="BU46" s="21"/>
      <c r="BW46" s="21"/>
      <c r="BX46" s="21"/>
      <c r="BY46" s="16"/>
      <c r="CB46" s="22"/>
      <c r="CC46" s="22"/>
      <c r="CD46" s="22"/>
      <c r="CE46" s="22"/>
      <c r="CF46" s="55"/>
      <c r="CG46" s="55"/>
      <c r="CH46" s="22"/>
      <c r="CI46" s="22"/>
      <c r="CJ46" s="22"/>
      <c r="CK46" s="24"/>
      <c r="CM46" s="22"/>
      <c r="CN46" s="36"/>
    </row>
    <row r="47" spans="1:92" ht="18.600000000000001" customHeight="1" x14ac:dyDescent="0.25">
      <c r="A47" s="41"/>
      <c r="Q47" s="41"/>
      <c r="R47" s="41"/>
      <c r="AR47" s="36"/>
      <c r="AS47" s="41"/>
      <c r="AT47" s="27">
        <v>9.5</v>
      </c>
      <c r="AU47" s="21" t="s">
        <v>85</v>
      </c>
      <c r="AV47" s="21"/>
      <c r="AW47" s="21"/>
      <c r="AX47" s="21"/>
      <c r="AY47" s="22">
        <v>9</v>
      </c>
      <c r="AZ47" s="21" t="s">
        <v>106</v>
      </c>
      <c r="BA47" s="72">
        <v>1</v>
      </c>
      <c r="BB47" s="22">
        <v>0</v>
      </c>
      <c r="BC47" s="22">
        <v>1</v>
      </c>
      <c r="BD47" s="22">
        <f t="shared" si="39"/>
        <v>1</v>
      </c>
      <c r="BE47" s="73">
        <v>4</v>
      </c>
      <c r="BF47" s="72">
        <f t="shared" si="43"/>
        <v>21</v>
      </c>
      <c r="BG47" s="22">
        <f t="shared" si="44"/>
        <v>23</v>
      </c>
      <c r="BH47" s="22">
        <f t="shared" si="40"/>
        <v>21</v>
      </c>
      <c r="BI47" s="22">
        <f t="shared" si="45"/>
        <v>44</v>
      </c>
      <c r="BJ47" s="73">
        <f t="shared" si="41"/>
        <v>10</v>
      </c>
      <c r="BK47" s="72">
        <v>20</v>
      </c>
      <c r="BL47" s="22">
        <v>23</v>
      </c>
      <c r="BM47" s="22">
        <v>20</v>
      </c>
      <c r="BN47" s="22">
        <f t="shared" si="42"/>
        <v>43</v>
      </c>
      <c r="BO47" s="73">
        <v>6</v>
      </c>
      <c r="BP47" s="41"/>
      <c r="BQ47" s="41"/>
      <c r="BT47" s="27"/>
      <c r="BU47" s="21"/>
      <c r="BW47" s="21"/>
      <c r="BX47" s="21"/>
      <c r="BY47" s="16"/>
      <c r="CB47" s="22"/>
      <c r="CC47" s="22"/>
      <c r="CD47" s="22"/>
      <c r="CE47" s="22"/>
      <c r="CF47" s="55"/>
      <c r="CG47" s="55"/>
      <c r="CH47" s="22"/>
      <c r="CI47" s="22"/>
      <c r="CJ47" s="22"/>
      <c r="CK47" s="24"/>
      <c r="CM47" s="22"/>
      <c r="CN47" s="36"/>
    </row>
    <row r="48" spans="1:92" ht="18.600000000000001" customHeight="1" x14ac:dyDescent="0.25">
      <c r="A48" s="41"/>
      <c r="B48" s="6" t="s">
        <v>83</v>
      </c>
      <c r="C48" s="6"/>
      <c r="N48" s="6"/>
      <c r="O48" s="6"/>
      <c r="Q48" s="41"/>
      <c r="R48" s="41"/>
      <c r="AR48" s="36"/>
      <c r="AS48" s="41"/>
      <c r="AT48" s="27">
        <v>8.5</v>
      </c>
      <c r="AU48" s="21" t="s">
        <v>282</v>
      </c>
      <c r="AV48" s="21"/>
      <c r="AW48" s="21"/>
      <c r="AX48" s="21"/>
      <c r="AY48" s="22">
        <v>14</v>
      </c>
      <c r="AZ48" s="21" t="s">
        <v>106</v>
      </c>
      <c r="BA48" s="72">
        <v>1</v>
      </c>
      <c r="BB48" s="22">
        <v>2</v>
      </c>
      <c r="BC48" s="22">
        <v>0</v>
      </c>
      <c r="BD48" s="22">
        <f t="shared" si="39"/>
        <v>2</v>
      </c>
      <c r="BE48" s="73">
        <v>0</v>
      </c>
      <c r="BF48" s="72">
        <f t="shared" si="43"/>
        <v>22</v>
      </c>
      <c r="BG48" s="22">
        <f t="shared" si="44"/>
        <v>13</v>
      </c>
      <c r="BH48" s="22">
        <f t="shared" si="40"/>
        <v>19</v>
      </c>
      <c r="BI48" s="22">
        <f t="shared" si="45"/>
        <v>32</v>
      </c>
      <c r="BJ48" s="73">
        <f t="shared" si="41"/>
        <v>6</v>
      </c>
      <c r="BK48" s="72">
        <v>21</v>
      </c>
      <c r="BL48" s="22">
        <v>11</v>
      </c>
      <c r="BM48" s="22">
        <v>19</v>
      </c>
      <c r="BN48" s="22">
        <f t="shared" si="42"/>
        <v>30</v>
      </c>
      <c r="BO48" s="73">
        <v>6</v>
      </c>
      <c r="BP48" s="41"/>
      <c r="BQ48" s="41"/>
      <c r="BT48" s="27"/>
      <c r="BU48" s="21"/>
      <c r="BW48" s="21"/>
      <c r="BX48" s="21"/>
      <c r="BY48" s="16"/>
      <c r="CB48" s="22"/>
      <c r="CC48" s="22"/>
      <c r="CD48" s="22"/>
      <c r="CE48" s="22"/>
      <c r="CF48" s="55"/>
      <c r="CG48" s="55"/>
      <c r="CH48" s="22"/>
      <c r="CI48" s="22"/>
      <c r="CJ48" s="22"/>
      <c r="CK48" s="24"/>
      <c r="CM48" s="22"/>
      <c r="CN48" s="36"/>
    </row>
    <row r="49" spans="1:92" ht="18.600000000000001" customHeight="1" x14ac:dyDescent="0.25">
      <c r="A49" s="41"/>
      <c r="Q49" s="41"/>
      <c r="R49" s="41"/>
      <c r="AR49" s="36"/>
      <c r="AS49" s="41"/>
      <c r="AT49" s="27">
        <v>8</v>
      </c>
      <c r="AU49" s="21" t="s">
        <v>190</v>
      </c>
      <c r="AV49" s="21"/>
      <c r="AW49" s="21"/>
      <c r="AX49" s="21"/>
      <c r="AY49" s="22">
        <v>11</v>
      </c>
      <c r="AZ49" s="21" t="s">
        <v>106</v>
      </c>
      <c r="BA49" s="72">
        <v>1</v>
      </c>
      <c r="BB49" s="22">
        <v>0</v>
      </c>
      <c r="BC49" s="22">
        <v>0</v>
      </c>
      <c r="BD49" s="22">
        <f t="shared" si="39"/>
        <v>0</v>
      </c>
      <c r="BE49" s="73">
        <v>0</v>
      </c>
      <c r="BF49" s="72">
        <f t="shared" si="43"/>
        <v>20</v>
      </c>
      <c r="BG49" s="22">
        <f t="shared" si="44"/>
        <v>1</v>
      </c>
      <c r="BH49" s="22">
        <f t="shared" si="40"/>
        <v>7</v>
      </c>
      <c r="BI49" s="22">
        <f t="shared" si="45"/>
        <v>8</v>
      </c>
      <c r="BJ49" s="73">
        <f t="shared" si="41"/>
        <v>0</v>
      </c>
      <c r="BK49" s="72">
        <v>19</v>
      </c>
      <c r="BL49" s="22">
        <v>1</v>
      </c>
      <c r="BM49" s="22">
        <v>7</v>
      </c>
      <c r="BN49" s="22">
        <f t="shared" si="42"/>
        <v>8</v>
      </c>
      <c r="BO49" s="73">
        <v>0</v>
      </c>
      <c r="BP49" s="41"/>
      <c r="BQ49" s="41"/>
      <c r="BT49" s="27"/>
      <c r="BU49" s="21"/>
      <c r="BW49" s="21"/>
      <c r="BX49" s="21"/>
      <c r="BY49" s="16"/>
      <c r="CB49" s="22"/>
      <c r="CC49" s="22"/>
      <c r="CD49" s="22"/>
      <c r="CE49" s="22"/>
      <c r="CF49" s="55"/>
      <c r="CG49" s="55"/>
      <c r="CH49" s="22"/>
      <c r="CI49" s="22"/>
      <c r="CJ49" s="22"/>
      <c r="CK49" s="24"/>
      <c r="CM49" s="22"/>
      <c r="CN49" s="36"/>
    </row>
    <row r="50" spans="1:92" ht="18.600000000000001" customHeight="1" x14ac:dyDescent="0.25">
      <c r="A50" s="41"/>
      <c r="C50" s="6" t="s">
        <v>58</v>
      </c>
      <c r="H50" s="6" t="s">
        <v>65</v>
      </c>
      <c r="M50" s="6" t="s">
        <v>66</v>
      </c>
      <c r="Q50" s="41"/>
      <c r="R50" s="41"/>
      <c r="AR50" s="36"/>
      <c r="AS50" s="41"/>
      <c r="AT50" s="27">
        <v>7.5</v>
      </c>
      <c r="AU50" s="21" t="s">
        <v>139</v>
      </c>
      <c r="AV50" s="21"/>
      <c r="AW50" s="21"/>
      <c r="AX50" s="21"/>
      <c r="AY50" s="22">
        <v>6</v>
      </c>
      <c r="AZ50" s="21" t="s">
        <v>106</v>
      </c>
      <c r="BA50" s="72">
        <v>1</v>
      </c>
      <c r="BB50" s="22">
        <v>0</v>
      </c>
      <c r="BC50" s="22">
        <v>2</v>
      </c>
      <c r="BD50" s="22">
        <f t="shared" si="39"/>
        <v>2</v>
      </c>
      <c r="BE50" s="73">
        <v>0</v>
      </c>
      <c r="BF50" s="72">
        <f t="shared" si="43"/>
        <v>22</v>
      </c>
      <c r="BG50" s="22">
        <f t="shared" si="44"/>
        <v>8</v>
      </c>
      <c r="BH50" s="22">
        <f t="shared" si="40"/>
        <v>11</v>
      </c>
      <c r="BI50" s="22">
        <f t="shared" si="45"/>
        <v>19</v>
      </c>
      <c r="BJ50" s="73">
        <f t="shared" si="41"/>
        <v>0</v>
      </c>
      <c r="BK50" s="72">
        <v>21</v>
      </c>
      <c r="BL50" s="22">
        <v>8</v>
      </c>
      <c r="BM50" s="22">
        <v>9</v>
      </c>
      <c r="BN50" s="22">
        <f t="shared" si="42"/>
        <v>17</v>
      </c>
      <c r="BO50" s="73">
        <v>0</v>
      </c>
      <c r="BP50" s="41"/>
      <c r="BQ50" s="41"/>
      <c r="BT50" s="27"/>
      <c r="BU50" s="21"/>
      <c r="BW50" s="21"/>
      <c r="BX50" s="21"/>
      <c r="BY50" s="16"/>
      <c r="CB50" s="22"/>
      <c r="CC50" s="22"/>
      <c r="CD50" s="22"/>
      <c r="CE50" s="22"/>
      <c r="CF50" s="55"/>
      <c r="CG50" s="55"/>
      <c r="CH50" s="22"/>
      <c r="CI50" s="22"/>
      <c r="CJ50" s="22"/>
      <c r="CK50" s="24"/>
      <c r="CM50" s="22"/>
      <c r="CN50" s="36"/>
    </row>
    <row r="51" spans="1:92" ht="18.600000000000001" customHeight="1" x14ac:dyDescent="0.25">
      <c r="A51" s="41"/>
      <c r="C51" s="21" t="s">
        <v>300</v>
      </c>
      <c r="H51" s="21"/>
      <c r="I51" s="21"/>
      <c r="J51" s="21"/>
      <c r="K51" s="21"/>
      <c r="L51" s="21"/>
      <c r="M51" s="21"/>
      <c r="N51" s="21"/>
      <c r="O51" s="21"/>
      <c r="P51" s="21"/>
      <c r="Q51" s="41"/>
      <c r="R51" s="41"/>
      <c r="AR51" s="36"/>
      <c r="AS51" s="41"/>
      <c r="AT51" s="27">
        <v>7.5</v>
      </c>
      <c r="AU51" s="21" t="s">
        <v>118</v>
      </c>
      <c r="AW51" s="21"/>
      <c r="AX51" s="21"/>
      <c r="AY51" s="22">
        <v>7</v>
      </c>
      <c r="AZ51" s="21" t="s">
        <v>106</v>
      </c>
      <c r="BA51" s="72">
        <v>1</v>
      </c>
      <c r="BB51" s="22">
        <v>1</v>
      </c>
      <c r="BC51" s="22">
        <v>0</v>
      </c>
      <c r="BD51" s="22">
        <f t="shared" si="39"/>
        <v>1</v>
      </c>
      <c r="BE51" s="73">
        <v>0</v>
      </c>
      <c r="BF51" s="72">
        <f t="shared" si="43"/>
        <v>21</v>
      </c>
      <c r="BG51" s="22">
        <f t="shared" si="44"/>
        <v>13</v>
      </c>
      <c r="BH51" s="22">
        <f t="shared" si="40"/>
        <v>19</v>
      </c>
      <c r="BI51" s="22">
        <f t="shared" si="45"/>
        <v>32</v>
      </c>
      <c r="BJ51" s="73">
        <f t="shared" si="41"/>
        <v>8</v>
      </c>
      <c r="BK51" s="72">
        <v>20</v>
      </c>
      <c r="BL51" s="22">
        <v>12</v>
      </c>
      <c r="BM51" s="22">
        <v>19</v>
      </c>
      <c r="BN51" s="22">
        <f t="shared" si="42"/>
        <v>31</v>
      </c>
      <c r="BO51" s="73">
        <v>8</v>
      </c>
      <c r="BP51" s="41"/>
      <c r="BQ51" s="41"/>
      <c r="BT51" s="27"/>
      <c r="BU51" s="21"/>
      <c r="BW51" s="21"/>
      <c r="BX51" s="21"/>
      <c r="BY51" s="16"/>
      <c r="CB51" s="22"/>
      <c r="CC51" s="22"/>
      <c r="CD51" s="22"/>
      <c r="CE51" s="22"/>
      <c r="CF51" s="55"/>
      <c r="CG51" s="55"/>
      <c r="CH51" s="22"/>
      <c r="CI51" s="22"/>
      <c r="CJ51" s="22"/>
      <c r="CK51" s="24"/>
      <c r="CM51" s="22"/>
      <c r="CN51" s="36"/>
    </row>
    <row r="52" spans="1:92" ht="18.600000000000001" customHeight="1" x14ac:dyDescent="0.25">
      <c r="A52" s="41"/>
      <c r="C52" s="21"/>
      <c r="H52" s="21"/>
      <c r="I52" s="21"/>
      <c r="J52" s="21"/>
      <c r="K52" s="21"/>
      <c r="L52" s="21"/>
      <c r="M52" s="21"/>
      <c r="N52" s="21"/>
      <c r="Q52" s="41"/>
      <c r="R52" s="41"/>
      <c r="AR52" s="36"/>
      <c r="AS52" s="41"/>
      <c r="AT52" s="27">
        <v>7.5</v>
      </c>
      <c r="AU52" s="21" t="s">
        <v>128</v>
      </c>
      <c r="AV52" s="21"/>
      <c r="AW52" s="21"/>
      <c r="AX52" s="21"/>
      <c r="AY52" s="22">
        <v>10</v>
      </c>
      <c r="AZ52" s="21" t="s">
        <v>106</v>
      </c>
      <c r="BA52" s="72">
        <v>1</v>
      </c>
      <c r="BB52" s="22">
        <v>0</v>
      </c>
      <c r="BC52" s="22">
        <v>1</v>
      </c>
      <c r="BD52" s="22">
        <f t="shared" si="39"/>
        <v>1</v>
      </c>
      <c r="BE52" s="73">
        <v>0</v>
      </c>
      <c r="BF52" s="72">
        <f t="shared" si="43"/>
        <v>22</v>
      </c>
      <c r="BG52" s="22">
        <f t="shared" si="44"/>
        <v>16</v>
      </c>
      <c r="BH52" s="22">
        <f t="shared" si="40"/>
        <v>14</v>
      </c>
      <c r="BI52" s="22">
        <f t="shared" si="45"/>
        <v>30</v>
      </c>
      <c r="BJ52" s="73">
        <f t="shared" si="41"/>
        <v>2</v>
      </c>
      <c r="BK52" s="72">
        <v>21</v>
      </c>
      <c r="BL52" s="22">
        <v>16</v>
      </c>
      <c r="BM52" s="22">
        <v>13</v>
      </c>
      <c r="BN52" s="22">
        <f t="shared" si="42"/>
        <v>29</v>
      </c>
      <c r="BO52" s="73">
        <v>2</v>
      </c>
      <c r="BP52" s="41"/>
      <c r="BQ52" s="41"/>
      <c r="BT52" s="27"/>
      <c r="BU52" s="21"/>
      <c r="BW52" s="21"/>
      <c r="BX52" s="21"/>
      <c r="BY52" s="16"/>
      <c r="CB52" s="22"/>
      <c r="CC52" s="22"/>
      <c r="CD52" s="22"/>
      <c r="CE52" s="22"/>
      <c r="CF52" s="55"/>
      <c r="CG52" s="55"/>
      <c r="CH52" s="22"/>
      <c r="CI52" s="22"/>
      <c r="CJ52" s="22"/>
      <c r="CK52" s="24"/>
      <c r="CM52" s="22"/>
      <c r="CN52" s="36"/>
    </row>
    <row r="53" spans="1:92" ht="18.600000000000001" customHeight="1" x14ac:dyDescent="0.25">
      <c r="A53" s="41"/>
      <c r="H53" s="21"/>
      <c r="I53" s="21"/>
      <c r="J53" s="21"/>
      <c r="K53" s="21"/>
      <c r="L53" s="21"/>
      <c r="M53" s="21"/>
      <c r="N53" s="21"/>
      <c r="Q53" s="41"/>
      <c r="R53" s="41"/>
      <c r="AR53" s="36"/>
      <c r="AS53" s="41"/>
      <c r="AT53" s="27">
        <v>7</v>
      </c>
      <c r="AU53" s="21" t="s">
        <v>191</v>
      </c>
      <c r="AV53" s="21"/>
      <c r="AW53" s="21"/>
      <c r="AX53" s="21"/>
      <c r="AY53" s="22">
        <v>5</v>
      </c>
      <c r="AZ53" s="21" t="s">
        <v>106</v>
      </c>
      <c r="BA53" s="72">
        <v>1</v>
      </c>
      <c r="BB53" s="22">
        <v>0</v>
      </c>
      <c r="BC53" s="22">
        <v>0</v>
      </c>
      <c r="BD53" s="22">
        <f t="shared" si="39"/>
        <v>0</v>
      </c>
      <c r="BE53" s="73">
        <v>0</v>
      </c>
      <c r="BF53" s="72">
        <f t="shared" si="43"/>
        <v>20</v>
      </c>
      <c r="BG53" s="22">
        <f t="shared" si="44"/>
        <v>1</v>
      </c>
      <c r="BH53" s="22">
        <f t="shared" si="40"/>
        <v>4</v>
      </c>
      <c r="BI53" s="22">
        <f t="shared" si="45"/>
        <v>5</v>
      </c>
      <c r="BJ53" s="73">
        <f t="shared" si="41"/>
        <v>2</v>
      </c>
      <c r="BK53" s="72">
        <v>19</v>
      </c>
      <c r="BL53" s="22">
        <v>1</v>
      </c>
      <c r="BM53" s="22">
        <v>4</v>
      </c>
      <c r="BN53" s="22">
        <f t="shared" si="42"/>
        <v>5</v>
      </c>
      <c r="BO53" s="73">
        <v>2</v>
      </c>
      <c r="BP53" s="41"/>
      <c r="BQ53" s="41"/>
      <c r="BT53" s="27"/>
      <c r="BU53" s="21"/>
      <c r="BW53" s="21"/>
      <c r="BX53" s="21"/>
      <c r="BY53" s="16"/>
      <c r="CB53" s="22"/>
      <c r="CC53" s="22"/>
      <c r="CD53" s="22"/>
      <c r="CE53" s="22"/>
      <c r="CF53" s="55"/>
      <c r="CG53" s="55"/>
      <c r="CH53" s="22"/>
      <c r="CI53" s="22"/>
      <c r="CJ53" s="22"/>
      <c r="CK53" s="24"/>
      <c r="CM53" s="22"/>
      <c r="CN53" s="36"/>
    </row>
    <row r="54" spans="1:92" ht="18.600000000000001" customHeight="1" x14ac:dyDescent="0.25">
      <c r="A54" s="41"/>
      <c r="H54" s="21"/>
      <c r="M54" s="21"/>
      <c r="Q54" s="41"/>
      <c r="R54" s="41"/>
      <c r="AR54" s="36"/>
      <c r="AS54" s="41"/>
      <c r="AT54" s="27">
        <v>6.5</v>
      </c>
      <c r="AU54" s="21" t="s">
        <v>30</v>
      </c>
      <c r="AV54" s="21"/>
      <c r="AW54" s="21"/>
      <c r="AX54" s="21"/>
      <c r="AY54" s="22">
        <v>3</v>
      </c>
      <c r="AZ54" s="21" t="s">
        <v>106</v>
      </c>
      <c r="BA54" s="72">
        <v>1</v>
      </c>
      <c r="BB54" s="22">
        <v>0</v>
      </c>
      <c r="BC54" s="22">
        <v>0</v>
      </c>
      <c r="BD54" s="22">
        <f t="shared" si="39"/>
        <v>0</v>
      </c>
      <c r="BE54" s="73">
        <v>0</v>
      </c>
      <c r="BF54" s="72">
        <f t="shared" si="43"/>
        <v>23</v>
      </c>
      <c r="BG54" s="22">
        <f t="shared" si="44"/>
        <v>0</v>
      </c>
      <c r="BH54" s="22">
        <f t="shared" si="40"/>
        <v>8</v>
      </c>
      <c r="BI54" s="22">
        <f t="shared" si="45"/>
        <v>8</v>
      </c>
      <c r="BJ54" s="73">
        <f t="shared" si="41"/>
        <v>6</v>
      </c>
      <c r="BK54" s="72">
        <v>22</v>
      </c>
      <c r="BL54" s="22">
        <v>0</v>
      </c>
      <c r="BM54" s="22">
        <v>8</v>
      </c>
      <c r="BN54" s="22">
        <f t="shared" si="42"/>
        <v>8</v>
      </c>
      <c r="BO54" s="73">
        <v>6</v>
      </c>
      <c r="BP54" s="41"/>
      <c r="BQ54" s="41"/>
      <c r="BT54" s="27"/>
      <c r="BU54" s="21"/>
      <c r="BW54" s="21"/>
      <c r="BX54" s="21"/>
      <c r="BY54" s="16"/>
      <c r="CB54" s="22"/>
      <c r="CC54" s="22"/>
      <c r="CD54" s="22"/>
      <c r="CE54" s="22"/>
      <c r="CF54" s="55"/>
      <c r="CG54" s="55"/>
      <c r="CH54" s="22"/>
      <c r="CI54" s="22"/>
      <c r="CJ54" s="22"/>
      <c r="CK54" s="24"/>
      <c r="CM54" s="22"/>
      <c r="CN54" s="36"/>
    </row>
    <row r="55" spans="1:92" ht="18.600000000000001" customHeight="1" x14ac:dyDescent="0.25">
      <c r="A55" s="41"/>
      <c r="Q55" s="41"/>
      <c r="R55" s="41"/>
      <c r="AR55" s="36"/>
      <c r="AS55" s="41"/>
      <c r="AT55" s="27">
        <v>6</v>
      </c>
      <c r="AU55" s="21" t="s">
        <v>105</v>
      </c>
      <c r="AV55" s="21"/>
      <c r="AW55" s="21"/>
      <c r="AX55" s="21"/>
      <c r="AY55" s="22">
        <v>4</v>
      </c>
      <c r="AZ55" s="21" t="s">
        <v>106</v>
      </c>
      <c r="BA55" s="72">
        <v>1</v>
      </c>
      <c r="BB55" s="22">
        <v>0</v>
      </c>
      <c r="BC55" s="22">
        <v>0</v>
      </c>
      <c r="BD55" s="22">
        <f t="shared" si="39"/>
        <v>0</v>
      </c>
      <c r="BE55" s="73">
        <v>0</v>
      </c>
      <c r="BF55" s="72">
        <f t="shared" si="43"/>
        <v>21</v>
      </c>
      <c r="BG55" s="22">
        <f t="shared" si="44"/>
        <v>0</v>
      </c>
      <c r="BH55" s="22">
        <f t="shared" si="40"/>
        <v>5</v>
      </c>
      <c r="BI55" s="22">
        <f t="shared" si="45"/>
        <v>5</v>
      </c>
      <c r="BJ55" s="73">
        <f t="shared" si="41"/>
        <v>0</v>
      </c>
      <c r="BK55" s="72">
        <v>20</v>
      </c>
      <c r="BL55" s="22">
        <v>0</v>
      </c>
      <c r="BM55" s="22">
        <v>5</v>
      </c>
      <c r="BN55" s="22">
        <f t="shared" si="42"/>
        <v>5</v>
      </c>
      <c r="BO55" s="73">
        <v>0</v>
      </c>
      <c r="BP55" s="41"/>
      <c r="BQ55" s="41"/>
      <c r="BT55" s="27"/>
      <c r="BU55" s="21"/>
      <c r="BW55" s="21"/>
      <c r="BX55" s="21"/>
      <c r="BY55" s="16"/>
      <c r="CB55" s="22"/>
      <c r="CC55" s="22"/>
      <c r="CD55" s="22"/>
      <c r="CE55" s="22"/>
      <c r="CF55" s="55"/>
      <c r="CG55" s="55"/>
      <c r="CH55" s="22"/>
      <c r="CI55" s="22"/>
      <c r="CJ55" s="22"/>
      <c r="CK55" s="24"/>
      <c r="CM55" s="22"/>
      <c r="CN55" s="36"/>
    </row>
    <row r="56" spans="1:92" ht="18.600000000000001" customHeight="1" x14ac:dyDescent="0.25">
      <c r="A56" s="41"/>
      <c r="Q56" s="41"/>
      <c r="R56" s="41"/>
      <c r="AR56" s="36"/>
      <c r="AS56" s="41"/>
      <c r="AT56" s="27">
        <v>6.5</v>
      </c>
      <c r="AU56" s="21" t="s">
        <v>133</v>
      </c>
      <c r="AV56" s="21"/>
      <c r="AW56" s="21"/>
      <c r="AX56" s="21"/>
      <c r="AY56" s="22">
        <v>2</v>
      </c>
      <c r="AZ56" s="21" t="s">
        <v>106</v>
      </c>
      <c r="BA56" s="72">
        <v>1</v>
      </c>
      <c r="BB56" s="22">
        <v>0</v>
      </c>
      <c r="BC56" s="22">
        <v>1</v>
      </c>
      <c r="BD56" s="22">
        <f t="shared" si="39"/>
        <v>1</v>
      </c>
      <c r="BE56" s="73">
        <v>0</v>
      </c>
      <c r="BF56" s="72">
        <f t="shared" si="43"/>
        <v>20</v>
      </c>
      <c r="BG56" s="22">
        <f t="shared" si="44"/>
        <v>6</v>
      </c>
      <c r="BH56" s="22">
        <f t="shared" si="40"/>
        <v>10</v>
      </c>
      <c r="BI56" s="22">
        <f t="shared" si="45"/>
        <v>16</v>
      </c>
      <c r="BJ56" s="73">
        <f t="shared" si="41"/>
        <v>0</v>
      </c>
      <c r="BK56" s="72">
        <v>19</v>
      </c>
      <c r="BL56" s="22">
        <v>6</v>
      </c>
      <c r="BM56" s="22">
        <v>9</v>
      </c>
      <c r="BN56" s="22">
        <f t="shared" si="42"/>
        <v>15</v>
      </c>
      <c r="BO56" s="73">
        <v>0</v>
      </c>
      <c r="BP56" s="41"/>
      <c r="BQ56" s="41"/>
      <c r="BT56" s="27"/>
      <c r="BU56" s="21"/>
      <c r="BW56" s="21"/>
      <c r="BX56" s="21"/>
      <c r="BY56" s="16"/>
      <c r="CB56" s="22"/>
      <c r="CC56" s="22"/>
      <c r="CD56" s="22"/>
      <c r="CE56" s="22"/>
      <c r="CF56" s="55"/>
      <c r="CG56" s="55"/>
      <c r="CH56" s="22"/>
      <c r="CI56" s="22"/>
      <c r="CJ56" s="22"/>
      <c r="CK56" s="24"/>
      <c r="CM56" s="22"/>
      <c r="CN56" s="36"/>
    </row>
    <row r="57" spans="1:92" ht="18.600000000000001" customHeight="1" thickBot="1" x14ac:dyDescent="0.3">
      <c r="A57" s="41"/>
      <c r="Q57" s="41"/>
      <c r="R57" s="41"/>
      <c r="AR57" s="36"/>
      <c r="AS57" s="41"/>
      <c r="AT57" s="17" t="s">
        <v>116</v>
      </c>
      <c r="AU57" s="17"/>
      <c r="AV57" s="17"/>
      <c r="AW57" s="17"/>
      <c r="AX57" s="17"/>
      <c r="AY57" s="17"/>
      <c r="AZ57" s="17"/>
      <c r="BA57" s="75">
        <f>SUM(BA45:BA56)</f>
        <v>11</v>
      </c>
      <c r="BB57" s="23">
        <f>SUM(BB45:BB56)</f>
        <v>3</v>
      </c>
      <c r="BC57" s="23">
        <f>SUM(BC45:BC56)</f>
        <v>5</v>
      </c>
      <c r="BD57" s="23">
        <f>+BC57+BB57</f>
        <v>8</v>
      </c>
      <c r="BE57" s="76">
        <f>SUM(BE45:BE56)</f>
        <v>4</v>
      </c>
      <c r="BF57" s="75">
        <f>SUM(BF45:BF56)</f>
        <v>253</v>
      </c>
      <c r="BG57" s="23">
        <f>SUM(BG45:BG56)</f>
        <v>84</v>
      </c>
      <c r="BH57" s="23">
        <f>SUM(BH45:BH56)</f>
        <v>135</v>
      </c>
      <c r="BI57" s="23">
        <f>+BH57+BG57</f>
        <v>219</v>
      </c>
      <c r="BJ57" s="76">
        <f>SUM(BJ45:BJ56)</f>
        <v>34</v>
      </c>
      <c r="BK57" s="75">
        <f>SUM(BK45:BK56)</f>
        <v>242</v>
      </c>
      <c r="BL57" s="23">
        <f>SUM(BL45:BL56)</f>
        <v>81</v>
      </c>
      <c r="BM57" s="23">
        <f>SUM(BM45:BM56)</f>
        <v>130</v>
      </c>
      <c r="BN57" s="23">
        <f>+BM57+BL57</f>
        <v>211</v>
      </c>
      <c r="BO57" s="76">
        <f>SUM(BO45:BO56)</f>
        <v>30</v>
      </c>
      <c r="BP57" s="41"/>
      <c r="BQ57" s="41"/>
      <c r="BT57" s="27"/>
      <c r="BU57" s="21"/>
      <c r="BW57" s="21"/>
      <c r="BX57" s="21"/>
      <c r="BY57" s="16"/>
      <c r="CB57" s="22"/>
      <c r="CC57" s="22"/>
      <c r="CD57" s="22"/>
      <c r="CE57" s="22"/>
      <c r="CF57" s="55"/>
      <c r="CG57" s="55"/>
      <c r="CH57" s="22"/>
      <c r="CI57" s="22"/>
      <c r="CJ57" s="22"/>
      <c r="CK57" s="24"/>
      <c r="CM57" s="22"/>
      <c r="CN57" s="36"/>
    </row>
    <row r="58" spans="1:92" ht="18.600000000000001" customHeight="1" x14ac:dyDescent="0.25">
      <c r="A58" s="41"/>
      <c r="Q58" s="41"/>
      <c r="R58" s="41"/>
      <c r="AR58" s="36"/>
      <c r="AS58" s="41"/>
      <c r="BF58" s="22"/>
      <c r="BG58" s="22"/>
      <c r="BH58" s="95"/>
      <c r="BI58" s="95"/>
      <c r="BJ58" s="22"/>
      <c r="BK58" s="22"/>
      <c r="BL58" s="22"/>
      <c r="BM58" s="24"/>
      <c r="BO58" s="22"/>
      <c r="BP58" s="41"/>
      <c r="BQ58" s="41"/>
      <c r="BT58" s="27"/>
      <c r="BU58" s="21"/>
      <c r="BW58" s="21"/>
      <c r="BX58" s="21"/>
      <c r="BY58" s="16"/>
      <c r="CB58" s="22"/>
      <c r="CC58" s="22"/>
      <c r="CD58" s="22"/>
      <c r="CE58" s="22"/>
      <c r="CF58" s="55"/>
      <c r="CG58" s="55"/>
      <c r="CH58" s="22"/>
      <c r="CI58" s="22"/>
      <c r="CJ58" s="22"/>
      <c r="CK58" s="24"/>
      <c r="CM58" s="22"/>
      <c r="CN58" s="36"/>
    </row>
    <row r="59" spans="1:92" ht="18.600000000000001" customHeight="1" x14ac:dyDescent="0.25">
      <c r="A59" s="41"/>
      <c r="Q59" s="41"/>
      <c r="R59" s="41"/>
      <c r="AR59" s="36"/>
      <c r="AS59" s="41"/>
      <c r="BF59" s="22"/>
      <c r="BG59" s="22"/>
      <c r="BH59" s="95"/>
      <c r="BI59" s="95"/>
      <c r="BJ59" s="22"/>
      <c r="BK59" s="22"/>
      <c r="BL59" s="22"/>
      <c r="BM59" s="24"/>
      <c r="BO59" s="22"/>
      <c r="BP59" s="41"/>
      <c r="BQ59" s="41"/>
      <c r="BT59" s="27"/>
      <c r="BU59" s="21"/>
      <c r="BW59" s="21"/>
      <c r="BX59" s="21"/>
      <c r="BY59" s="16"/>
      <c r="CB59" s="22"/>
      <c r="CC59" s="22"/>
      <c r="CD59" s="22"/>
      <c r="CE59" s="22"/>
      <c r="CF59" s="55"/>
      <c r="CG59" s="55"/>
      <c r="CH59" s="22"/>
      <c r="CI59" s="22"/>
      <c r="CJ59" s="22"/>
      <c r="CK59" s="24"/>
      <c r="CM59" s="22"/>
      <c r="CN59" s="36"/>
    </row>
    <row r="60" spans="1:92" ht="18.600000000000001" customHeight="1" x14ac:dyDescent="0.25">
      <c r="A60" s="41"/>
      <c r="Q60" s="41"/>
      <c r="R60" s="41"/>
      <c r="AR60" s="36"/>
      <c r="AS60" s="41"/>
      <c r="BF60" s="22"/>
      <c r="BG60" s="22"/>
      <c r="BH60" s="95"/>
      <c r="BI60" s="95"/>
      <c r="BJ60" s="22"/>
      <c r="BK60" s="22"/>
      <c r="BL60" s="22"/>
      <c r="BM60" s="24"/>
      <c r="BO60" s="22"/>
      <c r="BP60" s="41"/>
      <c r="BQ60" s="41"/>
      <c r="BT60" s="27"/>
      <c r="BU60" s="21"/>
      <c r="BW60" s="21"/>
      <c r="BX60" s="21"/>
      <c r="BY60" s="16"/>
      <c r="CB60" s="22"/>
      <c r="CC60" s="22"/>
      <c r="CD60" s="22"/>
      <c r="CE60" s="22"/>
      <c r="CF60" s="55"/>
      <c r="CG60" s="55"/>
      <c r="CH60" s="22"/>
      <c r="CI60" s="22"/>
      <c r="CJ60" s="22"/>
      <c r="CK60" s="24"/>
      <c r="CM60" s="22"/>
      <c r="CN60" s="36"/>
    </row>
    <row r="61" spans="1:92" ht="18.600000000000001" customHeight="1" x14ac:dyDescent="0.25">
      <c r="A61" s="41"/>
      <c r="Q61" s="36"/>
      <c r="R61" s="36"/>
      <c r="AR61" s="36"/>
      <c r="AS61" s="36"/>
      <c r="AT61" s="11"/>
      <c r="AU61" s="11"/>
      <c r="AV61" s="11"/>
      <c r="AW61" s="11"/>
      <c r="AX61" s="11"/>
      <c r="AY61" s="11"/>
      <c r="AZ61" s="11"/>
      <c r="BA61" s="11"/>
      <c r="BB61" s="11"/>
      <c r="BC61" s="11"/>
      <c r="BD61" s="11"/>
      <c r="BE61" s="11"/>
      <c r="BF61" s="22"/>
      <c r="BG61" s="22"/>
      <c r="BH61" s="95"/>
      <c r="BI61" s="95"/>
      <c r="BJ61" s="22"/>
      <c r="BK61" s="22"/>
      <c r="BL61" s="22"/>
      <c r="BM61" s="24"/>
      <c r="BO61" s="22"/>
      <c r="BP61" s="36"/>
      <c r="BQ61" s="36"/>
      <c r="BT61" s="27"/>
      <c r="BU61" s="21"/>
      <c r="BW61" s="21"/>
      <c r="BX61" s="21"/>
      <c r="BY61" s="16"/>
      <c r="CB61" s="22"/>
      <c r="CC61" s="22"/>
      <c r="CD61" s="22"/>
      <c r="CE61" s="22"/>
      <c r="CF61" s="55"/>
      <c r="CG61" s="55"/>
      <c r="CH61" s="22"/>
      <c r="CI61" s="22"/>
      <c r="CJ61" s="22"/>
      <c r="CK61" s="24"/>
      <c r="CM61" s="22"/>
      <c r="CN61" s="36"/>
    </row>
    <row r="62" spans="1:92" ht="18.600000000000001" customHeight="1" x14ac:dyDescent="0.25">
      <c r="A62" s="41"/>
      <c r="Q62" s="36"/>
      <c r="R62" s="39"/>
      <c r="AR62" s="43"/>
      <c r="AS62" s="39"/>
      <c r="BP62" s="39"/>
      <c r="BQ62" s="39"/>
      <c r="BT62" s="27"/>
      <c r="BU62" s="21"/>
      <c r="BW62" s="21"/>
      <c r="BX62" s="21"/>
      <c r="BY62" s="16"/>
      <c r="CB62" s="22"/>
      <c r="CC62" s="22"/>
      <c r="CD62" s="22"/>
      <c r="CE62" s="22"/>
      <c r="CF62" s="55"/>
      <c r="CG62" s="55"/>
      <c r="CH62" s="22"/>
      <c r="CI62" s="22"/>
      <c r="CJ62" s="22"/>
      <c r="CK62" s="24"/>
      <c r="CM62" s="22"/>
      <c r="CN62" s="43"/>
    </row>
    <row r="63" spans="1:92" ht="21.95" customHeight="1" x14ac:dyDescent="0.2">
      <c r="A63" s="39"/>
      <c r="B63" s="39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  <c r="W63" s="39"/>
      <c r="X63" s="39"/>
      <c r="Y63" s="39"/>
      <c r="Z63" s="39"/>
      <c r="AA63" s="43"/>
      <c r="AB63" s="39"/>
      <c r="AC63" s="39"/>
      <c r="AD63" s="39"/>
      <c r="AE63" s="39"/>
      <c r="AF63" s="39"/>
      <c r="AG63" s="39"/>
      <c r="AH63" s="39"/>
      <c r="AI63" s="39"/>
      <c r="AJ63" s="39"/>
      <c r="AK63" s="39"/>
      <c r="AL63" s="39"/>
      <c r="AM63" s="39"/>
      <c r="AN63" s="39"/>
      <c r="AO63" s="39"/>
      <c r="AP63" s="39"/>
      <c r="AQ63" s="39"/>
      <c r="AR63" s="43"/>
      <c r="AS63" s="39"/>
      <c r="AT63" s="39"/>
      <c r="AU63" s="39"/>
      <c r="AV63" s="39"/>
      <c r="AW63" s="39"/>
      <c r="AX63" s="39"/>
      <c r="AY63" s="39"/>
      <c r="AZ63" s="39"/>
      <c r="BA63" s="39"/>
      <c r="BB63" s="43"/>
      <c r="BC63" s="39"/>
      <c r="BD63" s="39"/>
      <c r="BE63" s="39"/>
      <c r="BF63" s="39"/>
      <c r="BG63" s="39"/>
      <c r="BH63" s="39"/>
      <c r="BI63" s="39"/>
      <c r="BJ63" s="39"/>
      <c r="BK63" s="39"/>
      <c r="BL63" s="39"/>
      <c r="BM63" s="39"/>
      <c r="BN63" s="39"/>
      <c r="BO63" s="39"/>
      <c r="BP63" s="39"/>
      <c r="BQ63" s="39"/>
      <c r="BR63" s="39"/>
      <c r="BS63" s="39"/>
      <c r="BT63" s="39"/>
      <c r="BU63" s="39"/>
      <c r="BV63" s="39"/>
      <c r="BW63" s="39"/>
      <c r="BX63" s="39"/>
      <c r="BY63" s="39"/>
      <c r="BZ63" s="43"/>
      <c r="CA63" s="39"/>
      <c r="CB63" s="39"/>
      <c r="CC63" s="39"/>
      <c r="CD63" s="39"/>
      <c r="CE63" s="39"/>
      <c r="CF63" s="39"/>
      <c r="CG63" s="39"/>
      <c r="CH63" s="39"/>
      <c r="CI63" s="39"/>
      <c r="CJ63" s="39"/>
      <c r="CK63" s="39"/>
      <c r="CL63" s="39"/>
      <c r="CM63" s="39"/>
      <c r="CN63" s="43"/>
    </row>
    <row r="64" spans="1:92" ht="21.95" customHeight="1" x14ac:dyDescent="0.3">
      <c r="A64" s="39"/>
      <c r="B64" s="85" t="s">
        <v>127</v>
      </c>
      <c r="C64" s="85"/>
      <c r="D64" s="85"/>
      <c r="E64" s="85"/>
      <c r="F64" s="85"/>
      <c r="G64" s="85"/>
      <c r="H64" s="85"/>
      <c r="I64" s="85"/>
      <c r="J64" s="85"/>
      <c r="K64" s="85"/>
      <c r="L64" s="85"/>
      <c r="M64" s="85"/>
      <c r="N64" s="85"/>
      <c r="O64" s="85"/>
      <c r="P64" s="85"/>
      <c r="Q64" s="39"/>
      <c r="R64" s="39"/>
      <c r="S64" s="85" t="s">
        <v>127</v>
      </c>
      <c r="T64" s="85"/>
      <c r="U64" s="85"/>
      <c r="V64" s="85"/>
      <c r="W64" s="85"/>
      <c r="X64" s="85"/>
      <c r="Y64" s="85"/>
      <c r="Z64" s="85"/>
      <c r="AA64" s="85"/>
      <c r="AB64" s="85"/>
      <c r="AC64" s="85"/>
      <c r="AD64" s="85"/>
      <c r="AE64" s="85"/>
      <c r="AF64" s="85"/>
      <c r="AG64" s="85"/>
      <c r="AH64" s="85"/>
      <c r="AI64" s="85"/>
      <c r="AJ64" s="85"/>
      <c r="AK64" s="85"/>
      <c r="AL64" s="85"/>
      <c r="AM64" s="85"/>
      <c r="AN64" s="85"/>
      <c r="AO64" s="85"/>
      <c r="AP64" s="85"/>
      <c r="AQ64" s="85"/>
      <c r="AR64" s="43"/>
      <c r="AS64" s="39"/>
      <c r="AT64" s="85" t="s">
        <v>127</v>
      </c>
      <c r="AU64" s="85"/>
      <c r="AV64" s="85"/>
      <c r="AW64" s="85"/>
      <c r="AX64" s="85"/>
      <c r="AY64" s="85"/>
      <c r="AZ64" s="85"/>
      <c r="BA64" s="85"/>
      <c r="BB64" s="85"/>
      <c r="BC64" s="85"/>
      <c r="BD64" s="85"/>
      <c r="BE64" s="85"/>
      <c r="BF64" s="85"/>
      <c r="BG64" s="85"/>
      <c r="BH64" s="85"/>
      <c r="BI64" s="85"/>
      <c r="BJ64" s="85"/>
      <c r="BK64" s="85"/>
      <c r="BL64" s="85"/>
      <c r="BM64" s="85"/>
      <c r="BN64" s="85"/>
      <c r="BO64" s="85"/>
      <c r="BP64" s="39"/>
      <c r="BQ64" s="39"/>
      <c r="BR64" s="85" t="s">
        <v>127</v>
      </c>
      <c r="BS64" s="85"/>
      <c r="BT64" s="85"/>
      <c r="BU64" s="85"/>
      <c r="BV64" s="85"/>
      <c r="BW64" s="85"/>
      <c r="BX64" s="85"/>
      <c r="BY64" s="85"/>
      <c r="BZ64" s="85"/>
      <c r="CA64" s="85"/>
      <c r="CB64" s="85"/>
      <c r="CC64" s="85"/>
      <c r="CD64" s="85"/>
      <c r="CE64" s="85"/>
      <c r="CF64" s="85"/>
      <c r="CG64" s="85"/>
      <c r="CH64" s="85"/>
      <c r="CI64" s="85"/>
      <c r="CJ64" s="85"/>
      <c r="CK64" s="85"/>
      <c r="CL64" s="85"/>
      <c r="CM64" s="85"/>
      <c r="CN64" s="43"/>
    </row>
    <row r="65" spans="1:92" ht="18.600000000000001" customHeight="1" x14ac:dyDescent="0.3">
      <c r="A65" s="39"/>
      <c r="B65" s="26" t="s">
        <v>76</v>
      </c>
      <c r="C65" s="26">
        <f>+C2</f>
        <v>23</v>
      </c>
      <c r="D65" s="86" t="s">
        <v>693</v>
      </c>
      <c r="E65" s="86"/>
      <c r="F65" s="86"/>
      <c r="G65" s="86"/>
      <c r="H65" s="86"/>
      <c r="I65" s="86"/>
      <c r="J65" s="86"/>
      <c r="K65" s="86"/>
      <c r="L65" s="86"/>
      <c r="M65" s="86"/>
      <c r="N65" s="86"/>
      <c r="O65" s="25"/>
      <c r="P65" s="25"/>
      <c r="Q65" s="39"/>
      <c r="R65" s="39"/>
      <c r="S65" s="86" t="s">
        <v>695</v>
      </c>
      <c r="T65" s="86"/>
      <c r="U65" s="86"/>
      <c r="V65" s="86"/>
      <c r="W65" s="86"/>
      <c r="X65" s="86"/>
      <c r="Y65" s="86"/>
      <c r="Z65" s="86"/>
      <c r="AA65" s="86"/>
      <c r="AB65" s="86"/>
      <c r="AC65" s="86"/>
      <c r="AD65" s="86"/>
      <c r="AE65" s="86"/>
      <c r="AF65" s="86"/>
      <c r="AG65" s="86"/>
      <c r="AH65" s="86"/>
      <c r="AI65" s="86"/>
      <c r="AJ65" s="86"/>
      <c r="AK65" s="86"/>
      <c r="AL65" s="86"/>
      <c r="AM65" s="86"/>
      <c r="AN65" s="86"/>
      <c r="AO65" s="86"/>
      <c r="AP65" s="86"/>
      <c r="AQ65" s="86"/>
      <c r="AR65" s="39"/>
      <c r="AS65" s="39"/>
      <c r="AT65" s="86" t="s">
        <v>696</v>
      </c>
      <c r="AU65" s="86"/>
      <c r="AV65" s="86"/>
      <c r="AW65" s="86"/>
      <c r="AX65" s="86"/>
      <c r="AY65" s="86"/>
      <c r="AZ65" s="86"/>
      <c r="BA65" s="86"/>
      <c r="BB65" s="86"/>
      <c r="BC65" s="86"/>
      <c r="BD65" s="86"/>
      <c r="BE65" s="86"/>
      <c r="BF65" s="86"/>
      <c r="BG65" s="86"/>
      <c r="BH65" s="86"/>
      <c r="BI65" s="86"/>
      <c r="BJ65" s="86"/>
      <c r="BK65" s="86"/>
      <c r="BL65" s="86"/>
      <c r="BM65" s="86"/>
      <c r="BN65" s="86"/>
      <c r="BO65" s="86"/>
      <c r="BP65" s="39"/>
      <c r="BQ65" s="39"/>
      <c r="BR65" s="86" t="s">
        <v>699</v>
      </c>
      <c r="BS65" s="86"/>
      <c r="BT65" s="86"/>
      <c r="BU65" s="86"/>
      <c r="BV65" s="86"/>
      <c r="BW65" s="86"/>
      <c r="BX65" s="86"/>
      <c r="BY65" s="86"/>
      <c r="BZ65" s="86"/>
      <c r="CA65" s="86"/>
      <c r="CB65" s="86"/>
      <c r="CC65" s="86"/>
      <c r="CD65" s="86"/>
      <c r="CE65" s="86"/>
      <c r="CF65" s="86"/>
      <c r="CG65" s="86"/>
      <c r="CH65" s="86"/>
      <c r="CI65" s="86"/>
      <c r="CJ65" s="86"/>
      <c r="CK65" s="86"/>
      <c r="CL65" s="86"/>
      <c r="CM65" s="86"/>
      <c r="CN65" s="39"/>
    </row>
    <row r="66" spans="1:92" ht="18.600000000000001" customHeight="1" x14ac:dyDescent="0.3">
      <c r="A66" s="36"/>
      <c r="N66" s="25"/>
      <c r="O66" s="25"/>
      <c r="P66" s="25"/>
      <c r="Q66" s="36"/>
      <c r="R66" s="36"/>
      <c r="T66" s="16"/>
      <c r="U66" s="16"/>
      <c r="V66" s="16"/>
      <c r="W66" s="16"/>
      <c r="X66" s="16"/>
      <c r="Y66" s="16"/>
      <c r="Z66" s="16"/>
      <c r="AA66" s="29"/>
      <c r="AB66" s="29"/>
      <c r="AC66" s="29"/>
      <c r="AD66" s="29"/>
      <c r="AE66" s="30"/>
      <c r="AF66" s="29"/>
      <c r="AG66" s="29"/>
      <c r="AH66" s="29"/>
      <c r="AI66" s="29"/>
      <c r="AJ66" s="29"/>
      <c r="AK66" s="29"/>
      <c r="AL66" s="29"/>
      <c r="AM66" s="21"/>
      <c r="AN66" s="11"/>
      <c r="AO66" s="11"/>
      <c r="AP66" s="22"/>
      <c r="AQ66" s="22"/>
      <c r="AR66" s="36"/>
      <c r="AS66" s="36"/>
      <c r="BP66" s="36"/>
      <c r="BQ66" s="36"/>
      <c r="BS66" s="16"/>
      <c r="BT66" s="16"/>
      <c r="BU66" s="16"/>
      <c r="BV66" s="16"/>
      <c r="BW66" s="16"/>
      <c r="BX66" s="16"/>
      <c r="BY66" s="16"/>
      <c r="BZ66" s="29"/>
      <c r="CA66" s="29"/>
      <c r="CB66" s="29"/>
      <c r="CC66" s="29"/>
      <c r="CD66" s="30"/>
      <c r="CE66" s="29"/>
      <c r="CF66" s="29"/>
      <c r="CG66" s="29"/>
      <c r="CH66" s="29"/>
      <c r="CI66" s="29"/>
      <c r="CJ66" s="29"/>
      <c r="CK66" s="29"/>
      <c r="CL66" s="21"/>
      <c r="CM66" s="11"/>
      <c r="CN66" s="36"/>
    </row>
    <row r="67" spans="1:92" ht="18.600000000000001" customHeight="1" x14ac:dyDescent="0.25">
      <c r="A67" s="36"/>
      <c r="Q67" s="39"/>
      <c r="R67" s="39"/>
      <c r="T67" s="16"/>
      <c r="U67" s="16"/>
      <c r="V67" s="16"/>
      <c r="W67" s="16"/>
      <c r="X67" s="16"/>
      <c r="Y67" s="16"/>
      <c r="Z67" s="16"/>
      <c r="AA67" s="29"/>
      <c r="AB67" s="29"/>
      <c r="AC67" s="29"/>
      <c r="AD67" s="29"/>
      <c r="AE67" s="30"/>
      <c r="AF67" s="29"/>
      <c r="AG67" s="29"/>
      <c r="AH67" s="29"/>
      <c r="AI67" s="29"/>
      <c r="AJ67" s="29"/>
      <c r="AK67" s="29"/>
      <c r="AL67" s="29"/>
      <c r="AM67" s="21"/>
      <c r="AN67" s="11"/>
      <c r="AO67" s="11"/>
      <c r="AP67" s="22"/>
      <c r="AQ67" s="22"/>
      <c r="AR67" s="39"/>
      <c r="AS67" s="39"/>
      <c r="AU67" s="16"/>
      <c r="AV67" s="16"/>
      <c r="AW67" s="16"/>
      <c r="AX67" s="16"/>
      <c r="AY67" s="16"/>
      <c r="AZ67" s="16"/>
      <c r="BA67" s="89" t="s">
        <v>692</v>
      </c>
      <c r="BB67" s="90"/>
      <c r="BC67" s="90"/>
      <c r="BD67" s="90"/>
      <c r="BE67" s="91"/>
      <c r="BF67" s="92" t="s">
        <v>697</v>
      </c>
      <c r="BG67" s="93"/>
      <c r="BH67" s="93"/>
      <c r="BI67" s="93"/>
      <c r="BJ67" s="94"/>
      <c r="BK67" s="89" t="s">
        <v>698</v>
      </c>
      <c r="BL67" s="90"/>
      <c r="BM67" s="90"/>
      <c r="BN67" s="90"/>
      <c r="BO67" s="91"/>
      <c r="BP67" s="39"/>
      <c r="BQ67" s="39"/>
      <c r="BT67" s="27"/>
      <c r="BU67" s="21"/>
      <c r="BW67" s="21"/>
      <c r="BX67" s="21"/>
      <c r="BY67" s="89" t="s">
        <v>694</v>
      </c>
      <c r="BZ67" s="90"/>
      <c r="CA67" s="90"/>
      <c r="CB67" s="90"/>
      <c r="CC67" s="91"/>
      <c r="CD67" s="92" t="s">
        <v>697</v>
      </c>
      <c r="CE67" s="93"/>
      <c r="CF67" s="93"/>
      <c r="CG67" s="93"/>
      <c r="CH67" s="94"/>
      <c r="CI67" s="89" t="s">
        <v>698</v>
      </c>
      <c r="CJ67" s="90"/>
      <c r="CK67" s="90"/>
      <c r="CL67" s="90"/>
      <c r="CM67" s="91"/>
      <c r="CN67" s="39"/>
    </row>
    <row r="68" spans="1:92" ht="18.600000000000001" customHeight="1" thickBot="1" x14ac:dyDescent="0.3">
      <c r="A68" s="36"/>
      <c r="E68" s="2" t="s">
        <v>67</v>
      </c>
      <c r="F68" s="2"/>
      <c r="G68" s="2"/>
      <c r="H68" s="63" t="s">
        <v>1</v>
      </c>
      <c r="I68" s="4"/>
      <c r="J68" s="4" t="s">
        <v>3</v>
      </c>
      <c r="K68" s="4" t="s">
        <v>22</v>
      </c>
      <c r="L68" s="4" t="s">
        <v>23</v>
      </c>
      <c r="M68" s="50" t="s">
        <v>24</v>
      </c>
      <c r="Q68" s="39"/>
      <c r="R68" s="39"/>
      <c r="T68" s="16"/>
      <c r="U68" s="88" t="s">
        <v>693</v>
      </c>
      <c r="V68" s="88"/>
      <c r="W68" s="88"/>
      <c r="X68" s="88"/>
      <c r="Y68" s="88"/>
      <c r="Z68" s="88"/>
      <c r="AA68" s="88"/>
      <c r="AB68" s="88"/>
      <c r="AC68" s="88"/>
      <c r="AD68" s="88"/>
      <c r="AE68" s="88"/>
      <c r="AF68" s="88"/>
      <c r="AG68" s="88"/>
      <c r="AH68" s="88"/>
      <c r="AI68" s="88"/>
      <c r="AJ68" s="88"/>
      <c r="AK68" s="88"/>
      <c r="AL68" s="88"/>
      <c r="AM68" s="88"/>
      <c r="AN68" s="88"/>
      <c r="AO68" s="11"/>
      <c r="AP68" s="22"/>
      <c r="AQ68" s="22"/>
      <c r="AR68" s="39"/>
      <c r="AS68" s="39"/>
      <c r="AT68" s="23" t="s">
        <v>109</v>
      </c>
      <c r="AU68" s="51" t="s">
        <v>80</v>
      </c>
      <c r="AV68" s="51"/>
      <c r="AW68" s="51"/>
      <c r="AX68" s="51"/>
      <c r="AY68" s="51" t="s">
        <v>110</v>
      </c>
      <c r="AZ68" s="17" t="s">
        <v>21</v>
      </c>
      <c r="BA68" s="67" t="s">
        <v>3</v>
      </c>
      <c r="BB68" s="68" t="s">
        <v>22</v>
      </c>
      <c r="BC68" s="68" t="s">
        <v>23</v>
      </c>
      <c r="BD68" s="68" t="s">
        <v>24</v>
      </c>
      <c r="BE68" s="69" t="s">
        <v>2</v>
      </c>
      <c r="BF68" s="70" t="s">
        <v>3</v>
      </c>
      <c r="BG68" s="71" t="s">
        <v>22</v>
      </c>
      <c r="BH68" s="71" t="s">
        <v>23</v>
      </c>
      <c r="BI68" s="71" t="s">
        <v>24</v>
      </c>
      <c r="BJ68" s="69" t="s">
        <v>2</v>
      </c>
      <c r="BK68" s="70" t="s">
        <v>3</v>
      </c>
      <c r="BL68" s="68" t="s">
        <v>22</v>
      </c>
      <c r="BM68" s="68" t="s">
        <v>23</v>
      </c>
      <c r="BN68" s="68" t="s">
        <v>24</v>
      </c>
      <c r="BO68" s="69" t="s">
        <v>2</v>
      </c>
      <c r="BP68" s="39"/>
      <c r="BQ68" s="39"/>
      <c r="BR68" s="28" t="s">
        <v>109</v>
      </c>
      <c r="BS68" s="28" t="s">
        <v>111</v>
      </c>
      <c r="BT68" s="28"/>
      <c r="BU68" s="38"/>
      <c r="BV68" s="38"/>
      <c r="BW68" s="38"/>
      <c r="BX68" s="38"/>
      <c r="BY68" s="67" t="s">
        <v>3</v>
      </c>
      <c r="BZ68" s="68" t="s">
        <v>22</v>
      </c>
      <c r="CA68" s="68" t="s">
        <v>23</v>
      </c>
      <c r="CB68" s="68" t="s">
        <v>24</v>
      </c>
      <c r="CC68" s="69" t="s">
        <v>2</v>
      </c>
      <c r="CD68" s="70" t="s">
        <v>3</v>
      </c>
      <c r="CE68" s="71" t="s">
        <v>22</v>
      </c>
      <c r="CF68" s="71" t="s">
        <v>23</v>
      </c>
      <c r="CG68" s="71" t="s">
        <v>24</v>
      </c>
      <c r="CH68" s="69" t="s">
        <v>2</v>
      </c>
      <c r="CI68" s="70" t="s">
        <v>3</v>
      </c>
      <c r="CJ68" s="68" t="s">
        <v>22</v>
      </c>
      <c r="CK68" s="68" t="s">
        <v>23</v>
      </c>
      <c r="CL68" s="68" t="s">
        <v>24</v>
      </c>
      <c r="CM68" s="69" t="s">
        <v>2</v>
      </c>
      <c r="CN68" s="39"/>
    </row>
    <row r="69" spans="1:92" ht="18.600000000000001" customHeight="1" x14ac:dyDescent="0.25">
      <c r="A69" s="36"/>
      <c r="E69" s="21" t="s">
        <v>161</v>
      </c>
      <c r="F69" s="21"/>
      <c r="G69" s="21"/>
      <c r="H69" s="21" t="s">
        <v>17</v>
      </c>
      <c r="I69" s="22"/>
      <c r="J69" s="22">
        <v>23</v>
      </c>
      <c r="K69" s="22">
        <v>31</v>
      </c>
      <c r="L69" s="22">
        <v>24</v>
      </c>
      <c r="M69" s="49">
        <v>55</v>
      </c>
      <c r="Q69" s="36"/>
      <c r="R69" s="36"/>
      <c r="T69" s="16"/>
      <c r="U69" s="16"/>
      <c r="V69" s="16"/>
      <c r="W69" s="16"/>
      <c r="X69" s="16"/>
      <c r="Y69" s="16"/>
      <c r="Z69" s="16"/>
      <c r="AA69" s="29"/>
      <c r="AB69" s="29"/>
      <c r="AC69" s="29"/>
      <c r="AD69" s="29"/>
      <c r="AE69" s="30"/>
      <c r="AF69" s="29"/>
      <c r="AG69" s="29"/>
      <c r="AH69" s="29"/>
      <c r="AI69" s="29"/>
      <c r="AJ69" s="29"/>
      <c r="AK69" s="29"/>
      <c r="AL69" s="29"/>
      <c r="AM69" s="21"/>
      <c r="AN69" s="11"/>
      <c r="AO69" s="11"/>
      <c r="AP69" s="22"/>
      <c r="AQ69" s="22"/>
      <c r="AR69" s="36"/>
      <c r="AS69" s="36"/>
      <c r="AT69" s="18" t="s">
        <v>171</v>
      </c>
      <c r="AU69" s="18"/>
      <c r="AV69" s="18"/>
      <c r="AW69" s="18"/>
      <c r="AX69" s="18"/>
      <c r="AY69" s="16" t="s">
        <v>174</v>
      </c>
      <c r="BA69" s="72">
        <v>1</v>
      </c>
      <c r="BB69" s="22">
        <v>0</v>
      </c>
      <c r="BC69" s="22">
        <v>0</v>
      </c>
      <c r="BD69" s="22">
        <f t="shared" ref="BD69:BD80" si="46">+BB69+BC69</f>
        <v>0</v>
      </c>
      <c r="BE69" s="73">
        <v>0</v>
      </c>
      <c r="BF69" s="72">
        <f>+BA69+BK69</f>
        <v>23</v>
      </c>
      <c r="BG69" s="22">
        <f>+BB69+BL69</f>
        <v>12</v>
      </c>
      <c r="BH69" s="22">
        <f t="shared" ref="BH69:BH80" si="47">+BC69+BM69</f>
        <v>11</v>
      </c>
      <c r="BI69" s="22">
        <f>+BG69+BH69</f>
        <v>23</v>
      </c>
      <c r="BJ69" s="73">
        <f t="shared" ref="BJ69:BJ80" si="48">+BE69+BO69</f>
        <v>4</v>
      </c>
      <c r="BK69" s="22">
        <v>22</v>
      </c>
      <c r="BL69" s="22">
        <v>12</v>
      </c>
      <c r="BM69" s="22">
        <v>11</v>
      </c>
      <c r="BN69" s="22">
        <f t="shared" ref="BN69:BN80" si="49">+BL69+BM69</f>
        <v>23</v>
      </c>
      <c r="BO69" s="22">
        <v>4</v>
      </c>
      <c r="BP69" s="36"/>
      <c r="BQ69" s="36"/>
      <c r="BR69" s="27">
        <v>8</v>
      </c>
      <c r="BS69" s="21" t="s">
        <v>153</v>
      </c>
      <c r="BY69" s="72">
        <v>0</v>
      </c>
      <c r="BZ69" s="22">
        <v>0</v>
      </c>
      <c r="CA69" s="22">
        <v>0</v>
      </c>
      <c r="CB69" s="22">
        <f>+BZ69+CA69</f>
        <v>0</v>
      </c>
      <c r="CC69" s="73">
        <v>0</v>
      </c>
      <c r="CD69" s="72">
        <f>+CI69+BY69</f>
        <v>1</v>
      </c>
      <c r="CE69" s="22">
        <f>+CJ69+BZ69</f>
        <v>1</v>
      </c>
      <c r="CF69" s="22">
        <f>+CK69+CA69</f>
        <v>0</v>
      </c>
      <c r="CG69" s="22">
        <f>+CL69+CB69</f>
        <v>1</v>
      </c>
      <c r="CH69" s="73">
        <f>+CM69+CC69</f>
        <v>0</v>
      </c>
      <c r="CI69" s="22">
        <v>1</v>
      </c>
      <c r="CJ69" s="22">
        <v>1</v>
      </c>
      <c r="CK69" s="22">
        <v>0</v>
      </c>
      <c r="CL69" s="22">
        <f t="shared" ref="CL69:CL77" si="50">+CJ69+CK69</f>
        <v>1</v>
      </c>
      <c r="CM69" s="22">
        <v>0</v>
      </c>
      <c r="CN69" s="36"/>
    </row>
    <row r="70" spans="1:92" ht="18.600000000000001" customHeight="1" thickBot="1" x14ac:dyDescent="0.3">
      <c r="A70" s="36"/>
      <c r="E70" s="21" t="s">
        <v>129</v>
      </c>
      <c r="F70" s="21"/>
      <c r="G70" s="21"/>
      <c r="H70" s="21" t="s">
        <v>17</v>
      </c>
      <c r="I70" s="22"/>
      <c r="J70" s="22">
        <v>23</v>
      </c>
      <c r="K70" s="22">
        <v>24</v>
      </c>
      <c r="L70" s="22">
        <v>27</v>
      </c>
      <c r="M70" s="49">
        <v>51</v>
      </c>
      <c r="Q70" s="36"/>
      <c r="R70" s="36"/>
      <c r="T70" s="16"/>
      <c r="U70" s="37" t="s">
        <v>109</v>
      </c>
      <c r="V70" s="10" t="s">
        <v>117</v>
      </c>
      <c r="W70" s="10"/>
      <c r="X70" s="10"/>
      <c r="Y70" s="10"/>
      <c r="Z70" s="10"/>
      <c r="AA70" s="10"/>
      <c r="AB70" s="10"/>
      <c r="AC70" s="37" t="s">
        <v>3</v>
      </c>
      <c r="AD70" s="37" t="s">
        <v>7</v>
      </c>
      <c r="AE70" s="37" t="s">
        <v>8</v>
      </c>
      <c r="AF70" s="37" t="s">
        <v>9</v>
      </c>
      <c r="AG70" s="37" t="s">
        <v>71</v>
      </c>
      <c r="AH70" s="37"/>
      <c r="AI70" s="37" t="s">
        <v>4</v>
      </c>
      <c r="AJ70" s="37" t="s">
        <v>6</v>
      </c>
      <c r="AK70" s="37" t="s">
        <v>5</v>
      </c>
      <c r="AL70" s="37" t="s">
        <v>72</v>
      </c>
      <c r="AM70" s="37" t="s">
        <v>23</v>
      </c>
      <c r="AN70" s="37" t="s">
        <v>2</v>
      </c>
      <c r="AO70" s="11"/>
      <c r="AP70" s="22"/>
      <c r="AQ70" s="22"/>
      <c r="AR70" s="36"/>
      <c r="AS70" s="36"/>
      <c r="AT70" s="27">
        <v>8</v>
      </c>
      <c r="AU70" s="21" t="s">
        <v>15</v>
      </c>
      <c r="AY70" s="22"/>
      <c r="AZ70" s="21" t="s">
        <v>173</v>
      </c>
      <c r="BA70" s="72">
        <v>1</v>
      </c>
      <c r="BB70" s="22">
        <v>0</v>
      </c>
      <c r="BC70" s="22">
        <v>0</v>
      </c>
      <c r="BD70" s="22">
        <f t="shared" si="46"/>
        <v>0</v>
      </c>
      <c r="BE70" s="73">
        <v>0</v>
      </c>
      <c r="BF70" s="72">
        <f t="shared" ref="BF70:BF80" si="51">+BA70+BK70</f>
        <v>23</v>
      </c>
      <c r="BG70" s="22">
        <f t="shared" ref="BG70:BG80" si="52">+BB70+BL70</f>
        <v>0</v>
      </c>
      <c r="BH70" s="22">
        <f t="shared" si="47"/>
        <v>2</v>
      </c>
      <c r="BI70" s="22">
        <f t="shared" ref="BI70:BI80" si="53">+BG70+BH70</f>
        <v>2</v>
      </c>
      <c r="BJ70" s="73">
        <f t="shared" si="48"/>
        <v>0</v>
      </c>
      <c r="BK70" s="22">
        <v>22</v>
      </c>
      <c r="BL70" s="22">
        <v>0</v>
      </c>
      <c r="BM70" s="22">
        <v>2</v>
      </c>
      <c r="BN70" s="22">
        <f t="shared" si="49"/>
        <v>2</v>
      </c>
      <c r="BO70" s="22">
        <v>0</v>
      </c>
      <c r="BP70" s="36"/>
      <c r="BQ70" s="36"/>
      <c r="BR70" s="27">
        <v>7</v>
      </c>
      <c r="BS70" s="21" t="s">
        <v>64</v>
      </c>
      <c r="BY70" s="72">
        <v>0</v>
      </c>
      <c r="BZ70" s="22">
        <v>0</v>
      </c>
      <c r="CA70" s="22">
        <v>0</v>
      </c>
      <c r="CB70" s="22">
        <f t="shared" ref="CB70:CB87" si="54">+BZ70+CA70</f>
        <v>0</v>
      </c>
      <c r="CC70" s="73">
        <v>0</v>
      </c>
      <c r="CD70" s="72">
        <f t="shared" ref="CD70:CD87" si="55">+CI70+BY70</f>
        <v>3</v>
      </c>
      <c r="CE70" s="22">
        <f t="shared" ref="CE70:CE87" si="56">+CJ70+BZ70</f>
        <v>0</v>
      </c>
      <c r="CF70" s="22">
        <f t="shared" ref="CF70:CF87" si="57">+CK70+CA70</f>
        <v>1</v>
      </c>
      <c r="CG70" s="22">
        <f t="shared" ref="CG70:CG87" si="58">+CL70+CB70</f>
        <v>1</v>
      </c>
      <c r="CH70" s="73">
        <f t="shared" ref="CH70:CH87" si="59">+CM70+CC70</f>
        <v>0</v>
      </c>
      <c r="CI70" s="22">
        <v>3</v>
      </c>
      <c r="CJ70" s="22">
        <v>0</v>
      </c>
      <c r="CK70" s="22">
        <v>1</v>
      </c>
      <c r="CL70" s="22">
        <f t="shared" si="50"/>
        <v>1</v>
      </c>
      <c r="CM70" s="22">
        <v>0</v>
      </c>
      <c r="CN70" s="36"/>
    </row>
    <row r="71" spans="1:92" ht="18.600000000000001" customHeight="1" x14ac:dyDescent="0.25">
      <c r="A71" s="36"/>
      <c r="E71" s="21" t="s">
        <v>192</v>
      </c>
      <c r="F71" s="21"/>
      <c r="G71" s="21"/>
      <c r="H71" s="21" t="s">
        <v>173</v>
      </c>
      <c r="I71" s="22"/>
      <c r="J71" s="22">
        <v>22</v>
      </c>
      <c r="K71" s="22">
        <v>21</v>
      </c>
      <c r="L71" s="22">
        <v>24</v>
      </c>
      <c r="M71" s="49">
        <v>45</v>
      </c>
      <c r="Q71" s="36"/>
      <c r="R71" s="36"/>
      <c r="T71" s="16"/>
      <c r="U71" s="58">
        <v>8</v>
      </c>
      <c r="V71" s="31" t="s">
        <v>15</v>
      </c>
      <c r="W71" s="8"/>
      <c r="X71" s="31"/>
      <c r="Y71" s="31"/>
      <c r="Z71" s="14"/>
      <c r="AA71" s="8"/>
      <c r="AB71" s="8"/>
      <c r="AC71" s="22">
        <f>+AD71+AE71+AF71</f>
        <v>1</v>
      </c>
      <c r="AD71" s="22">
        <f>SUMIF($V$86:$V$87,$V71,AD$86:AD$87)+SUMIF($V$94:$V$103,$V71,AD$94:AD$103)</f>
        <v>0</v>
      </c>
      <c r="AE71" s="22">
        <f>SUMIF($V$86:$V$87,$V71,AE$86:AE$87)+SUMIF($V$94:$V$103,$V71,AE$94:AE$103)</f>
        <v>1</v>
      </c>
      <c r="AF71" s="22">
        <f>SUMIF($V$86:$V$87,$V71,AF$86:AF$87)+SUMIF($V$94:$V$103,$V71,AF$94:AF$103)</f>
        <v>0</v>
      </c>
      <c r="AG71" s="95">
        <f>+(AD71*2+AF71)/(2*AC71)</f>
        <v>0</v>
      </c>
      <c r="AH71" s="95"/>
      <c r="AI71" s="22">
        <f>SUMIF($V$86:$V$87,$V71,AI$86:AI$87)+SUMIF($V$94:$V$103,$V71,AI$94:AI$103)</f>
        <v>9</v>
      </c>
      <c r="AJ71" s="22">
        <f>SUMIF($V$86:$V$87,$V71,AJ$86:AJ$87)+SUMIF($V$94:$V$103,$V71,AJ$94:AJ$103)</f>
        <v>0</v>
      </c>
      <c r="AK71" s="22">
        <f>SUMIF($V$86:$V$87,$V71,AK$86:AK$87)+SUMIF($V$94:$V$103,$V71,AK$94:AK$103)</f>
        <v>0</v>
      </c>
      <c r="AL71" s="24">
        <f>+AI71/AC71</f>
        <v>9</v>
      </c>
      <c r="AM71" s="22">
        <f>SUMIF($V$86:$V$87,$V71,AM$86:AM$87)+SUMIF($V$94:$V$103,$V71,AM$94:AM$103)</f>
        <v>0</v>
      </c>
      <c r="AN71" s="22">
        <f>SUMIF($V$86:$V$87,$V71,AN$86:AN$87)+SUMIF($V$94:$V$103,$V71,AN$94:AN$103)</f>
        <v>0</v>
      </c>
      <c r="AO71" s="11"/>
      <c r="AP71" s="22"/>
      <c r="AQ71" s="22"/>
      <c r="AR71" s="36"/>
      <c r="AS71" s="36"/>
      <c r="AT71" s="27">
        <v>9.5</v>
      </c>
      <c r="AU71" s="21" t="s">
        <v>192</v>
      </c>
      <c r="AV71" s="21"/>
      <c r="AW71" s="21"/>
      <c r="AX71" s="21"/>
      <c r="AY71" s="22">
        <v>19</v>
      </c>
      <c r="AZ71" s="21" t="s">
        <v>173</v>
      </c>
      <c r="BA71" s="72">
        <v>1</v>
      </c>
      <c r="BB71" s="22">
        <v>1</v>
      </c>
      <c r="BC71" s="22">
        <v>2</v>
      </c>
      <c r="BD71" s="22">
        <f t="shared" si="46"/>
        <v>3</v>
      </c>
      <c r="BE71" s="73">
        <v>0</v>
      </c>
      <c r="BF71" s="72">
        <f t="shared" si="51"/>
        <v>22</v>
      </c>
      <c r="BG71" s="22">
        <f t="shared" si="52"/>
        <v>21</v>
      </c>
      <c r="BH71" s="22">
        <f t="shared" si="47"/>
        <v>24</v>
      </c>
      <c r="BI71" s="22">
        <f t="shared" si="53"/>
        <v>45</v>
      </c>
      <c r="BJ71" s="73">
        <f t="shared" si="48"/>
        <v>10</v>
      </c>
      <c r="BK71" s="22">
        <v>21</v>
      </c>
      <c r="BL71" s="22">
        <v>20</v>
      </c>
      <c r="BM71" s="22">
        <v>22</v>
      </c>
      <c r="BN71" s="22">
        <f t="shared" si="49"/>
        <v>42</v>
      </c>
      <c r="BO71" s="22">
        <v>10</v>
      </c>
      <c r="BP71" s="36"/>
      <c r="BQ71" s="36"/>
      <c r="BR71" s="27">
        <v>7</v>
      </c>
      <c r="BS71" s="21" t="s">
        <v>141</v>
      </c>
      <c r="BY71" s="72">
        <v>0</v>
      </c>
      <c r="BZ71" s="22">
        <v>0</v>
      </c>
      <c r="CA71" s="22">
        <v>0</v>
      </c>
      <c r="CB71" s="22">
        <f t="shared" si="54"/>
        <v>0</v>
      </c>
      <c r="CC71" s="73">
        <v>0</v>
      </c>
      <c r="CD71" s="72">
        <f t="shared" si="55"/>
        <v>1</v>
      </c>
      <c r="CE71" s="22">
        <f t="shared" si="56"/>
        <v>1</v>
      </c>
      <c r="CF71" s="22">
        <f t="shared" si="57"/>
        <v>0</v>
      </c>
      <c r="CG71" s="22">
        <f t="shared" si="58"/>
        <v>1</v>
      </c>
      <c r="CH71" s="73">
        <f t="shared" si="59"/>
        <v>0</v>
      </c>
      <c r="CI71" s="22">
        <v>1</v>
      </c>
      <c r="CJ71" s="22">
        <v>1</v>
      </c>
      <c r="CK71" s="22">
        <v>0</v>
      </c>
      <c r="CL71" s="22">
        <f t="shared" si="50"/>
        <v>1</v>
      </c>
      <c r="CM71" s="22">
        <v>0</v>
      </c>
      <c r="CN71" s="36"/>
    </row>
    <row r="72" spans="1:92" ht="18.600000000000001" customHeight="1" x14ac:dyDescent="0.25">
      <c r="A72" s="36"/>
      <c r="E72" s="21" t="s">
        <v>85</v>
      </c>
      <c r="F72" s="21"/>
      <c r="G72" s="21"/>
      <c r="H72" s="21" t="s">
        <v>106</v>
      </c>
      <c r="I72" s="22"/>
      <c r="J72" s="22">
        <v>21</v>
      </c>
      <c r="K72" s="22">
        <v>23</v>
      </c>
      <c r="L72" s="22">
        <v>21</v>
      </c>
      <c r="M72" s="49">
        <v>44</v>
      </c>
      <c r="Q72" s="36"/>
      <c r="R72" s="36"/>
      <c r="T72" s="16"/>
      <c r="U72" s="27">
        <v>7</v>
      </c>
      <c r="V72" s="21" t="s">
        <v>347</v>
      </c>
      <c r="X72" s="21"/>
      <c r="Y72" s="21"/>
      <c r="Z72" s="16"/>
      <c r="AC72" s="22">
        <f t="shared" ref="AC72:AC78" si="60">+AD72+AE72+AF72</f>
        <v>8</v>
      </c>
      <c r="AD72" s="22">
        <f t="shared" ref="AD72:AF78" si="61">SUMIF($V$86:$V$87,$V72,AD$86:AD$87)+SUMIF($V$94:$V$103,$V72,AD$94:AD$103)</f>
        <v>0</v>
      </c>
      <c r="AE72" s="22">
        <f t="shared" si="61"/>
        <v>8</v>
      </c>
      <c r="AF72" s="22">
        <f t="shared" si="61"/>
        <v>0</v>
      </c>
      <c r="AG72" s="95">
        <f t="shared" ref="AG72:AG78" si="62">+(AD72*2+AF72)/(2*AC72)</f>
        <v>0</v>
      </c>
      <c r="AH72" s="95"/>
      <c r="AI72" s="22">
        <f t="shared" ref="AI72:AK78" si="63">SUMIF($V$86:$V$87,$V72,AI$86:AI$87)+SUMIF($V$94:$V$103,$V72,AI$94:AI$103)</f>
        <v>40</v>
      </c>
      <c r="AJ72" s="22">
        <f t="shared" si="63"/>
        <v>0</v>
      </c>
      <c r="AK72" s="22">
        <f t="shared" si="63"/>
        <v>0</v>
      </c>
      <c r="AL72" s="24">
        <f t="shared" ref="AL72:AL78" si="64">+AI72/AC72</f>
        <v>5</v>
      </c>
      <c r="AM72" s="22">
        <f t="shared" ref="AM72:AN78" si="65">SUMIF($V$86:$V$87,$V72,AM$86:AM$87)+SUMIF($V$94:$V$103,$V72,AM$94:AM$103)</f>
        <v>0</v>
      </c>
      <c r="AN72" s="22">
        <f t="shared" si="65"/>
        <v>0</v>
      </c>
      <c r="AO72" s="11"/>
      <c r="AP72" s="22"/>
      <c r="AQ72" s="22"/>
      <c r="AR72" s="36"/>
      <c r="AS72" s="36"/>
      <c r="AT72" s="27">
        <v>9</v>
      </c>
      <c r="AU72" s="21" t="s">
        <v>79</v>
      </c>
      <c r="AV72" s="21"/>
      <c r="AW72" s="21"/>
      <c r="AX72" s="21"/>
      <c r="AY72" s="22">
        <v>22</v>
      </c>
      <c r="AZ72" s="21" t="s">
        <v>173</v>
      </c>
      <c r="BA72" s="72">
        <v>1</v>
      </c>
      <c r="BB72" s="22">
        <v>0</v>
      </c>
      <c r="BC72" s="22">
        <v>0</v>
      </c>
      <c r="BD72" s="22">
        <f t="shared" si="46"/>
        <v>0</v>
      </c>
      <c r="BE72" s="73">
        <v>2</v>
      </c>
      <c r="BF72" s="72">
        <f t="shared" si="51"/>
        <v>21</v>
      </c>
      <c r="BG72" s="22">
        <f t="shared" si="52"/>
        <v>12</v>
      </c>
      <c r="BH72" s="22">
        <f t="shared" si="47"/>
        <v>27</v>
      </c>
      <c r="BI72" s="22">
        <f t="shared" si="53"/>
        <v>39</v>
      </c>
      <c r="BJ72" s="73">
        <f t="shared" si="48"/>
        <v>12</v>
      </c>
      <c r="BK72" s="22">
        <v>20</v>
      </c>
      <c r="BL72" s="22">
        <v>12</v>
      </c>
      <c r="BM72" s="22">
        <v>27</v>
      </c>
      <c r="BN72" s="22">
        <f t="shared" si="49"/>
        <v>39</v>
      </c>
      <c r="BO72" s="22">
        <v>10</v>
      </c>
      <c r="BP72" s="36"/>
      <c r="BQ72" s="36"/>
      <c r="BR72" s="27">
        <v>7.5</v>
      </c>
      <c r="BS72" s="21" t="s">
        <v>31</v>
      </c>
      <c r="BY72" s="72">
        <v>0</v>
      </c>
      <c r="BZ72" s="22">
        <v>0</v>
      </c>
      <c r="CA72" s="22">
        <v>0</v>
      </c>
      <c r="CB72" s="22">
        <f t="shared" si="54"/>
        <v>0</v>
      </c>
      <c r="CC72" s="73">
        <v>0</v>
      </c>
      <c r="CD72" s="72">
        <f t="shared" si="55"/>
        <v>2</v>
      </c>
      <c r="CE72" s="22">
        <f t="shared" si="56"/>
        <v>0</v>
      </c>
      <c r="CF72" s="22">
        <f t="shared" si="57"/>
        <v>1</v>
      </c>
      <c r="CG72" s="22">
        <f t="shared" si="58"/>
        <v>1</v>
      </c>
      <c r="CH72" s="73">
        <f t="shared" si="59"/>
        <v>0</v>
      </c>
      <c r="CI72" s="22">
        <v>2</v>
      </c>
      <c r="CJ72" s="22">
        <v>0</v>
      </c>
      <c r="CK72" s="22">
        <v>1</v>
      </c>
      <c r="CL72" s="22">
        <f t="shared" si="50"/>
        <v>1</v>
      </c>
      <c r="CM72" s="22">
        <v>0</v>
      </c>
      <c r="CN72" s="36"/>
    </row>
    <row r="73" spans="1:92" ht="18.600000000000001" customHeight="1" x14ac:dyDescent="0.25">
      <c r="A73" s="36"/>
      <c r="E73" s="21" t="s">
        <v>79</v>
      </c>
      <c r="F73" s="21"/>
      <c r="G73" s="21"/>
      <c r="H73" s="21" t="s">
        <v>173</v>
      </c>
      <c r="I73" s="22"/>
      <c r="J73" s="22">
        <v>21</v>
      </c>
      <c r="K73" s="22">
        <v>12</v>
      </c>
      <c r="L73" s="22">
        <v>27</v>
      </c>
      <c r="M73" s="49">
        <v>39</v>
      </c>
      <c r="Q73" s="36"/>
      <c r="R73" s="36"/>
      <c r="T73" s="16"/>
      <c r="U73" s="27">
        <v>7</v>
      </c>
      <c r="V73" s="21" t="s">
        <v>162</v>
      </c>
      <c r="X73" s="21"/>
      <c r="Y73" s="21"/>
      <c r="Z73" s="16"/>
      <c r="AC73" s="22">
        <f t="shared" si="60"/>
        <v>3</v>
      </c>
      <c r="AD73" s="22">
        <f t="shared" si="61"/>
        <v>3</v>
      </c>
      <c r="AE73" s="22">
        <f t="shared" si="61"/>
        <v>0</v>
      </c>
      <c r="AF73" s="22">
        <f t="shared" si="61"/>
        <v>0</v>
      </c>
      <c r="AG73" s="95">
        <f t="shared" si="62"/>
        <v>1</v>
      </c>
      <c r="AH73" s="95"/>
      <c r="AI73" s="22">
        <f t="shared" si="63"/>
        <v>5</v>
      </c>
      <c r="AJ73" s="22">
        <f t="shared" si="63"/>
        <v>0</v>
      </c>
      <c r="AK73" s="22">
        <f t="shared" si="63"/>
        <v>0</v>
      </c>
      <c r="AL73" s="24">
        <f t="shared" si="64"/>
        <v>1.6666666666666667</v>
      </c>
      <c r="AM73" s="22">
        <f t="shared" si="65"/>
        <v>0</v>
      </c>
      <c r="AN73" s="22">
        <f t="shared" si="65"/>
        <v>0</v>
      </c>
      <c r="AO73" s="11"/>
      <c r="AP73" s="22"/>
      <c r="AQ73" s="22"/>
      <c r="AR73" s="36"/>
      <c r="AS73" s="36"/>
      <c r="AT73" s="27">
        <v>8.5</v>
      </c>
      <c r="AU73" s="21" t="s">
        <v>138</v>
      </c>
      <c r="AV73" s="21"/>
      <c r="AW73" s="21"/>
      <c r="AX73" s="21"/>
      <c r="AY73" s="22">
        <v>77</v>
      </c>
      <c r="AZ73" s="21" t="s">
        <v>173</v>
      </c>
      <c r="BA73" s="72">
        <v>1</v>
      </c>
      <c r="BB73" s="22">
        <v>0</v>
      </c>
      <c r="BC73" s="22">
        <v>1</v>
      </c>
      <c r="BD73" s="22">
        <f t="shared" si="46"/>
        <v>1</v>
      </c>
      <c r="BE73" s="73">
        <v>0</v>
      </c>
      <c r="BF73" s="72">
        <f t="shared" si="51"/>
        <v>19</v>
      </c>
      <c r="BG73" s="22">
        <f t="shared" si="52"/>
        <v>14</v>
      </c>
      <c r="BH73" s="22">
        <f t="shared" si="47"/>
        <v>16</v>
      </c>
      <c r="BI73" s="22">
        <f t="shared" si="53"/>
        <v>30</v>
      </c>
      <c r="BJ73" s="73">
        <f t="shared" si="48"/>
        <v>4</v>
      </c>
      <c r="BK73" s="22">
        <v>18</v>
      </c>
      <c r="BL73" s="22">
        <v>14</v>
      </c>
      <c r="BM73" s="22">
        <v>15</v>
      </c>
      <c r="BN73" s="22">
        <f t="shared" si="49"/>
        <v>29</v>
      </c>
      <c r="BO73" s="22">
        <v>4</v>
      </c>
      <c r="BP73" s="36"/>
      <c r="BQ73" s="36"/>
      <c r="BR73" s="27">
        <v>7.5</v>
      </c>
      <c r="BS73" s="21" t="s">
        <v>139</v>
      </c>
      <c r="BY73" s="72">
        <v>0</v>
      </c>
      <c r="BZ73" s="22">
        <v>0</v>
      </c>
      <c r="CA73" s="22">
        <v>0</v>
      </c>
      <c r="CB73" s="22">
        <f t="shared" si="54"/>
        <v>0</v>
      </c>
      <c r="CC73" s="73">
        <v>0</v>
      </c>
      <c r="CD73" s="72">
        <f t="shared" si="55"/>
        <v>1</v>
      </c>
      <c r="CE73" s="22">
        <f t="shared" si="56"/>
        <v>0</v>
      </c>
      <c r="CF73" s="22">
        <f t="shared" si="57"/>
        <v>0</v>
      </c>
      <c r="CG73" s="22">
        <f t="shared" si="58"/>
        <v>0</v>
      </c>
      <c r="CH73" s="73">
        <f t="shared" si="59"/>
        <v>0</v>
      </c>
      <c r="CI73" s="22">
        <v>1</v>
      </c>
      <c r="CJ73" s="22">
        <v>0</v>
      </c>
      <c r="CK73" s="22">
        <v>0</v>
      </c>
      <c r="CL73" s="22">
        <f t="shared" si="50"/>
        <v>0</v>
      </c>
      <c r="CM73" s="22">
        <v>0</v>
      </c>
      <c r="CN73" s="36"/>
    </row>
    <row r="74" spans="1:92" ht="18.600000000000001" customHeight="1" x14ac:dyDescent="0.25">
      <c r="A74" s="36"/>
      <c r="E74" s="21" t="s">
        <v>53</v>
      </c>
      <c r="F74" s="21"/>
      <c r="G74" s="21"/>
      <c r="H74" s="21" t="s">
        <v>108</v>
      </c>
      <c r="I74" s="22"/>
      <c r="J74" s="22">
        <v>21</v>
      </c>
      <c r="K74" s="22">
        <v>23</v>
      </c>
      <c r="L74" s="22">
        <v>15</v>
      </c>
      <c r="M74" s="49">
        <v>38</v>
      </c>
      <c r="Q74" s="36"/>
      <c r="R74" s="36"/>
      <c r="T74" s="16"/>
      <c r="U74" s="27">
        <v>7</v>
      </c>
      <c r="V74" s="21" t="s">
        <v>183</v>
      </c>
      <c r="X74" s="21"/>
      <c r="Y74" s="21"/>
      <c r="Z74" s="16"/>
      <c r="AC74" s="22">
        <f t="shared" si="60"/>
        <v>2</v>
      </c>
      <c r="AD74" s="22">
        <f t="shared" si="61"/>
        <v>1</v>
      </c>
      <c r="AE74" s="22">
        <f t="shared" si="61"/>
        <v>0</v>
      </c>
      <c r="AF74" s="22">
        <f t="shared" si="61"/>
        <v>1</v>
      </c>
      <c r="AG74" s="95">
        <f t="shared" si="62"/>
        <v>0.75</v>
      </c>
      <c r="AH74" s="95"/>
      <c r="AI74" s="22">
        <f t="shared" si="63"/>
        <v>3</v>
      </c>
      <c r="AJ74" s="22">
        <f t="shared" si="63"/>
        <v>0</v>
      </c>
      <c r="AK74" s="22">
        <f t="shared" si="63"/>
        <v>0</v>
      </c>
      <c r="AL74" s="24">
        <f t="shared" si="64"/>
        <v>1.5</v>
      </c>
      <c r="AM74" s="22">
        <f t="shared" si="65"/>
        <v>0</v>
      </c>
      <c r="AN74" s="22">
        <f t="shared" si="65"/>
        <v>0</v>
      </c>
      <c r="AO74" s="11"/>
      <c r="AP74" s="22"/>
      <c r="AQ74" s="22"/>
      <c r="AR74" s="36"/>
      <c r="AS74" s="36"/>
      <c r="AT74" s="27">
        <v>8</v>
      </c>
      <c r="AU74" s="21" t="s">
        <v>153</v>
      </c>
      <c r="AV74" s="21"/>
      <c r="AW74" s="21"/>
      <c r="AX74" s="21"/>
      <c r="AY74" s="22">
        <v>14</v>
      </c>
      <c r="AZ74" s="21" t="s">
        <v>173</v>
      </c>
      <c r="BA74" s="72">
        <v>0</v>
      </c>
      <c r="BB74" s="22">
        <v>0</v>
      </c>
      <c r="BC74" s="22">
        <v>0</v>
      </c>
      <c r="BD74" s="22">
        <f t="shared" si="46"/>
        <v>0</v>
      </c>
      <c r="BE74" s="73">
        <v>0</v>
      </c>
      <c r="BF74" s="72">
        <f t="shared" si="51"/>
        <v>19</v>
      </c>
      <c r="BG74" s="22">
        <f t="shared" si="52"/>
        <v>10</v>
      </c>
      <c r="BH74" s="22">
        <f t="shared" si="47"/>
        <v>11</v>
      </c>
      <c r="BI74" s="22">
        <f t="shared" si="53"/>
        <v>21</v>
      </c>
      <c r="BJ74" s="73">
        <f t="shared" si="48"/>
        <v>0</v>
      </c>
      <c r="BK74" s="22">
        <v>19</v>
      </c>
      <c r="BL74" s="22">
        <v>10</v>
      </c>
      <c r="BM74" s="22">
        <v>11</v>
      </c>
      <c r="BN74" s="22">
        <f t="shared" si="49"/>
        <v>21</v>
      </c>
      <c r="BO74" s="22">
        <v>0</v>
      </c>
      <c r="BP74" s="36"/>
      <c r="BQ74" s="36"/>
      <c r="BR74" s="27">
        <v>6.5</v>
      </c>
      <c r="BS74" s="21" t="s">
        <v>123</v>
      </c>
      <c r="BY74" s="72">
        <v>0</v>
      </c>
      <c r="BZ74" s="22">
        <v>0</v>
      </c>
      <c r="CA74" s="22">
        <v>0</v>
      </c>
      <c r="CB74" s="22">
        <f t="shared" si="54"/>
        <v>0</v>
      </c>
      <c r="CC74" s="73">
        <v>0</v>
      </c>
      <c r="CD74" s="72">
        <f t="shared" si="55"/>
        <v>8</v>
      </c>
      <c r="CE74" s="22">
        <f t="shared" si="56"/>
        <v>2</v>
      </c>
      <c r="CF74" s="22">
        <f t="shared" si="57"/>
        <v>2</v>
      </c>
      <c r="CG74" s="22">
        <f t="shared" si="58"/>
        <v>4</v>
      </c>
      <c r="CH74" s="73">
        <f t="shared" si="59"/>
        <v>2</v>
      </c>
      <c r="CI74" s="22">
        <v>8</v>
      </c>
      <c r="CJ74" s="22">
        <v>2</v>
      </c>
      <c r="CK74" s="22">
        <v>2</v>
      </c>
      <c r="CL74" s="22">
        <f t="shared" si="50"/>
        <v>4</v>
      </c>
      <c r="CM74" s="22">
        <v>2</v>
      </c>
      <c r="CN74" s="36"/>
    </row>
    <row r="75" spans="1:92" ht="18.600000000000001" customHeight="1" x14ac:dyDescent="0.25">
      <c r="A75" s="36"/>
      <c r="E75" s="21" t="s">
        <v>185</v>
      </c>
      <c r="F75" s="21"/>
      <c r="G75" s="21"/>
      <c r="H75" s="21" t="s">
        <v>134</v>
      </c>
      <c r="I75" s="22"/>
      <c r="J75" s="22">
        <v>22</v>
      </c>
      <c r="K75" s="22">
        <v>29</v>
      </c>
      <c r="L75" s="22">
        <v>8</v>
      </c>
      <c r="M75" s="49">
        <v>37</v>
      </c>
      <c r="Q75" s="36"/>
      <c r="R75" s="36"/>
      <c r="T75" s="16"/>
      <c r="U75" s="27">
        <v>7</v>
      </c>
      <c r="V75" s="21" t="s">
        <v>315</v>
      </c>
      <c r="X75" s="21"/>
      <c r="Y75" s="21"/>
      <c r="Z75" s="16"/>
      <c r="AC75" s="22">
        <f t="shared" si="60"/>
        <v>1</v>
      </c>
      <c r="AD75" s="22">
        <f t="shared" si="61"/>
        <v>0</v>
      </c>
      <c r="AE75" s="22">
        <f t="shared" si="61"/>
        <v>0</v>
      </c>
      <c r="AF75" s="22">
        <f t="shared" si="61"/>
        <v>1</v>
      </c>
      <c r="AG75" s="95">
        <f t="shared" si="62"/>
        <v>0.5</v>
      </c>
      <c r="AH75" s="95"/>
      <c r="AI75" s="22">
        <f t="shared" si="63"/>
        <v>1</v>
      </c>
      <c r="AJ75" s="22">
        <f t="shared" si="63"/>
        <v>0</v>
      </c>
      <c r="AK75" s="22">
        <f t="shared" si="63"/>
        <v>0</v>
      </c>
      <c r="AL75" s="24">
        <f t="shared" si="64"/>
        <v>1</v>
      </c>
      <c r="AM75" s="22">
        <f t="shared" si="65"/>
        <v>0</v>
      </c>
      <c r="AN75" s="22">
        <f t="shared" si="65"/>
        <v>0</v>
      </c>
      <c r="AO75" s="11"/>
      <c r="AP75" s="22"/>
      <c r="AQ75" s="22"/>
      <c r="AR75" s="36"/>
      <c r="AS75" s="36"/>
      <c r="AT75" s="27">
        <v>7.5</v>
      </c>
      <c r="AU75" s="21" t="s">
        <v>125</v>
      </c>
      <c r="AV75" s="21"/>
      <c r="AW75" s="21"/>
      <c r="AX75" s="21"/>
      <c r="AY75" s="22">
        <v>44</v>
      </c>
      <c r="AZ75" s="21" t="s">
        <v>173</v>
      </c>
      <c r="BA75" s="72">
        <v>1</v>
      </c>
      <c r="BB75" s="22">
        <v>1</v>
      </c>
      <c r="BC75" s="22">
        <v>0</v>
      </c>
      <c r="BD75" s="22">
        <f t="shared" si="46"/>
        <v>1</v>
      </c>
      <c r="BE75" s="73">
        <v>0</v>
      </c>
      <c r="BF75" s="72">
        <f t="shared" si="51"/>
        <v>18</v>
      </c>
      <c r="BG75" s="22">
        <f t="shared" si="52"/>
        <v>2</v>
      </c>
      <c r="BH75" s="22">
        <f t="shared" si="47"/>
        <v>5</v>
      </c>
      <c r="BI75" s="22">
        <f t="shared" si="53"/>
        <v>7</v>
      </c>
      <c r="BJ75" s="73">
        <f t="shared" si="48"/>
        <v>0</v>
      </c>
      <c r="BK75" s="22">
        <v>17</v>
      </c>
      <c r="BL75" s="22">
        <v>1</v>
      </c>
      <c r="BM75" s="22">
        <v>5</v>
      </c>
      <c r="BN75" s="22">
        <f t="shared" si="49"/>
        <v>6</v>
      </c>
      <c r="BO75" s="22">
        <v>0</v>
      </c>
      <c r="BP75" s="36"/>
      <c r="BQ75" s="36"/>
      <c r="BR75" s="27">
        <v>6</v>
      </c>
      <c r="BS75" s="21" t="s">
        <v>103</v>
      </c>
      <c r="BY75" s="72">
        <v>0</v>
      </c>
      <c r="BZ75" s="22">
        <v>0</v>
      </c>
      <c r="CA75" s="22">
        <v>0</v>
      </c>
      <c r="CB75" s="22">
        <f t="shared" si="54"/>
        <v>0</v>
      </c>
      <c r="CC75" s="73">
        <v>0</v>
      </c>
      <c r="CD75" s="72">
        <f t="shared" si="55"/>
        <v>4</v>
      </c>
      <c r="CE75" s="22">
        <f t="shared" si="56"/>
        <v>0</v>
      </c>
      <c r="CF75" s="22">
        <f t="shared" si="57"/>
        <v>0</v>
      </c>
      <c r="CG75" s="22">
        <f t="shared" si="58"/>
        <v>0</v>
      </c>
      <c r="CH75" s="73">
        <f t="shared" si="59"/>
        <v>0</v>
      </c>
      <c r="CI75" s="22">
        <v>4</v>
      </c>
      <c r="CJ75" s="22">
        <v>0</v>
      </c>
      <c r="CK75" s="22">
        <v>0</v>
      </c>
      <c r="CL75" s="22">
        <f t="shared" si="50"/>
        <v>0</v>
      </c>
      <c r="CM75" s="22">
        <v>0</v>
      </c>
      <c r="CN75" s="36"/>
    </row>
    <row r="76" spans="1:92" ht="18.600000000000001" customHeight="1" x14ac:dyDescent="0.25">
      <c r="A76" s="36"/>
      <c r="E76" s="21" t="s">
        <v>150</v>
      </c>
      <c r="F76" s="21"/>
      <c r="G76" s="21"/>
      <c r="H76" s="21" t="s">
        <v>97</v>
      </c>
      <c r="I76" s="22"/>
      <c r="J76" s="22">
        <v>19</v>
      </c>
      <c r="K76" s="22">
        <v>17</v>
      </c>
      <c r="L76" s="22">
        <v>18</v>
      </c>
      <c r="M76" s="49">
        <v>35</v>
      </c>
      <c r="Q76" s="36"/>
      <c r="R76" s="36"/>
      <c r="T76" s="16"/>
      <c r="U76" s="27">
        <v>7.5</v>
      </c>
      <c r="V76" s="21" t="s">
        <v>168</v>
      </c>
      <c r="Z76" s="21" t="s">
        <v>136</v>
      </c>
      <c r="AB76" s="22"/>
      <c r="AC76" s="22">
        <f t="shared" si="60"/>
        <v>2</v>
      </c>
      <c r="AD76" s="22">
        <f t="shared" si="61"/>
        <v>1</v>
      </c>
      <c r="AE76" s="22">
        <f t="shared" si="61"/>
        <v>1</v>
      </c>
      <c r="AF76" s="22">
        <f t="shared" si="61"/>
        <v>0</v>
      </c>
      <c r="AG76" s="95">
        <f t="shared" si="62"/>
        <v>0.5</v>
      </c>
      <c r="AH76" s="95"/>
      <c r="AI76" s="22">
        <f t="shared" si="63"/>
        <v>2</v>
      </c>
      <c r="AJ76" s="22">
        <f t="shared" si="63"/>
        <v>0</v>
      </c>
      <c r="AK76" s="22">
        <f t="shared" si="63"/>
        <v>1</v>
      </c>
      <c r="AL76" s="24">
        <f t="shared" si="64"/>
        <v>1</v>
      </c>
      <c r="AM76" s="22">
        <f t="shared" si="65"/>
        <v>0</v>
      </c>
      <c r="AN76" s="22">
        <f t="shared" si="65"/>
        <v>0</v>
      </c>
      <c r="AO76" s="11"/>
      <c r="AP76" s="22"/>
      <c r="AQ76" s="22"/>
      <c r="AR76" s="40"/>
      <c r="AS76" s="36"/>
      <c r="AT76" s="27">
        <v>7</v>
      </c>
      <c r="AU76" s="21" t="s">
        <v>119</v>
      </c>
      <c r="AV76" s="21"/>
      <c r="AW76" s="21"/>
      <c r="AX76" s="21"/>
      <c r="AY76" s="22">
        <v>24</v>
      </c>
      <c r="AZ76" s="21" t="s">
        <v>173</v>
      </c>
      <c r="BA76" s="72">
        <v>1</v>
      </c>
      <c r="BB76" s="22">
        <v>0</v>
      </c>
      <c r="BC76" s="22">
        <v>1</v>
      </c>
      <c r="BD76" s="22">
        <f t="shared" si="46"/>
        <v>1</v>
      </c>
      <c r="BE76" s="73">
        <v>0</v>
      </c>
      <c r="BF76" s="72">
        <f t="shared" si="51"/>
        <v>21</v>
      </c>
      <c r="BG76" s="22">
        <f t="shared" si="52"/>
        <v>6</v>
      </c>
      <c r="BH76" s="22">
        <f t="shared" si="47"/>
        <v>14</v>
      </c>
      <c r="BI76" s="22">
        <f t="shared" si="53"/>
        <v>20</v>
      </c>
      <c r="BJ76" s="73">
        <f t="shared" si="48"/>
        <v>2</v>
      </c>
      <c r="BK76" s="22">
        <v>20</v>
      </c>
      <c r="BL76" s="22">
        <v>6</v>
      </c>
      <c r="BM76" s="22">
        <v>13</v>
      </c>
      <c r="BN76" s="22">
        <f t="shared" si="49"/>
        <v>19</v>
      </c>
      <c r="BO76" s="22">
        <v>2</v>
      </c>
      <c r="BP76" s="36"/>
      <c r="BQ76" s="36"/>
      <c r="BR76" s="27">
        <v>8.5</v>
      </c>
      <c r="BS76" s="21" t="s">
        <v>161</v>
      </c>
      <c r="BY76" s="72">
        <v>0</v>
      </c>
      <c r="BZ76" s="22">
        <v>0</v>
      </c>
      <c r="CA76" s="22">
        <v>0</v>
      </c>
      <c r="CB76" s="22">
        <f t="shared" si="54"/>
        <v>0</v>
      </c>
      <c r="CC76" s="73">
        <v>0</v>
      </c>
      <c r="CD76" s="72">
        <f t="shared" si="55"/>
        <v>2</v>
      </c>
      <c r="CE76" s="22">
        <f t="shared" si="56"/>
        <v>1</v>
      </c>
      <c r="CF76" s="22">
        <f t="shared" si="57"/>
        <v>4</v>
      </c>
      <c r="CG76" s="22">
        <f t="shared" si="58"/>
        <v>5</v>
      </c>
      <c r="CH76" s="73">
        <f t="shared" si="59"/>
        <v>0</v>
      </c>
      <c r="CI76" s="22">
        <v>2</v>
      </c>
      <c r="CJ76" s="22">
        <v>1</v>
      </c>
      <c r="CK76" s="22">
        <v>4</v>
      </c>
      <c r="CL76" s="22">
        <f t="shared" si="50"/>
        <v>5</v>
      </c>
      <c r="CM76" s="22">
        <v>0</v>
      </c>
      <c r="CN76" s="40"/>
    </row>
    <row r="77" spans="1:92" ht="18.600000000000001" customHeight="1" x14ac:dyDescent="0.25">
      <c r="A77" s="36"/>
      <c r="E77" s="21" t="s">
        <v>282</v>
      </c>
      <c r="F77" s="21"/>
      <c r="G77" s="21"/>
      <c r="H77" s="21" t="s">
        <v>106</v>
      </c>
      <c r="I77" s="22"/>
      <c r="J77" s="22">
        <v>22</v>
      </c>
      <c r="K77" s="22">
        <v>13</v>
      </c>
      <c r="L77" s="22">
        <v>19</v>
      </c>
      <c r="M77" s="49">
        <v>32</v>
      </c>
      <c r="Q77" s="40"/>
      <c r="R77" s="40"/>
      <c r="T77" s="16"/>
      <c r="U77" s="27">
        <v>7</v>
      </c>
      <c r="V77" s="21" t="s">
        <v>274</v>
      </c>
      <c r="X77" s="21"/>
      <c r="Y77" s="21"/>
      <c r="Z77" s="16"/>
      <c r="AC77" s="22">
        <f t="shared" si="60"/>
        <v>4</v>
      </c>
      <c r="AD77" s="22">
        <f t="shared" si="61"/>
        <v>0</v>
      </c>
      <c r="AE77" s="22">
        <f t="shared" si="61"/>
        <v>3</v>
      </c>
      <c r="AF77" s="22">
        <f t="shared" si="61"/>
        <v>1</v>
      </c>
      <c r="AG77" s="95">
        <f t="shared" si="62"/>
        <v>0.125</v>
      </c>
      <c r="AH77" s="95"/>
      <c r="AI77" s="22">
        <f t="shared" si="63"/>
        <v>13</v>
      </c>
      <c r="AJ77" s="22">
        <f t="shared" si="63"/>
        <v>0</v>
      </c>
      <c r="AK77" s="22">
        <f t="shared" si="63"/>
        <v>0</v>
      </c>
      <c r="AL77" s="24">
        <f t="shared" si="64"/>
        <v>3.25</v>
      </c>
      <c r="AM77" s="22">
        <f t="shared" si="65"/>
        <v>0</v>
      </c>
      <c r="AN77" s="22">
        <f t="shared" si="65"/>
        <v>0</v>
      </c>
      <c r="AO77" s="11"/>
      <c r="AP77" s="22"/>
      <c r="AQ77" s="22"/>
      <c r="AR77" s="40"/>
      <c r="AS77" s="40"/>
      <c r="AT77" s="27">
        <v>6.5</v>
      </c>
      <c r="AU77" s="21" t="s">
        <v>99</v>
      </c>
      <c r="AV77" s="21"/>
      <c r="AW77" s="21"/>
      <c r="AX77" s="21"/>
      <c r="AY77" s="22">
        <v>12</v>
      </c>
      <c r="AZ77" s="21" t="s">
        <v>173</v>
      </c>
      <c r="BA77" s="72">
        <v>1</v>
      </c>
      <c r="BB77" s="22">
        <v>1</v>
      </c>
      <c r="BC77" s="22">
        <v>0</v>
      </c>
      <c r="BD77" s="22">
        <f t="shared" si="46"/>
        <v>1</v>
      </c>
      <c r="BE77" s="73">
        <v>0</v>
      </c>
      <c r="BF77" s="72">
        <f t="shared" si="51"/>
        <v>22</v>
      </c>
      <c r="BG77" s="22">
        <f t="shared" si="52"/>
        <v>7</v>
      </c>
      <c r="BH77" s="22">
        <f t="shared" si="47"/>
        <v>8</v>
      </c>
      <c r="BI77" s="22">
        <f t="shared" si="53"/>
        <v>15</v>
      </c>
      <c r="BJ77" s="73">
        <f t="shared" si="48"/>
        <v>2</v>
      </c>
      <c r="BK77" s="22">
        <v>21</v>
      </c>
      <c r="BL77" s="22">
        <v>6</v>
      </c>
      <c r="BM77" s="22">
        <v>8</v>
      </c>
      <c r="BN77" s="22">
        <f t="shared" si="49"/>
        <v>14</v>
      </c>
      <c r="BO77" s="22">
        <v>2</v>
      </c>
      <c r="BP77" s="40"/>
      <c r="BQ77" s="40"/>
      <c r="BR77" s="27">
        <v>9.5</v>
      </c>
      <c r="BS77" s="21" t="s">
        <v>129</v>
      </c>
      <c r="BY77" s="72">
        <v>0</v>
      </c>
      <c r="BZ77" s="22">
        <v>0</v>
      </c>
      <c r="CA77" s="22">
        <v>0</v>
      </c>
      <c r="CB77" s="22">
        <f t="shared" si="54"/>
        <v>0</v>
      </c>
      <c r="CC77" s="73">
        <v>0</v>
      </c>
      <c r="CD77" s="72">
        <f t="shared" si="55"/>
        <v>2</v>
      </c>
      <c r="CE77" s="22">
        <f t="shared" si="56"/>
        <v>2</v>
      </c>
      <c r="CF77" s="22">
        <f t="shared" si="57"/>
        <v>5</v>
      </c>
      <c r="CG77" s="22">
        <f t="shared" si="58"/>
        <v>7</v>
      </c>
      <c r="CH77" s="73">
        <f t="shared" si="59"/>
        <v>2</v>
      </c>
      <c r="CI77" s="22">
        <v>2</v>
      </c>
      <c r="CJ77" s="22">
        <v>2</v>
      </c>
      <c r="CK77" s="22">
        <v>5</v>
      </c>
      <c r="CL77" s="22">
        <f t="shared" si="50"/>
        <v>7</v>
      </c>
      <c r="CM77" s="22">
        <v>2</v>
      </c>
      <c r="CN77" s="40"/>
    </row>
    <row r="78" spans="1:92" ht="18.600000000000001" customHeight="1" thickBot="1" x14ac:dyDescent="0.3">
      <c r="A78" s="36"/>
      <c r="E78" s="21" t="s">
        <v>118</v>
      </c>
      <c r="G78" s="21"/>
      <c r="H78" s="21" t="s">
        <v>106</v>
      </c>
      <c r="I78" s="22"/>
      <c r="J78" s="22">
        <v>21</v>
      </c>
      <c r="K78" s="22">
        <v>13</v>
      </c>
      <c r="L78" s="22">
        <v>19</v>
      </c>
      <c r="M78" s="49">
        <v>32</v>
      </c>
      <c r="Q78" s="40"/>
      <c r="R78" s="40"/>
      <c r="T78" s="16"/>
      <c r="U78" s="56">
        <v>7</v>
      </c>
      <c r="V78" s="28" t="s">
        <v>222</v>
      </c>
      <c r="W78" s="3"/>
      <c r="X78" s="28"/>
      <c r="Y78" s="28"/>
      <c r="Z78" s="10"/>
      <c r="AA78" s="3"/>
      <c r="AB78" s="3"/>
      <c r="AC78" s="22">
        <f t="shared" si="60"/>
        <v>3</v>
      </c>
      <c r="AD78" s="22">
        <f t="shared" si="61"/>
        <v>0</v>
      </c>
      <c r="AE78" s="22">
        <f t="shared" si="61"/>
        <v>2</v>
      </c>
      <c r="AF78" s="22">
        <f t="shared" si="61"/>
        <v>1</v>
      </c>
      <c r="AG78" s="95">
        <f t="shared" si="62"/>
        <v>0.16666666666666666</v>
      </c>
      <c r="AH78" s="95"/>
      <c r="AI78" s="22">
        <f t="shared" si="63"/>
        <v>14</v>
      </c>
      <c r="AJ78" s="22">
        <f t="shared" si="63"/>
        <v>0</v>
      </c>
      <c r="AK78" s="22">
        <f t="shared" si="63"/>
        <v>0</v>
      </c>
      <c r="AL78" s="24">
        <f t="shared" si="64"/>
        <v>4.666666666666667</v>
      </c>
      <c r="AM78" s="22">
        <f t="shared" si="65"/>
        <v>0</v>
      </c>
      <c r="AN78" s="22">
        <f t="shared" si="65"/>
        <v>0</v>
      </c>
      <c r="AO78" s="11"/>
      <c r="AP78" s="22"/>
      <c r="AQ78" s="22"/>
      <c r="AR78" s="40"/>
      <c r="AS78" s="40"/>
      <c r="AT78" s="27">
        <v>6.5</v>
      </c>
      <c r="AU78" s="21" t="s">
        <v>123</v>
      </c>
      <c r="AV78" s="21"/>
      <c r="AW78" s="21"/>
      <c r="AX78" s="21"/>
      <c r="AY78" s="22">
        <v>8</v>
      </c>
      <c r="AZ78" s="21" t="s">
        <v>173</v>
      </c>
      <c r="BA78" s="72">
        <v>1</v>
      </c>
      <c r="BB78" s="22">
        <v>0</v>
      </c>
      <c r="BC78" s="22">
        <v>0</v>
      </c>
      <c r="BD78" s="22">
        <f t="shared" si="46"/>
        <v>0</v>
      </c>
      <c r="BE78" s="73">
        <v>0</v>
      </c>
      <c r="BF78" s="72">
        <f t="shared" si="51"/>
        <v>23</v>
      </c>
      <c r="BG78" s="22">
        <f t="shared" si="52"/>
        <v>2</v>
      </c>
      <c r="BH78" s="22">
        <f t="shared" si="47"/>
        <v>4</v>
      </c>
      <c r="BI78" s="22">
        <f t="shared" si="53"/>
        <v>6</v>
      </c>
      <c r="BJ78" s="73">
        <f t="shared" si="48"/>
        <v>2</v>
      </c>
      <c r="BK78" s="22">
        <v>22</v>
      </c>
      <c r="BL78" s="22">
        <v>2</v>
      </c>
      <c r="BM78" s="22">
        <v>4</v>
      </c>
      <c r="BN78" s="22">
        <f t="shared" si="49"/>
        <v>6</v>
      </c>
      <c r="BO78" s="22">
        <v>2</v>
      </c>
      <c r="BP78" s="40"/>
      <c r="BQ78" s="40"/>
      <c r="BR78" s="27">
        <v>7.5</v>
      </c>
      <c r="BS78" s="21" t="s">
        <v>196</v>
      </c>
      <c r="BT78" s="21"/>
      <c r="BY78" s="72">
        <v>0</v>
      </c>
      <c r="BZ78" s="22">
        <v>0</v>
      </c>
      <c r="CA78" s="22">
        <v>0</v>
      </c>
      <c r="CB78" s="22">
        <f t="shared" si="54"/>
        <v>0</v>
      </c>
      <c r="CC78" s="73">
        <v>0</v>
      </c>
      <c r="CD78" s="72">
        <f t="shared" si="55"/>
        <v>1</v>
      </c>
      <c r="CE78" s="22">
        <f t="shared" si="56"/>
        <v>0</v>
      </c>
      <c r="CF78" s="22">
        <f t="shared" si="57"/>
        <v>0</v>
      </c>
      <c r="CG78" s="22">
        <f t="shared" si="58"/>
        <v>0</v>
      </c>
      <c r="CH78" s="73">
        <f t="shared" si="59"/>
        <v>0</v>
      </c>
      <c r="CI78" s="22">
        <v>1</v>
      </c>
      <c r="CJ78" s="22">
        <v>0</v>
      </c>
      <c r="CK78" s="22">
        <v>0</v>
      </c>
      <c r="CL78" s="22">
        <f t="shared" ref="CL78:CL87" si="66">+CJ78+CK78</f>
        <v>0</v>
      </c>
      <c r="CM78" s="22">
        <v>0</v>
      </c>
      <c r="CN78" s="40"/>
    </row>
    <row r="79" spans="1:92" ht="18.600000000000001" customHeight="1" x14ac:dyDescent="0.25">
      <c r="A79" s="36"/>
      <c r="E79" s="21" t="s">
        <v>128</v>
      </c>
      <c r="F79" s="21"/>
      <c r="G79" s="21"/>
      <c r="H79" s="21" t="s">
        <v>106</v>
      </c>
      <c r="I79" s="22"/>
      <c r="J79" s="22">
        <v>22</v>
      </c>
      <c r="K79" s="22">
        <v>16</v>
      </c>
      <c r="L79" s="22">
        <v>14</v>
      </c>
      <c r="M79" s="49">
        <v>30</v>
      </c>
      <c r="Q79" s="40"/>
      <c r="R79" s="40"/>
      <c r="T79" s="16"/>
      <c r="U79" s="8"/>
      <c r="V79" s="32"/>
      <c r="W79" s="31" t="s">
        <v>20</v>
      </c>
      <c r="X79" s="32"/>
      <c r="Y79" s="32"/>
      <c r="Z79" s="15"/>
      <c r="AA79" s="8"/>
      <c r="AB79" s="8"/>
      <c r="AC79" s="15">
        <v>24</v>
      </c>
      <c r="AD79" s="15">
        <v>5</v>
      </c>
      <c r="AE79" s="15">
        <v>15</v>
      </c>
      <c r="AF79" s="15">
        <v>4</v>
      </c>
      <c r="AG79" s="98">
        <v>0.29166666666666669</v>
      </c>
      <c r="AH79" s="98"/>
      <c r="AI79" s="15">
        <v>87</v>
      </c>
      <c r="AJ79" s="15">
        <v>0</v>
      </c>
      <c r="AK79" s="15">
        <v>1</v>
      </c>
      <c r="AL79" s="52">
        <v>3.625</v>
      </c>
      <c r="AM79" s="15">
        <v>0</v>
      </c>
      <c r="AN79" s="15">
        <v>0</v>
      </c>
      <c r="AO79" s="11"/>
      <c r="AP79" s="22"/>
      <c r="AQ79" s="22"/>
      <c r="AR79" s="41"/>
      <c r="AS79" s="40"/>
      <c r="AT79" s="27">
        <v>6</v>
      </c>
      <c r="AU79" s="21" t="s">
        <v>91</v>
      </c>
      <c r="AV79" s="21"/>
      <c r="AW79" s="21"/>
      <c r="AX79" s="21"/>
      <c r="AY79" s="22">
        <v>23</v>
      </c>
      <c r="AZ79" s="21" t="s">
        <v>173</v>
      </c>
      <c r="BA79" s="72">
        <v>1</v>
      </c>
      <c r="BB79" s="22">
        <v>0</v>
      </c>
      <c r="BC79" s="22">
        <v>0</v>
      </c>
      <c r="BD79" s="22">
        <f t="shared" si="46"/>
        <v>0</v>
      </c>
      <c r="BE79" s="73">
        <v>0</v>
      </c>
      <c r="BF79" s="72">
        <f t="shared" si="51"/>
        <v>19</v>
      </c>
      <c r="BG79" s="22">
        <f t="shared" si="52"/>
        <v>0</v>
      </c>
      <c r="BH79" s="22">
        <f t="shared" si="47"/>
        <v>1</v>
      </c>
      <c r="BI79" s="22">
        <f t="shared" si="53"/>
        <v>1</v>
      </c>
      <c r="BJ79" s="73">
        <f t="shared" si="48"/>
        <v>2</v>
      </c>
      <c r="BK79" s="22">
        <v>18</v>
      </c>
      <c r="BL79" s="22">
        <v>0</v>
      </c>
      <c r="BM79" s="22">
        <v>1</v>
      </c>
      <c r="BN79" s="22">
        <f t="shared" si="49"/>
        <v>1</v>
      </c>
      <c r="BO79" s="22">
        <v>2</v>
      </c>
      <c r="BP79" s="40"/>
      <c r="BQ79" s="40"/>
      <c r="BR79" s="27">
        <v>6.5</v>
      </c>
      <c r="BS79" s="21" t="s">
        <v>30</v>
      </c>
      <c r="BT79" s="21"/>
      <c r="BY79" s="72">
        <v>0</v>
      </c>
      <c r="BZ79" s="22">
        <v>0</v>
      </c>
      <c r="CA79" s="22">
        <v>0</v>
      </c>
      <c r="CB79" s="22">
        <f t="shared" si="54"/>
        <v>0</v>
      </c>
      <c r="CC79" s="73">
        <v>0</v>
      </c>
      <c r="CD79" s="72">
        <f t="shared" si="55"/>
        <v>1</v>
      </c>
      <c r="CE79" s="22">
        <f t="shared" si="56"/>
        <v>0</v>
      </c>
      <c r="CF79" s="22">
        <f t="shared" si="57"/>
        <v>1</v>
      </c>
      <c r="CG79" s="22">
        <f t="shared" si="58"/>
        <v>1</v>
      </c>
      <c r="CH79" s="73">
        <f t="shared" si="59"/>
        <v>0</v>
      </c>
      <c r="CI79" s="22">
        <v>1</v>
      </c>
      <c r="CJ79" s="22">
        <v>0</v>
      </c>
      <c r="CK79" s="22">
        <v>1</v>
      </c>
      <c r="CL79" s="22">
        <f t="shared" si="66"/>
        <v>1</v>
      </c>
      <c r="CM79" s="22">
        <v>0</v>
      </c>
      <c r="CN79" s="41"/>
    </row>
    <row r="80" spans="1:92" ht="18.600000000000001" customHeight="1" x14ac:dyDescent="0.25">
      <c r="A80" s="36"/>
      <c r="E80" s="21" t="s">
        <v>155</v>
      </c>
      <c r="H80" s="21" t="s">
        <v>134</v>
      </c>
      <c r="I80" s="22"/>
      <c r="J80" s="22">
        <v>21</v>
      </c>
      <c r="K80" s="22">
        <v>14</v>
      </c>
      <c r="L80" s="22">
        <v>16</v>
      </c>
      <c r="M80" s="49">
        <v>30</v>
      </c>
      <c r="Q80" s="41"/>
      <c r="R80" s="41"/>
      <c r="T80" s="16"/>
      <c r="U80" s="16"/>
      <c r="V80" s="16"/>
      <c r="W80" s="16"/>
      <c r="X80" s="16"/>
      <c r="Y80" s="16"/>
      <c r="Z80" s="16"/>
      <c r="AA80" s="29"/>
      <c r="AB80" s="29"/>
      <c r="AC80" s="29"/>
      <c r="AD80" s="29"/>
      <c r="AE80" s="30"/>
      <c r="AF80" s="29"/>
      <c r="AG80" s="29"/>
      <c r="AH80" s="29"/>
      <c r="AI80" s="29"/>
      <c r="AJ80" s="29"/>
      <c r="AK80" s="29"/>
      <c r="AL80" s="29"/>
      <c r="AM80" s="21"/>
      <c r="AN80" s="11"/>
      <c r="AO80" s="11"/>
      <c r="AP80" s="22"/>
      <c r="AQ80" s="22"/>
      <c r="AR80" s="41"/>
      <c r="AS80" s="41"/>
      <c r="AT80" s="27">
        <v>6</v>
      </c>
      <c r="AU80" s="21" t="s">
        <v>68</v>
      </c>
      <c r="AV80" s="21"/>
      <c r="AW80" s="21"/>
      <c r="AX80" s="21"/>
      <c r="AY80" s="22">
        <v>9</v>
      </c>
      <c r="AZ80" s="21" t="s">
        <v>173</v>
      </c>
      <c r="BA80" s="72">
        <v>1</v>
      </c>
      <c r="BB80" s="22">
        <v>0</v>
      </c>
      <c r="BC80" s="22">
        <v>0</v>
      </c>
      <c r="BD80" s="22">
        <f t="shared" si="46"/>
        <v>0</v>
      </c>
      <c r="BE80" s="73">
        <v>0</v>
      </c>
      <c r="BF80" s="72">
        <f t="shared" si="51"/>
        <v>23</v>
      </c>
      <c r="BG80" s="22">
        <f t="shared" si="52"/>
        <v>1</v>
      </c>
      <c r="BH80" s="22">
        <f t="shared" si="47"/>
        <v>4</v>
      </c>
      <c r="BI80" s="22">
        <f t="shared" si="53"/>
        <v>5</v>
      </c>
      <c r="BJ80" s="73">
        <f t="shared" si="48"/>
        <v>2</v>
      </c>
      <c r="BK80" s="22">
        <v>22</v>
      </c>
      <c r="BL80" s="22">
        <v>1</v>
      </c>
      <c r="BM80" s="22">
        <v>4</v>
      </c>
      <c r="BN80" s="22">
        <f t="shared" si="49"/>
        <v>5</v>
      </c>
      <c r="BO80" s="22">
        <v>2</v>
      </c>
      <c r="BP80" s="41"/>
      <c r="BQ80" s="41"/>
      <c r="BR80" s="27">
        <v>8.5</v>
      </c>
      <c r="BS80" s="21" t="s">
        <v>28</v>
      </c>
      <c r="BY80" s="72">
        <v>0</v>
      </c>
      <c r="BZ80" s="22">
        <v>0</v>
      </c>
      <c r="CA80" s="22">
        <v>0</v>
      </c>
      <c r="CB80" s="22">
        <f t="shared" si="54"/>
        <v>0</v>
      </c>
      <c r="CC80" s="73">
        <v>0</v>
      </c>
      <c r="CD80" s="72">
        <f t="shared" si="55"/>
        <v>1</v>
      </c>
      <c r="CE80" s="22">
        <f t="shared" si="56"/>
        <v>0</v>
      </c>
      <c r="CF80" s="22">
        <f t="shared" si="57"/>
        <v>1</v>
      </c>
      <c r="CG80" s="22">
        <f t="shared" si="58"/>
        <v>1</v>
      </c>
      <c r="CH80" s="73">
        <f t="shared" si="59"/>
        <v>0</v>
      </c>
      <c r="CI80" s="22">
        <v>1</v>
      </c>
      <c r="CJ80" s="22">
        <v>0</v>
      </c>
      <c r="CK80" s="22">
        <v>1</v>
      </c>
      <c r="CL80" s="22">
        <f t="shared" si="66"/>
        <v>1</v>
      </c>
      <c r="CM80" s="22">
        <v>0</v>
      </c>
      <c r="CN80" s="41"/>
    </row>
    <row r="81" spans="1:92" ht="18.600000000000001" customHeight="1" thickBot="1" x14ac:dyDescent="0.3">
      <c r="A81" s="36"/>
      <c r="E81" s="21" t="s">
        <v>140</v>
      </c>
      <c r="F81" s="21"/>
      <c r="G81" s="21"/>
      <c r="H81" s="21" t="s">
        <v>108</v>
      </c>
      <c r="I81" s="22"/>
      <c r="J81" s="22">
        <v>23</v>
      </c>
      <c r="K81" s="22">
        <v>14</v>
      </c>
      <c r="L81" s="22">
        <v>16</v>
      </c>
      <c r="M81" s="49">
        <v>30</v>
      </c>
      <c r="Q81" s="41"/>
      <c r="R81" s="41"/>
      <c r="T81" s="16"/>
      <c r="U81" s="16"/>
      <c r="V81" s="16"/>
      <c r="W81" s="16"/>
      <c r="X81" s="16"/>
      <c r="Y81" s="16"/>
      <c r="Z81" s="16"/>
      <c r="AA81" s="29"/>
      <c r="AB81" s="29"/>
      <c r="AC81" s="29"/>
      <c r="AD81" s="29"/>
      <c r="AE81" s="30"/>
      <c r="AF81" s="29"/>
      <c r="AG81" s="29"/>
      <c r="AH81" s="29"/>
      <c r="AI81" s="29"/>
      <c r="AJ81" s="29"/>
      <c r="AK81" s="29"/>
      <c r="AL81" s="29"/>
      <c r="AM81" s="21"/>
      <c r="AN81" s="11"/>
      <c r="AO81" s="11"/>
      <c r="AP81" s="22"/>
      <c r="AQ81" s="22"/>
      <c r="AR81" s="41"/>
      <c r="AS81" s="41"/>
      <c r="AT81" s="17" t="s">
        <v>172</v>
      </c>
      <c r="AU81" s="17"/>
      <c r="AV81" s="17"/>
      <c r="AW81" s="17"/>
      <c r="AX81" s="17"/>
      <c r="AY81" s="17"/>
      <c r="AZ81" s="17"/>
      <c r="BA81" s="75">
        <f>SUM(BA69:BA80)</f>
        <v>11</v>
      </c>
      <c r="BB81" s="23">
        <f>SUM(BB69:BB80)</f>
        <v>3</v>
      </c>
      <c r="BC81" s="23">
        <f>SUM(BC69:BC80)</f>
        <v>4</v>
      </c>
      <c r="BD81" s="23">
        <f>+BC81+BB81</f>
        <v>7</v>
      </c>
      <c r="BE81" s="76">
        <f>SUM(BE69:BE80)</f>
        <v>2</v>
      </c>
      <c r="BF81" s="75">
        <f>SUM(BF69:BF80)</f>
        <v>253</v>
      </c>
      <c r="BG81" s="23">
        <f>SUM(BG69:BG80)</f>
        <v>87</v>
      </c>
      <c r="BH81" s="23">
        <f>SUM(BH69:BH80)</f>
        <v>127</v>
      </c>
      <c r="BI81" s="23">
        <f>+BH81+BG81</f>
        <v>214</v>
      </c>
      <c r="BJ81" s="76">
        <f>SUM(BJ69:BJ80)</f>
        <v>40</v>
      </c>
      <c r="BK81" s="23">
        <f>SUM(BK69:BK80)</f>
        <v>242</v>
      </c>
      <c r="BL81" s="23">
        <f>SUM(BL69:BL80)</f>
        <v>84</v>
      </c>
      <c r="BM81" s="23">
        <f>SUM(BM69:BM80)</f>
        <v>123</v>
      </c>
      <c r="BN81" s="23">
        <f>+BM81+BL81</f>
        <v>207</v>
      </c>
      <c r="BO81" s="23">
        <f>SUM(BO69:BO80)</f>
        <v>38</v>
      </c>
      <c r="BP81" s="41"/>
      <c r="BQ81" s="41"/>
      <c r="BR81" s="27">
        <v>7.5</v>
      </c>
      <c r="BS81" s="21" t="s">
        <v>32</v>
      </c>
      <c r="BY81" s="72">
        <v>0</v>
      </c>
      <c r="BZ81" s="22">
        <v>0</v>
      </c>
      <c r="CA81" s="22">
        <v>0</v>
      </c>
      <c r="CB81" s="22">
        <f t="shared" si="54"/>
        <v>0</v>
      </c>
      <c r="CC81" s="73">
        <v>0</v>
      </c>
      <c r="CD81" s="72">
        <f t="shared" si="55"/>
        <v>1</v>
      </c>
      <c r="CE81" s="22">
        <f t="shared" si="56"/>
        <v>0</v>
      </c>
      <c r="CF81" s="22">
        <f t="shared" si="57"/>
        <v>0</v>
      </c>
      <c r="CG81" s="22">
        <f t="shared" si="58"/>
        <v>0</v>
      </c>
      <c r="CH81" s="73">
        <f t="shared" si="59"/>
        <v>0</v>
      </c>
      <c r="CI81" s="22">
        <v>1</v>
      </c>
      <c r="CJ81" s="22">
        <v>0</v>
      </c>
      <c r="CK81" s="22">
        <v>0</v>
      </c>
      <c r="CL81" s="22">
        <f t="shared" si="66"/>
        <v>0</v>
      </c>
      <c r="CM81" s="22">
        <v>0</v>
      </c>
      <c r="CN81" s="41"/>
    </row>
    <row r="82" spans="1:92" ht="18.600000000000001" customHeight="1" x14ac:dyDescent="0.25">
      <c r="A82" s="36"/>
      <c r="E82" s="21" t="s">
        <v>138</v>
      </c>
      <c r="F82" s="21"/>
      <c r="G82" s="21"/>
      <c r="H82" s="21" t="s">
        <v>173</v>
      </c>
      <c r="I82" s="22"/>
      <c r="J82" s="22">
        <v>19</v>
      </c>
      <c r="K82" s="22">
        <v>14</v>
      </c>
      <c r="L82" s="22">
        <v>16</v>
      </c>
      <c r="M82" s="49">
        <v>30</v>
      </c>
      <c r="Q82" s="41"/>
      <c r="R82" s="41"/>
      <c r="T82" s="16"/>
      <c r="U82" s="16"/>
      <c r="V82" s="16"/>
      <c r="W82" s="16"/>
      <c r="X82" s="16"/>
      <c r="Y82" s="16"/>
      <c r="Z82" s="16"/>
      <c r="AA82" s="29"/>
      <c r="AB82" s="29"/>
      <c r="AC82" s="29"/>
      <c r="AD82" s="29"/>
      <c r="AE82" s="30"/>
      <c r="AF82" s="29"/>
      <c r="AG82" s="29"/>
      <c r="AH82" s="29"/>
      <c r="AI82" s="29"/>
      <c r="AJ82" s="29"/>
      <c r="AK82" s="29"/>
      <c r="AL82" s="29"/>
      <c r="AM82" s="21"/>
      <c r="AN82" s="11"/>
      <c r="AO82" s="11"/>
      <c r="AP82" s="22"/>
      <c r="AQ82" s="22"/>
      <c r="AR82" s="41"/>
      <c r="AS82" s="41"/>
      <c r="AT82" s="19" t="s">
        <v>17</v>
      </c>
      <c r="AU82" s="19"/>
      <c r="AV82" s="19"/>
      <c r="AW82" s="19"/>
      <c r="AX82" s="19"/>
      <c r="AY82" s="16" t="s">
        <v>51</v>
      </c>
      <c r="BA82" s="72">
        <v>0</v>
      </c>
      <c r="BB82" s="22">
        <v>0</v>
      </c>
      <c r="BC82" s="22">
        <v>0</v>
      </c>
      <c r="BD82" s="22">
        <f t="shared" ref="BD82:BD93" si="67">+BB82+BC82</f>
        <v>0</v>
      </c>
      <c r="BE82" s="73">
        <v>0</v>
      </c>
      <c r="BF82" s="72">
        <f>+BA82+BK82</f>
        <v>18</v>
      </c>
      <c r="BG82" s="22">
        <f>+BB82+BL82</f>
        <v>7</v>
      </c>
      <c r="BH82" s="22">
        <f t="shared" ref="BH82:BH93" si="68">+BC82+BM82</f>
        <v>9</v>
      </c>
      <c r="BI82" s="22">
        <f>+BG82+BH82</f>
        <v>16</v>
      </c>
      <c r="BJ82" s="73">
        <f t="shared" ref="BJ82:BJ93" si="69">+BE82+BO82</f>
        <v>0</v>
      </c>
      <c r="BK82" s="22">
        <v>18</v>
      </c>
      <c r="BL82" s="22">
        <v>7</v>
      </c>
      <c r="BM82" s="22">
        <v>9</v>
      </c>
      <c r="BN82" s="22">
        <f t="shared" ref="BN82:BN93" si="70">+BL82+BM82</f>
        <v>16</v>
      </c>
      <c r="BO82" s="22">
        <v>0</v>
      </c>
      <c r="BP82" s="41"/>
      <c r="BQ82" s="41"/>
      <c r="BR82" s="27">
        <v>7.5</v>
      </c>
      <c r="BS82" s="21" t="s">
        <v>104</v>
      </c>
      <c r="BY82" s="72">
        <v>0</v>
      </c>
      <c r="BZ82" s="22">
        <v>0</v>
      </c>
      <c r="CA82" s="22">
        <v>0</v>
      </c>
      <c r="CB82" s="22">
        <f t="shared" si="54"/>
        <v>0</v>
      </c>
      <c r="CC82" s="73">
        <v>0</v>
      </c>
      <c r="CD82" s="72">
        <f t="shared" si="55"/>
        <v>1</v>
      </c>
      <c r="CE82" s="22">
        <f t="shared" si="56"/>
        <v>0</v>
      </c>
      <c r="CF82" s="22">
        <f t="shared" si="57"/>
        <v>1</v>
      </c>
      <c r="CG82" s="22">
        <f t="shared" si="58"/>
        <v>1</v>
      </c>
      <c r="CH82" s="73">
        <f t="shared" si="59"/>
        <v>0</v>
      </c>
      <c r="CI82" s="22">
        <v>1</v>
      </c>
      <c r="CJ82" s="22">
        <v>0</v>
      </c>
      <c r="CK82" s="22">
        <v>1</v>
      </c>
      <c r="CL82" s="22">
        <f t="shared" si="66"/>
        <v>1</v>
      </c>
      <c r="CM82" s="22">
        <v>0</v>
      </c>
      <c r="CN82" s="41"/>
    </row>
    <row r="83" spans="1:92" ht="18.600000000000001" customHeight="1" x14ac:dyDescent="0.25">
      <c r="A83" s="36"/>
      <c r="E83" s="21" t="s">
        <v>42</v>
      </c>
      <c r="F83" s="21"/>
      <c r="G83" s="21"/>
      <c r="H83" s="21" t="s">
        <v>107</v>
      </c>
      <c r="I83" s="22"/>
      <c r="J83" s="22">
        <v>20</v>
      </c>
      <c r="K83" s="22">
        <v>12</v>
      </c>
      <c r="L83" s="22">
        <v>12</v>
      </c>
      <c r="M83" s="49">
        <v>24</v>
      </c>
      <c r="Q83" s="41"/>
      <c r="R83" s="41"/>
      <c r="T83" s="16"/>
      <c r="U83" s="88" t="s">
        <v>694</v>
      </c>
      <c r="V83" s="88"/>
      <c r="W83" s="88"/>
      <c r="X83" s="88"/>
      <c r="Y83" s="88"/>
      <c r="Z83" s="88"/>
      <c r="AA83" s="88"/>
      <c r="AB83" s="88"/>
      <c r="AC83" s="88"/>
      <c r="AD83" s="88"/>
      <c r="AE83" s="88"/>
      <c r="AF83" s="88"/>
      <c r="AG83" s="88"/>
      <c r="AH83" s="88"/>
      <c r="AI83" s="88"/>
      <c r="AJ83" s="88"/>
      <c r="AK83" s="88"/>
      <c r="AL83" s="88"/>
      <c r="AM83" s="88"/>
      <c r="AN83" s="88"/>
      <c r="AO83" s="11"/>
      <c r="AP83" s="22"/>
      <c r="AQ83" s="22"/>
      <c r="AR83" s="41"/>
      <c r="AS83" s="41"/>
      <c r="AT83" s="27">
        <v>7</v>
      </c>
      <c r="AU83" s="21" t="s">
        <v>162</v>
      </c>
      <c r="AV83" s="21"/>
      <c r="AW83" s="21"/>
      <c r="AX83" s="21"/>
      <c r="AY83" s="22">
        <v>30</v>
      </c>
      <c r="AZ83" s="21" t="s">
        <v>17</v>
      </c>
      <c r="BA83" s="72">
        <v>1</v>
      </c>
      <c r="BB83" s="22">
        <v>0</v>
      </c>
      <c r="BC83" s="22">
        <v>0</v>
      </c>
      <c r="BD83" s="22">
        <f t="shared" si="67"/>
        <v>0</v>
      </c>
      <c r="BE83" s="73">
        <v>0</v>
      </c>
      <c r="BF83" s="72">
        <f t="shared" ref="BF83:BF93" si="71">+BA83+BK83</f>
        <v>21</v>
      </c>
      <c r="BG83" s="22">
        <f t="shared" ref="BG83:BG93" si="72">+BB83+BL83</f>
        <v>0</v>
      </c>
      <c r="BH83" s="22">
        <f t="shared" si="68"/>
        <v>0</v>
      </c>
      <c r="BI83" s="22">
        <f t="shared" ref="BI83:BI93" si="73">+BG83+BH83</f>
        <v>0</v>
      </c>
      <c r="BJ83" s="73">
        <f t="shared" si="69"/>
        <v>0</v>
      </c>
      <c r="BK83" s="22">
        <v>20</v>
      </c>
      <c r="BL83" s="22">
        <v>0</v>
      </c>
      <c r="BM83" s="22">
        <v>0</v>
      </c>
      <c r="BN83" s="22">
        <f t="shared" si="70"/>
        <v>0</v>
      </c>
      <c r="BO83" s="22">
        <v>0</v>
      </c>
      <c r="BP83" s="41"/>
      <c r="BQ83" s="41"/>
      <c r="BR83" s="27">
        <v>7.5</v>
      </c>
      <c r="BS83" s="21" t="s">
        <v>164</v>
      </c>
      <c r="BT83" s="21"/>
      <c r="BY83" s="72">
        <v>0</v>
      </c>
      <c r="BZ83" s="22">
        <v>0</v>
      </c>
      <c r="CA83" s="22">
        <v>0</v>
      </c>
      <c r="CB83" s="22">
        <f t="shared" si="54"/>
        <v>0</v>
      </c>
      <c r="CC83" s="73">
        <v>0</v>
      </c>
      <c r="CD83" s="72">
        <f t="shared" si="55"/>
        <v>4</v>
      </c>
      <c r="CE83" s="22">
        <f t="shared" si="56"/>
        <v>1</v>
      </c>
      <c r="CF83" s="22">
        <f t="shared" si="57"/>
        <v>2</v>
      </c>
      <c r="CG83" s="22">
        <f t="shared" si="58"/>
        <v>3</v>
      </c>
      <c r="CH83" s="73">
        <f t="shared" si="59"/>
        <v>0</v>
      </c>
      <c r="CI83" s="22">
        <v>4</v>
      </c>
      <c r="CJ83" s="22">
        <v>1</v>
      </c>
      <c r="CK83" s="22">
        <v>2</v>
      </c>
      <c r="CL83" s="22">
        <f t="shared" si="66"/>
        <v>3</v>
      </c>
      <c r="CM83" s="22">
        <v>0</v>
      </c>
      <c r="CN83" s="41"/>
    </row>
    <row r="84" spans="1:92" ht="18.600000000000001" customHeight="1" x14ac:dyDescent="0.25">
      <c r="A84" s="36"/>
      <c r="E84" s="21" t="s">
        <v>164</v>
      </c>
      <c r="F84" s="21"/>
      <c r="G84" s="21"/>
      <c r="H84" s="21" t="s">
        <v>134</v>
      </c>
      <c r="I84" s="22"/>
      <c r="J84" s="22">
        <v>23</v>
      </c>
      <c r="K84" s="22">
        <v>9</v>
      </c>
      <c r="L84" s="22">
        <v>13</v>
      </c>
      <c r="M84" s="49">
        <v>22</v>
      </c>
      <c r="Q84" s="41"/>
      <c r="R84" s="41"/>
      <c r="T84" s="16"/>
      <c r="U84" s="16"/>
      <c r="V84" s="16"/>
      <c r="W84" s="16"/>
      <c r="X84" s="16"/>
      <c r="Y84" s="16"/>
      <c r="Z84" s="16"/>
      <c r="AA84" s="29"/>
      <c r="AB84" s="29"/>
      <c r="AC84" s="29"/>
      <c r="AD84" s="29"/>
      <c r="AE84" s="30"/>
      <c r="AF84" s="29"/>
      <c r="AG84" s="29"/>
      <c r="AH84" s="29"/>
      <c r="AI84" s="29"/>
      <c r="AJ84" s="29"/>
      <c r="AK84" s="29"/>
      <c r="AL84" s="29"/>
      <c r="AM84" s="21"/>
      <c r="AN84" s="11"/>
      <c r="AO84" s="11"/>
      <c r="AP84" s="22"/>
      <c r="AQ84" s="22"/>
      <c r="AR84" s="41"/>
      <c r="AS84" s="41"/>
      <c r="AT84" s="27">
        <v>9.5</v>
      </c>
      <c r="AU84" s="21" t="s">
        <v>129</v>
      </c>
      <c r="AV84" s="21"/>
      <c r="AW84" s="21"/>
      <c r="AX84" s="21"/>
      <c r="AY84" s="22">
        <v>24</v>
      </c>
      <c r="AZ84" s="21" t="s">
        <v>17</v>
      </c>
      <c r="BA84" s="72">
        <v>1</v>
      </c>
      <c r="BB84" s="22">
        <v>1</v>
      </c>
      <c r="BC84" s="22">
        <v>0</v>
      </c>
      <c r="BD84" s="22">
        <f t="shared" si="67"/>
        <v>1</v>
      </c>
      <c r="BE84" s="73">
        <v>0</v>
      </c>
      <c r="BF84" s="72">
        <f t="shared" si="71"/>
        <v>23</v>
      </c>
      <c r="BG84" s="22">
        <f t="shared" si="72"/>
        <v>24</v>
      </c>
      <c r="BH84" s="22">
        <f t="shared" si="68"/>
        <v>27</v>
      </c>
      <c r="BI84" s="22">
        <f t="shared" si="73"/>
        <v>51</v>
      </c>
      <c r="BJ84" s="73">
        <f t="shared" si="69"/>
        <v>8</v>
      </c>
      <c r="BK84" s="22">
        <v>22</v>
      </c>
      <c r="BL84" s="22">
        <v>23</v>
      </c>
      <c r="BM84" s="22">
        <v>27</v>
      </c>
      <c r="BN84" s="22">
        <f t="shared" si="70"/>
        <v>50</v>
      </c>
      <c r="BO84" s="22">
        <v>8</v>
      </c>
      <c r="BP84" s="41"/>
      <c r="BQ84" s="41"/>
      <c r="BR84" s="27">
        <v>7.5</v>
      </c>
      <c r="BS84" s="21" t="s">
        <v>158</v>
      </c>
      <c r="BY84" s="72">
        <v>1</v>
      </c>
      <c r="BZ84" s="22">
        <v>0</v>
      </c>
      <c r="CA84" s="22">
        <v>1</v>
      </c>
      <c r="CB84" s="22">
        <f t="shared" si="54"/>
        <v>1</v>
      </c>
      <c r="CC84" s="73">
        <v>0</v>
      </c>
      <c r="CD84" s="72">
        <f t="shared" si="55"/>
        <v>2</v>
      </c>
      <c r="CE84" s="22">
        <f t="shared" si="56"/>
        <v>0</v>
      </c>
      <c r="CF84" s="22">
        <f t="shared" si="57"/>
        <v>1</v>
      </c>
      <c r="CG84" s="22">
        <f t="shared" si="58"/>
        <v>1</v>
      </c>
      <c r="CH84" s="73">
        <f t="shared" si="59"/>
        <v>0</v>
      </c>
      <c r="CI84" s="22">
        <v>1</v>
      </c>
      <c r="CJ84" s="22">
        <v>0</v>
      </c>
      <c r="CK84" s="22">
        <v>0</v>
      </c>
      <c r="CL84" s="22">
        <f t="shared" si="66"/>
        <v>0</v>
      </c>
      <c r="CM84" s="22">
        <v>0</v>
      </c>
      <c r="CN84" s="41"/>
    </row>
    <row r="85" spans="1:92" ht="18.600000000000001" customHeight="1" thickBot="1" x14ac:dyDescent="0.3">
      <c r="A85" s="36"/>
      <c r="E85" s="21" t="s">
        <v>153</v>
      </c>
      <c r="F85" s="21"/>
      <c r="G85" s="21"/>
      <c r="H85" s="21" t="s">
        <v>173</v>
      </c>
      <c r="I85" s="22"/>
      <c r="J85" s="22">
        <v>19</v>
      </c>
      <c r="K85" s="22">
        <v>10</v>
      </c>
      <c r="L85" s="22">
        <v>11</v>
      </c>
      <c r="M85" s="49">
        <v>21</v>
      </c>
      <c r="Q85" s="41"/>
      <c r="R85" s="41"/>
      <c r="T85" s="16"/>
      <c r="U85" s="37" t="s">
        <v>109</v>
      </c>
      <c r="V85" s="10" t="s">
        <v>117</v>
      </c>
      <c r="W85" s="10"/>
      <c r="X85" s="10"/>
      <c r="Y85" s="10"/>
      <c r="Z85" s="10"/>
      <c r="AA85" s="10"/>
      <c r="AB85" s="10"/>
      <c r="AC85" s="37" t="s">
        <v>3</v>
      </c>
      <c r="AD85" s="37" t="s">
        <v>7</v>
      </c>
      <c r="AE85" s="37" t="s">
        <v>8</v>
      </c>
      <c r="AF85" s="37" t="s">
        <v>9</v>
      </c>
      <c r="AG85" s="37" t="s">
        <v>71</v>
      </c>
      <c r="AH85" s="37"/>
      <c r="AI85" s="37" t="s">
        <v>4</v>
      </c>
      <c r="AJ85" s="37" t="s">
        <v>6</v>
      </c>
      <c r="AK85" s="37" t="s">
        <v>5</v>
      </c>
      <c r="AL85" s="37" t="s">
        <v>72</v>
      </c>
      <c r="AM85" s="37" t="s">
        <v>23</v>
      </c>
      <c r="AN85" s="37" t="s">
        <v>2</v>
      </c>
      <c r="AO85" s="11"/>
      <c r="AP85" s="22"/>
      <c r="AQ85" s="22"/>
      <c r="AR85" s="41"/>
      <c r="AS85" s="41"/>
      <c r="AT85" s="27">
        <v>8.5</v>
      </c>
      <c r="AU85" s="21" t="s">
        <v>161</v>
      </c>
      <c r="AV85" s="21"/>
      <c r="AW85" s="21"/>
      <c r="AX85" s="21"/>
      <c r="AY85" s="22">
        <v>7</v>
      </c>
      <c r="AZ85" s="21" t="s">
        <v>17</v>
      </c>
      <c r="BA85" s="72">
        <v>1</v>
      </c>
      <c r="BB85" s="22">
        <v>0</v>
      </c>
      <c r="BC85" s="22">
        <v>1</v>
      </c>
      <c r="BD85" s="22">
        <f t="shared" si="67"/>
        <v>1</v>
      </c>
      <c r="BE85" s="73">
        <v>0</v>
      </c>
      <c r="BF85" s="72">
        <f t="shared" si="71"/>
        <v>23</v>
      </c>
      <c r="BG85" s="22">
        <f t="shared" si="72"/>
        <v>31</v>
      </c>
      <c r="BH85" s="22">
        <f t="shared" si="68"/>
        <v>24</v>
      </c>
      <c r="BI85" s="22">
        <f t="shared" si="73"/>
        <v>55</v>
      </c>
      <c r="BJ85" s="73">
        <f t="shared" si="69"/>
        <v>0</v>
      </c>
      <c r="BK85" s="22">
        <v>22</v>
      </c>
      <c r="BL85" s="22">
        <v>31</v>
      </c>
      <c r="BM85" s="22">
        <v>23</v>
      </c>
      <c r="BN85" s="22">
        <f t="shared" si="70"/>
        <v>54</v>
      </c>
      <c r="BO85" s="22">
        <v>0</v>
      </c>
      <c r="BP85" s="41"/>
      <c r="BQ85" s="41"/>
      <c r="BR85" s="27">
        <v>8.5</v>
      </c>
      <c r="BS85" s="21" t="s">
        <v>140</v>
      </c>
      <c r="BY85" s="72">
        <v>0</v>
      </c>
      <c r="BZ85" s="22">
        <v>0</v>
      </c>
      <c r="CA85" s="22">
        <v>0</v>
      </c>
      <c r="CB85" s="22">
        <f t="shared" si="54"/>
        <v>0</v>
      </c>
      <c r="CC85" s="73">
        <v>0</v>
      </c>
      <c r="CD85" s="72">
        <f t="shared" si="55"/>
        <v>2</v>
      </c>
      <c r="CE85" s="22">
        <f t="shared" si="56"/>
        <v>3</v>
      </c>
      <c r="CF85" s="22">
        <f t="shared" si="57"/>
        <v>1</v>
      </c>
      <c r="CG85" s="22">
        <f t="shared" si="58"/>
        <v>4</v>
      </c>
      <c r="CH85" s="73">
        <f t="shared" si="59"/>
        <v>2</v>
      </c>
      <c r="CI85" s="22">
        <v>2</v>
      </c>
      <c r="CJ85" s="22">
        <v>3</v>
      </c>
      <c r="CK85" s="22">
        <v>1</v>
      </c>
      <c r="CL85" s="22">
        <f t="shared" si="66"/>
        <v>4</v>
      </c>
      <c r="CM85" s="22">
        <v>2</v>
      </c>
      <c r="CN85" s="41"/>
    </row>
    <row r="86" spans="1:92" ht="18.600000000000001" customHeight="1" x14ac:dyDescent="0.25">
      <c r="A86" s="36"/>
      <c r="E86" s="21" t="s">
        <v>154</v>
      </c>
      <c r="F86" s="21"/>
      <c r="G86" s="21"/>
      <c r="H86" s="21" t="s">
        <v>97</v>
      </c>
      <c r="I86" s="22"/>
      <c r="J86" s="22">
        <v>16</v>
      </c>
      <c r="K86" s="22">
        <v>8</v>
      </c>
      <c r="L86" s="22">
        <v>12</v>
      </c>
      <c r="M86" s="49">
        <v>20</v>
      </c>
      <c r="Q86" s="41"/>
      <c r="R86" s="41"/>
      <c r="T86" s="16"/>
      <c r="U86" s="58"/>
      <c r="V86" s="31"/>
      <c r="W86" s="8"/>
      <c r="X86" s="31"/>
      <c r="Y86" s="31"/>
      <c r="Z86" s="14"/>
      <c r="AA86" s="8"/>
      <c r="AB86" s="8"/>
      <c r="AC86" s="15"/>
      <c r="AD86" s="15"/>
      <c r="AE86" s="15"/>
      <c r="AF86" s="15"/>
      <c r="AG86" s="98"/>
      <c r="AH86" s="98"/>
      <c r="AI86" s="15"/>
      <c r="AJ86" s="15"/>
      <c r="AK86" s="15"/>
      <c r="AL86" s="52"/>
      <c r="AM86" s="15"/>
      <c r="AN86" s="15"/>
      <c r="AO86" s="11"/>
      <c r="AP86" s="22"/>
      <c r="AQ86" s="22"/>
      <c r="AR86" s="41"/>
      <c r="AS86" s="41"/>
      <c r="AT86" s="27">
        <v>8.5</v>
      </c>
      <c r="AU86" s="21" t="s">
        <v>120</v>
      </c>
      <c r="AV86" s="21"/>
      <c r="AW86" s="21"/>
      <c r="AX86" s="21"/>
      <c r="AY86" s="22">
        <v>22</v>
      </c>
      <c r="AZ86" s="16" t="s">
        <v>17</v>
      </c>
      <c r="BA86" s="72">
        <v>1</v>
      </c>
      <c r="BB86" s="22">
        <v>0</v>
      </c>
      <c r="BC86" s="22">
        <v>0</v>
      </c>
      <c r="BD86" s="22">
        <f t="shared" si="67"/>
        <v>0</v>
      </c>
      <c r="BE86" s="73">
        <v>0</v>
      </c>
      <c r="BF86" s="72">
        <f t="shared" si="71"/>
        <v>23</v>
      </c>
      <c r="BG86" s="22">
        <f t="shared" si="72"/>
        <v>8</v>
      </c>
      <c r="BH86" s="22">
        <f t="shared" si="68"/>
        <v>8</v>
      </c>
      <c r="BI86" s="22">
        <f t="shared" si="73"/>
        <v>16</v>
      </c>
      <c r="BJ86" s="73">
        <f t="shared" si="69"/>
        <v>4</v>
      </c>
      <c r="BK86" s="22">
        <v>22</v>
      </c>
      <c r="BL86" s="22">
        <v>8</v>
      </c>
      <c r="BM86" s="22">
        <v>8</v>
      </c>
      <c r="BN86" s="22">
        <f t="shared" si="70"/>
        <v>16</v>
      </c>
      <c r="BO86" s="22">
        <v>4</v>
      </c>
      <c r="BP86" s="41"/>
      <c r="BQ86" s="41"/>
      <c r="BR86" s="27">
        <v>7.5</v>
      </c>
      <c r="BS86" s="21" t="s">
        <v>44</v>
      </c>
      <c r="BY86" s="72">
        <v>0</v>
      </c>
      <c r="BZ86" s="22">
        <v>0</v>
      </c>
      <c r="CA86" s="22">
        <v>0</v>
      </c>
      <c r="CB86" s="22">
        <f t="shared" si="54"/>
        <v>0</v>
      </c>
      <c r="CC86" s="73">
        <v>0</v>
      </c>
      <c r="CD86" s="72">
        <f t="shared" si="55"/>
        <v>3</v>
      </c>
      <c r="CE86" s="22">
        <f t="shared" si="56"/>
        <v>0</v>
      </c>
      <c r="CF86" s="22">
        <f t="shared" si="57"/>
        <v>3</v>
      </c>
      <c r="CG86" s="22">
        <f t="shared" si="58"/>
        <v>3</v>
      </c>
      <c r="CH86" s="73">
        <f t="shared" si="59"/>
        <v>0</v>
      </c>
      <c r="CI86" s="22">
        <v>3</v>
      </c>
      <c r="CJ86" s="22">
        <v>0</v>
      </c>
      <c r="CK86" s="22">
        <v>3</v>
      </c>
      <c r="CL86" s="22">
        <f t="shared" si="66"/>
        <v>3</v>
      </c>
      <c r="CM86" s="22">
        <v>0</v>
      </c>
      <c r="CN86" s="41"/>
    </row>
    <row r="87" spans="1:92" ht="18.600000000000001" customHeight="1" thickBot="1" x14ac:dyDescent="0.3">
      <c r="A87" s="36"/>
      <c r="E87" s="21" t="s">
        <v>119</v>
      </c>
      <c r="F87" s="21"/>
      <c r="G87" s="21"/>
      <c r="H87" s="21" t="s">
        <v>173</v>
      </c>
      <c r="I87" s="22"/>
      <c r="J87" s="22">
        <v>21</v>
      </c>
      <c r="K87" s="22">
        <v>6</v>
      </c>
      <c r="L87" s="22">
        <v>14</v>
      </c>
      <c r="M87" s="49">
        <v>20</v>
      </c>
      <c r="Q87" s="41"/>
      <c r="R87" s="41"/>
      <c r="T87" s="16"/>
      <c r="U87" s="16"/>
      <c r="V87" s="16"/>
      <c r="W87" s="16"/>
      <c r="X87" s="16"/>
      <c r="Y87" s="16"/>
      <c r="Z87" s="16"/>
      <c r="AA87" s="29"/>
      <c r="AB87" s="29"/>
      <c r="AC87" s="29"/>
      <c r="AD87" s="29"/>
      <c r="AE87" s="30"/>
      <c r="AF87" s="29"/>
      <c r="AG87" s="29"/>
      <c r="AH87" s="29"/>
      <c r="AI87" s="29"/>
      <c r="AJ87" s="29"/>
      <c r="AK87" s="29"/>
      <c r="AL87" s="29"/>
      <c r="AM87" s="21"/>
      <c r="AN87" s="11"/>
      <c r="AO87" s="11"/>
      <c r="AP87" s="22"/>
      <c r="AQ87" s="22"/>
      <c r="AR87" s="41"/>
      <c r="AS87" s="41"/>
      <c r="AT87" s="27">
        <v>7.5</v>
      </c>
      <c r="AU87" s="21" t="s">
        <v>31</v>
      </c>
      <c r="AY87" s="22">
        <v>2</v>
      </c>
      <c r="AZ87" s="21" t="s">
        <v>17</v>
      </c>
      <c r="BA87" s="72">
        <v>1</v>
      </c>
      <c r="BB87" s="22">
        <v>0</v>
      </c>
      <c r="BC87" s="22">
        <v>1</v>
      </c>
      <c r="BD87" s="22">
        <f t="shared" si="67"/>
        <v>1</v>
      </c>
      <c r="BE87" s="73">
        <v>0</v>
      </c>
      <c r="BF87" s="72">
        <f t="shared" si="71"/>
        <v>20</v>
      </c>
      <c r="BG87" s="22">
        <f t="shared" si="72"/>
        <v>0</v>
      </c>
      <c r="BH87" s="22">
        <f t="shared" si="68"/>
        <v>8</v>
      </c>
      <c r="BI87" s="22">
        <f t="shared" si="73"/>
        <v>8</v>
      </c>
      <c r="BJ87" s="73">
        <f t="shared" si="69"/>
        <v>0</v>
      </c>
      <c r="BK87" s="22">
        <v>19</v>
      </c>
      <c r="BL87" s="22">
        <v>0</v>
      </c>
      <c r="BM87" s="22">
        <v>7</v>
      </c>
      <c r="BN87" s="22">
        <f t="shared" si="70"/>
        <v>7</v>
      </c>
      <c r="BO87" s="22">
        <v>0</v>
      </c>
      <c r="BP87" s="41"/>
      <c r="BQ87" s="41"/>
      <c r="BR87" s="27">
        <v>9.5</v>
      </c>
      <c r="BS87" s="21" t="s">
        <v>53</v>
      </c>
      <c r="BY87" s="72">
        <v>0</v>
      </c>
      <c r="BZ87" s="22">
        <v>0</v>
      </c>
      <c r="CA87" s="22">
        <v>0</v>
      </c>
      <c r="CB87" s="22">
        <f t="shared" si="54"/>
        <v>0</v>
      </c>
      <c r="CC87" s="73">
        <v>0</v>
      </c>
      <c r="CD87" s="72">
        <f t="shared" si="55"/>
        <v>1</v>
      </c>
      <c r="CE87" s="22">
        <f t="shared" si="56"/>
        <v>1</v>
      </c>
      <c r="CF87" s="22">
        <f t="shared" si="57"/>
        <v>0</v>
      </c>
      <c r="CG87" s="22">
        <f t="shared" si="58"/>
        <v>1</v>
      </c>
      <c r="CH87" s="73">
        <f t="shared" si="59"/>
        <v>0</v>
      </c>
      <c r="CI87" s="22">
        <v>1</v>
      </c>
      <c r="CJ87" s="22">
        <v>1</v>
      </c>
      <c r="CK87" s="22">
        <v>0</v>
      </c>
      <c r="CL87" s="22">
        <f t="shared" si="66"/>
        <v>1</v>
      </c>
      <c r="CM87" s="22">
        <v>0</v>
      </c>
      <c r="CN87" s="41"/>
    </row>
    <row r="88" spans="1:92" ht="18.600000000000001" customHeight="1" x14ac:dyDescent="0.25">
      <c r="A88" s="36"/>
      <c r="E88" s="21" t="s">
        <v>239</v>
      </c>
      <c r="F88" s="21"/>
      <c r="G88" s="21"/>
      <c r="H88" s="16" t="s">
        <v>98</v>
      </c>
      <c r="I88" s="22"/>
      <c r="J88" s="22">
        <v>21</v>
      </c>
      <c r="K88" s="22">
        <v>9</v>
      </c>
      <c r="L88" s="22">
        <v>10</v>
      </c>
      <c r="M88" s="49">
        <v>19</v>
      </c>
      <c r="Q88" s="41"/>
      <c r="R88" s="41"/>
      <c r="T88" s="16"/>
      <c r="U88" s="8"/>
      <c r="V88" s="32"/>
      <c r="W88" s="31" t="s">
        <v>20</v>
      </c>
      <c r="X88" s="32"/>
      <c r="Y88" s="32"/>
      <c r="Z88" s="15"/>
      <c r="AA88" s="8"/>
      <c r="AB88" s="8"/>
      <c r="AC88" s="15">
        <f>SUM(AC86:AC87)</f>
        <v>0</v>
      </c>
      <c r="AD88" s="15">
        <f>SUM(AD86:AD87)</f>
        <v>0</v>
      </c>
      <c r="AE88" s="15">
        <f>SUM(AE86:AE87)</f>
        <v>0</v>
      </c>
      <c r="AF88" s="15">
        <f>SUM(AF86:AF87)</f>
        <v>0</v>
      </c>
      <c r="AG88" s="98"/>
      <c r="AH88" s="98"/>
      <c r="AI88" s="15">
        <f>SUM(AI86:AI87)</f>
        <v>0</v>
      </c>
      <c r="AJ88" s="15">
        <f>SUM(AJ86:AJ87)</f>
        <v>0</v>
      </c>
      <c r="AK88" s="15">
        <f>SUM(AK86:AK87)</f>
        <v>0</v>
      </c>
      <c r="AL88" s="52"/>
      <c r="AM88" s="15">
        <f>SUM(AM86:AM87)</f>
        <v>0</v>
      </c>
      <c r="AN88" s="15">
        <f>SUM(AN86:AN87)</f>
        <v>0</v>
      </c>
      <c r="AO88" s="11"/>
      <c r="AP88" s="22"/>
      <c r="AQ88" s="22"/>
      <c r="AR88" s="41"/>
      <c r="AS88" s="41"/>
      <c r="AT88" s="27">
        <v>7.5</v>
      </c>
      <c r="AU88" s="21" t="s">
        <v>54</v>
      </c>
      <c r="AX88" s="21"/>
      <c r="AY88" s="22">
        <v>19</v>
      </c>
      <c r="AZ88" s="21" t="s">
        <v>17</v>
      </c>
      <c r="BA88" s="72">
        <v>1</v>
      </c>
      <c r="BB88" s="22">
        <v>0</v>
      </c>
      <c r="BC88" s="22">
        <v>1</v>
      </c>
      <c r="BD88" s="22">
        <f t="shared" si="67"/>
        <v>1</v>
      </c>
      <c r="BE88" s="73">
        <v>0</v>
      </c>
      <c r="BF88" s="72">
        <f t="shared" si="71"/>
        <v>21</v>
      </c>
      <c r="BG88" s="22">
        <f t="shared" si="72"/>
        <v>4</v>
      </c>
      <c r="BH88" s="22">
        <f t="shared" si="68"/>
        <v>5</v>
      </c>
      <c r="BI88" s="22">
        <f t="shared" si="73"/>
        <v>9</v>
      </c>
      <c r="BJ88" s="73">
        <f t="shared" si="69"/>
        <v>2</v>
      </c>
      <c r="BK88" s="22">
        <v>20</v>
      </c>
      <c r="BL88" s="22">
        <v>4</v>
      </c>
      <c r="BM88" s="22">
        <v>4</v>
      </c>
      <c r="BN88" s="22">
        <f t="shared" si="70"/>
        <v>8</v>
      </c>
      <c r="BO88" s="22">
        <v>2</v>
      </c>
      <c r="BP88" s="41"/>
      <c r="BQ88" s="41"/>
      <c r="BR88" s="8"/>
      <c r="BS88" s="31" t="s">
        <v>700</v>
      </c>
      <c r="BT88" s="8"/>
      <c r="BU88" s="8"/>
      <c r="BV88" s="8"/>
      <c r="BW88" s="8"/>
      <c r="BX88" s="8"/>
      <c r="BY88" s="77">
        <f t="shared" ref="BY88:CM88" si="74">SUM(BY69:BY87)</f>
        <v>1</v>
      </c>
      <c r="BZ88" s="15">
        <f t="shared" si="74"/>
        <v>0</v>
      </c>
      <c r="CA88" s="15">
        <f t="shared" si="74"/>
        <v>1</v>
      </c>
      <c r="CB88" s="15">
        <f t="shared" si="74"/>
        <v>1</v>
      </c>
      <c r="CC88" s="74">
        <f t="shared" si="74"/>
        <v>0</v>
      </c>
      <c r="CD88" s="77">
        <f t="shared" si="74"/>
        <v>41</v>
      </c>
      <c r="CE88" s="15">
        <f t="shared" si="74"/>
        <v>12</v>
      </c>
      <c r="CF88" s="15">
        <f t="shared" si="74"/>
        <v>23</v>
      </c>
      <c r="CG88" s="15">
        <f t="shared" si="74"/>
        <v>35</v>
      </c>
      <c r="CH88" s="74">
        <f t="shared" si="74"/>
        <v>6</v>
      </c>
      <c r="CI88" s="77">
        <f t="shared" si="74"/>
        <v>40</v>
      </c>
      <c r="CJ88" s="15">
        <f t="shared" si="74"/>
        <v>12</v>
      </c>
      <c r="CK88" s="15">
        <f t="shared" si="74"/>
        <v>22</v>
      </c>
      <c r="CL88" s="15">
        <f t="shared" si="74"/>
        <v>34</v>
      </c>
      <c r="CM88" s="74">
        <f t="shared" si="74"/>
        <v>6</v>
      </c>
      <c r="CN88" s="41"/>
    </row>
    <row r="89" spans="1:92" ht="18.600000000000001" customHeight="1" x14ac:dyDescent="0.25">
      <c r="A89" s="36"/>
      <c r="E89" s="21" t="s">
        <v>139</v>
      </c>
      <c r="F89" s="21"/>
      <c r="G89" s="21"/>
      <c r="H89" s="21" t="s">
        <v>106</v>
      </c>
      <c r="I89" s="22"/>
      <c r="J89" s="22">
        <v>22</v>
      </c>
      <c r="K89" s="22">
        <v>8</v>
      </c>
      <c r="L89" s="22">
        <v>11</v>
      </c>
      <c r="M89" s="49">
        <v>19</v>
      </c>
      <c r="Q89" s="41"/>
      <c r="R89" s="41"/>
      <c r="T89" s="16"/>
      <c r="U89" s="16"/>
      <c r="V89" s="16"/>
      <c r="W89" s="16"/>
      <c r="X89" s="16"/>
      <c r="Y89" s="16"/>
      <c r="Z89" s="16"/>
      <c r="AA89" s="29"/>
      <c r="AB89" s="29"/>
      <c r="AC89" s="29"/>
      <c r="AD89" s="29"/>
      <c r="AE89" s="30"/>
      <c r="AF89" s="29"/>
      <c r="AG89" s="29"/>
      <c r="AH89" s="29"/>
      <c r="AI89" s="29"/>
      <c r="AJ89" s="29"/>
      <c r="AK89" s="29"/>
      <c r="AL89" s="29"/>
      <c r="AM89" s="21"/>
      <c r="AN89" s="11"/>
      <c r="AO89" s="11"/>
      <c r="AP89" s="22"/>
      <c r="AQ89" s="22"/>
      <c r="AR89" s="41"/>
      <c r="AS89" s="41"/>
      <c r="AT89" s="27">
        <v>7.5</v>
      </c>
      <c r="AU89" s="21" t="s">
        <v>84</v>
      </c>
      <c r="AY89" s="22">
        <v>33</v>
      </c>
      <c r="AZ89" s="21" t="s">
        <v>17</v>
      </c>
      <c r="BA89" s="72">
        <v>1</v>
      </c>
      <c r="BB89" s="22">
        <v>0</v>
      </c>
      <c r="BC89" s="22">
        <v>0</v>
      </c>
      <c r="BD89" s="22">
        <f t="shared" si="67"/>
        <v>0</v>
      </c>
      <c r="BE89" s="73">
        <v>0</v>
      </c>
      <c r="BF89" s="72">
        <f t="shared" si="71"/>
        <v>19</v>
      </c>
      <c r="BG89" s="22">
        <f t="shared" si="72"/>
        <v>0</v>
      </c>
      <c r="BH89" s="22">
        <f t="shared" si="68"/>
        <v>2</v>
      </c>
      <c r="BI89" s="22">
        <f t="shared" si="73"/>
        <v>2</v>
      </c>
      <c r="BJ89" s="73">
        <f t="shared" si="69"/>
        <v>4</v>
      </c>
      <c r="BK89" s="22">
        <v>18</v>
      </c>
      <c r="BL89" s="22">
        <v>0</v>
      </c>
      <c r="BM89" s="22">
        <v>2</v>
      </c>
      <c r="BN89" s="22">
        <f t="shared" si="70"/>
        <v>2</v>
      </c>
      <c r="BO89" s="22">
        <v>4</v>
      </c>
      <c r="BP89" s="41"/>
      <c r="BQ89" s="41"/>
      <c r="BY89" s="72"/>
      <c r="CC89" s="73"/>
      <c r="CH89" s="73"/>
      <c r="CM89" s="73"/>
      <c r="CN89" s="41"/>
    </row>
    <row r="90" spans="1:92" ht="18.600000000000001" customHeight="1" x14ac:dyDescent="0.25">
      <c r="A90" s="36"/>
      <c r="E90" s="21" t="s">
        <v>74</v>
      </c>
      <c r="F90" s="21"/>
      <c r="G90" s="21"/>
      <c r="H90" s="21" t="s">
        <v>107</v>
      </c>
      <c r="I90" s="22"/>
      <c r="J90" s="22">
        <v>22</v>
      </c>
      <c r="K90" s="22">
        <v>14</v>
      </c>
      <c r="L90" s="22">
        <v>4</v>
      </c>
      <c r="M90" s="49">
        <v>18</v>
      </c>
      <c r="Q90" s="41"/>
      <c r="R90" s="41"/>
      <c r="T90" s="16"/>
      <c r="U90" s="16"/>
      <c r="V90" s="16"/>
      <c r="W90" s="16"/>
      <c r="X90" s="16"/>
      <c r="Y90" s="16"/>
      <c r="Z90" s="16"/>
      <c r="AA90" s="29"/>
      <c r="AB90" s="29"/>
      <c r="AC90" s="29"/>
      <c r="AD90" s="29"/>
      <c r="AE90" s="30"/>
      <c r="AF90" s="29"/>
      <c r="AG90" s="29"/>
      <c r="AH90" s="29"/>
      <c r="AI90" s="29"/>
      <c r="AJ90" s="29"/>
      <c r="AK90" s="29"/>
      <c r="AL90" s="29"/>
      <c r="AM90" s="21"/>
      <c r="AN90" s="11"/>
      <c r="AO90" s="11"/>
      <c r="AP90" s="22"/>
      <c r="AQ90" s="22"/>
      <c r="AR90" s="41"/>
      <c r="AS90" s="41"/>
      <c r="AT90" s="27">
        <v>7</v>
      </c>
      <c r="AU90" s="21" t="s">
        <v>64</v>
      </c>
      <c r="AV90" s="21"/>
      <c r="AW90" s="21"/>
      <c r="AX90" s="21"/>
      <c r="AY90" s="22">
        <v>11</v>
      </c>
      <c r="AZ90" s="21" t="s">
        <v>17</v>
      </c>
      <c r="BA90" s="72">
        <v>1</v>
      </c>
      <c r="BB90" s="22">
        <v>0</v>
      </c>
      <c r="BC90" s="22">
        <v>1</v>
      </c>
      <c r="BD90" s="22">
        <f t="shared" si="67"/>
        <v>1</v>
      </c>
      <c r="BE90" s="73">
        <v>2</v>
      </c>
      <c r="BF90" s="72">
        <f t="shared" si="71"/>
        <v>22</v>
      </c>
      <c r="BG90" s="22">
        <f t="shared" si="72"/>
        <v>1</v>
      </c>
      <c r="BH90" s="22">
        <f t="shared" si="68"/>
        <v>8</v>
      </c>
      <c r="BI90" s="22">
        <f t="shared" si="73"/>
        <v>9</v>
      </c>
      <c r="BJ90" s="73">
        <f t="shared" si="69"/>
        <v>2</v>
      </c>
      <c r="BK90" s="22">
        <v>21</v>
      </c>
      <c r="BL90" s="22">
        <v>1</v>
      </c>
      <c r="BM90" s="22">
        <v>7</v>
      </c>
      <c r="BN90" s="22">
        <f t="shared" si="70"/>
        <v>8</v>
      </c>
      <c r="BO90" s="22">
        <v>0</v>
      </c>
      <c r="BP90" s="41"/>
      <c r="BQ90" s="41"/>
      <c r="BS90" s="21" t="s">
        <v>86</v>
      </c>
      <c r="BT90" s="21"/>
      <c r="BU90" s="21"/>
      <c r="BV90" s="27"/>
      <c r="BW90" s="22"/>
      <c r="BX90" s="21"/>
      <c r="BY90" s="72">
        <f>+BY88+BY43+AC88</f>
        <v>12</v>
      </c>
      <c r="BZ90" s="22">
        <f>+BZ88+BZ43</f>
        <v>3</v>
      </c>
      <c r="CA90" s="22">
        <f>+CA88+CA43+AM88</f>
        <v>3</v>
      </c>
      <c r="CB90" s="22">
        <f>+CA90+BZ90</f>
        <v>6</v>
      </c>
      <c r="CC90" s="73">
        <f>+CC88+CC43+AN88</f>
        <v>2</v>
      </c>
      <c r="CD90" s="82">
        <f>+CD88+CD43+AC79</f>
        <v>291.7</v>
      </c>
      <c r="CE90" s="22">
        <f>+CE88+CE43</f>
        <v>83</v>
      </c>
      <c r="CF90" s="22">
        <f>+CF88+CF43+AM79</f>
        <v>128</v>
      </c>
      <c r="CG90" s="22">
        <f>+CF90+CE90</f>
        <v>211</v>
      </c>
      <c r="CH90" s="73">
        <f>+CH88+CH43+AN79</f>
        <v>28</v>
      </c>
      <c r="CI90" s="82">
        <f>+CI88+CI43+AC102</f>
        <v>279.7</v>
      </c>
      <c r="CJ90" s="22">
        <f>+CJ88+CJ43</f>
        <v>80</v>
      </c>
      <c r="CK90" s="22">
        <f>+CK88+CK43+AM102</f>
        <v>125</v>
      </c>
      <c r="CL90" s="22">
        <f>+CK90+CJ90</f>
        <v>205</v>
      </c>
      <c r="CM90" s="73">
        <f>+CM88+CM43+AN102</f>
        <v>26</v>
      </c>
      <c r="CN90" s="41"/>
    </row>
    <row r="91" spans="1:92" ht="18.600000000000001" customHeight="1" x14ac:dyDescent="0.25">
      <c r="A91" s="36"/>
      <c r="E91" s="21" t="s">
        <v>32</v>
      </c>
      <c r="F91" s="21"/>
      <c r="G91" s="21"/>
      <c r="H91" s="21" t="s">
        <v>97</v>
      </c>
      <c r="I91" s="22"/>
      <c r="J91" s="22">
        <v>21</v>
      </c>
      <c r="K91" s="22">
        <v>9</v>
      </c>
      <c r="L91" s="22">
        <v>9</v>
      </c>
      <c r="M91" s="49">
        <v>18</v>
      </c>
      <c r="Q91" s="41"/>
      <c r="R91" s="41"/>
      <c r="T91" s="16"/>
      <c r="U91" s="88" t="s">
        <v>668</v>
      </c>
      <c r="V91" s="88"/>
      <c r="W91" s="88"/>
      <c r="X91" s="88"/>
      <c r="Y91" s="88"/>
      <c r="Z91" s="88"/>
      <c r="AA91" s="88"/>
      <c r="AB91" s="88"/>
      <c r="AC91" s="88"/>
      <c r="AD91" s="88"/>
      <c r="AE91" s="88"/>
      <c r="AF91" s="88"/>
      <c r="AG91" s="88"/>
      <c r="AH91" s="88"/>
      <c r="AI91" s="88"/>
      <c r="AJ91" s="88"/>
      <c r="AK91" s="88"/>
      <c r="AL91" s="88"/>
      <c r="AM91" s="88"/>
      <c r="AN91" s="88"/>
      <c r="AO91" s="11"/>
      <c r="AP91" s="22"/>
      <c r="AQ91" s="22"/>
      <c r="AR91" s="41"/>
      <c r="AS91" s="41"/>
      <c r="AT91" s="27">
        <v>7</v>
      </c>
      <c r="AU91" s="21" t="s">
        <v>55</v>
      </c>
      <c r="AV91" s="21"/>
      <c r="AW91" s="21"/>
      <c r="AX91" s="21"/>
      <c r="AY91" s="22">
        <v>13</v>
      </c>
      <c r="AZ91" s="21" t="s">
        <v>17</v>
      </c>
      <c r="BA91" s="72">
        <v>1</v>
      </c>
      <c r="BB91" s="22">
        <v>0</v>
      </c>
      <c r="BC91" s="22">
        <v>0</v>
      </c>
      <c r="BD91" s="22">
        <f t="shared" si="67"/>
        <v>0</v>
      </c>
      <c r="BE91" s="73">
        <v>0</v>
      </c>
      <c r="BF91" s="72">
        <f t="shared" si="71"/>
        <v>21</v>
      </c>
      <c r="BG91" s="22">
        <f t="shared" si="72"/>
        <v>0</v>
      </c>
      <c r="BH91" s="22">
        <f t="shared" si="68"/>
        <v>7</v>
      </c>
      <c r="BI91" s="22">
        <f t="shared" si="73"/>
        <v>7</v>
      </c>
      <c r="BJ91" s="73">
        <f t="shared" si="69"/>
        <v>2</v>
      </c>
      <c r="BK91" s="22">
        <v>20</v>
      </c>
      <c r="BL91" s="22">
        <v>0</v>
      </c>
      <c r="BM91" s="22">
        <v>7</v>
      </c>
      <c r="BN91" s="22">
        <f t="shared" si="70"/>
        <v>7</v>
      </c>
      <c r="BO91" s="22">
        <v>2</v>
      </c>
      <c r="BP91" s="41"/>
      <c r="BQ91" s="41"/>
      <c r="BS91" s="21" t="s">
        <v>75</v>
      </c>
      <c r="BT91" s="21"/>
      <c r="BU91" s="21"/>
      <c r="BV91" s="27"/>
      <c r="BW91" s="22"/>
      <c r="BX91" s="21"/>
      <c r="BY91" s="72">
        <f>BA108+BA95+BA82+BA69+BA45+BA32+BA19+BA6</f>
        <v>12</v>
      </c>
      <c r="BZ91" s="22">
        <f>BB108+BB95+BB82+BB69+BB45+BB32+BB19+BB6</f>
        <v>3</v>
      </c>
      <c r="CA91" s="22">
        <f>BC108+BC95+BC82+BC69+BC45+BC32+BC19+BC6</f>
        <v>3</v>
      </c>
      <c r="CB91" s="22">
        <f>+CA91+BZ91</f>
        <v>6</v>
      </c>
      <c r="CC91" s="73">
        <f>BE108+BE95+BE82+BE69+BE45+BE32+BE19+BE6</f>
        <v>2</v>
      </c>
      <c r="CD91" s="27">
        <f>BF108+BF95+BF82+BF69+BF45+BF32+BF19+BF6</f>
        <v>291.7</v>
      </c>
      <c r="CE91" s="22">
        <f>BG108+BG95+BG82+BG69+BG45+BG32+BG19+BG6</f>
        <v>83</v>
      </c>
      <c r="CF91" s="22">
        <f>BH108+BH95+BH82+BH69+BH45+BH32+BH19+BH6</f>
        <v>128</v>
      </c>
      <c r="CG91" s="22">
        <f>+CF91+CE91</f>
        <v>211</v>
      </c>
      <c r="CH91" s="73">
        <f>BJ108+BJ95+BJ82+BJ69+BJ45+BJ32+BJ19+BJ6</f>
        <v>28</v>
      </c>
      <c r="CI91" s="27">
        <f>BK108+BK95+BK82+BK69+BK45+BK32+BK19+BK6</f>
        <v>279.7</v>
      </c>
      <c r="CJ91" s="22">
        <f>BL108+BL95+BL82+BL69+BL45+BL32+BL19+BL6</f>
        <v>80</v>
      </c>
      <c r="CK91" s="22">
        <f>BM108+BM95+BM82+BM69+BM45+BM32+BM19+BM6</f>
        <v>125</v>
      </c>
      <c r="CL91" s="22">
        <f>+CK91+CJ91</f>
        <v>205</v>
      </c>
      <c r="CM91" s="73">
        <f>BO108+BO95+BO82+BO69+BO45+BO32+BO19+BO6</f>
        <v>26</v>
      </c>
      <c r="CN91" s="41"/>
    </row>
    <row r="92" spans="1:92" ht="18.600000000000001" customHeight="1" x14ac:dyDescent="0.25">
      <c r="A92" s="36"/>
      <c r="E92" s="21" t="s">
        <v>167</v>
      </c>
      <c r="F92" s="21"/>
      <c r="G92" s="21"/>
      <c r="H92" s="21" t="s">
        <v>107</v>
      </c>
      <c r="I92" s="22"/>
      <c r="J92" s="22">
        <v>20</v>
      </c>
      <c r="K92" s="22">
        <v>11</v>
      </c>
      <c r="L92" s="22">
        <v>6</v>
      </c>
      <c r="M92" s="49">
        <v>17</v>
      </c>
      <c r="O92" s="22"/>
      <c r="Q92" s="41"/>
      <c r="R92" s="41"/>
      <c r="T92" s="16"/>
      <c r="U92" s="16"/>
      <c r="V92" s="16"/>
      <c r="W92" s="16"/>
      <c r="X92" s="16"/>
      <c r="Y92" s="16"/>
      <c r="Z92" s="16"/>
      <c r="AA92" s="29"/>
      <c r="AB92" s="29"/>
      <c r="AC92" s="29"/>
      <c r="AD92" s="29"/>
      <c r="AE92" s="30"/>
      <c r="AF92" s="29"/>
      <c r="AG92" s="29"/>
      <c r="AH92" s="29"/>
      <c r="AI92" s="29"/>
      <c r="AJ92" s="29"/>
      <c r="AK92" s="29"/>
      <c r="AL92" s="29"/>
      <c r="AM92" s="21"/>
      <c r="AN92" s="11"/>
      <c r="AO92" s="11"/>
      <c r="AP92" s="22"/>
      <c r="AQ92" s="22"/>
      <c r="AR92" s="41"/>
      <c r="AS92" s="41"/>
      <c r="AT92" s="27">
        <v>6.5</v>
      </c>
      <c r="AU92" s="21" t="s">
        <v>40</v>
      </c>
      <c r="AV92" s="21"/>
      <c r="AW92" s="21"/>
      <c r="AX92" s="21"/>
      <c r="AY92" s="22">
        <v>4</v>
      </c>
      <c r="AZ92" s="21" t="s">
        <v>17</v>
      </c>
      <c r="BA92" s="72">
        <v>1</v>
      </c>
      <c r="BB92" s="22">
        <v>1</v>
      </c>
      <c r="BC92" s="22">
        <v>0</v>
      </c>
      <c r="BD92" s="22">
        <f t="shared" si="67"/>
        <v>1</v>
      </c>
      <c r="BE92" s="73">
        <v>0</v>
      </c>
      <c r="BF92" s="72">
        <f t="shared" si="71"/>
        <v>21</v>
      </c>
      <c r="BG92" s="22">
        <f t="shared" si="72"/>
        <v>1</v>
      </c>
      <c r="BH92" s="22">
        <f t="shared" si="68"/>
        <v>10</v>
      </c>
      <c r="BI92" s="22">
        <f t="shared" si="73"/>
        <v>11</v>
      </c>
      <c r="BJ92" s="73">
        <f t="shared" si="69"/>
        <v>0</v>
      </c>
      <c r="BK92" s="22">
        <v>20</v>
      </c>
      <c r="BL92" s="22">
        <v>0</v>
      </c>
      <c r="BM92" s="22">
        <v>10</v>
      </c>
      <c r="BN92" s="22">
        <f t="shared" si="70"/>
        <v>10</v>
      </c>
      <c r="BO92" s="22">
        <v>0</v>
      </c>
      <c r="BP92" s="41"/>
      <c r="BQ92" s="41"/>
      <c r="CN92" s="41"/>
    </row>
    <row r="93" spans="1:92" ht="18.600000000000001" customHeight="1" thickBot="1" x14ac:dyDescent="0.3">
      <c r="A93" s="36"/>
      <c r="E93" s="21" t="s">
        <v>37</v>
      </c>
      <c r="H93" s="21" t="s">
        <v>134</v>
      </c>
      <c r="I93" s="22"/>
      <c r="J93" s="22">
        <v>21</v>
      </c>
      <c r="K93" s="22">
        <v>8</v>
      </c>
      <c r="L93" s="22">
        <v>9</v>
      </c>
      <c r="M93" s="49">
        <v>17</v>
      </c>
      <c r="N93" s="21"/>
      <c r="O93" s="22"/>
      <c r="Q93" s="41"/>
      <c r="R93" s="41"/>
      <c r="T93" s="16"/>
      <c r="U93" s="37" t="s">
        <v>109</v>
      </c>
      <c r="V93" s="10" t="s">
        <v>117</v>
      </c>
      <c r="W93" s="10"/>
      <c r="X93" s="10"/>
      <c r="Y93" s="10"/>
      <c r="Z93" s="10"/>
      <c r="AA93" s="10"/>
      <c r="AB93" s="10"/>
      <c r="AC93" s="37" t="s">
        <v>3</v>
      </c>
      <c r="AD93" s="37" t="s">
        <v>7</v>
      </c>
      <c r="AE93" s="37" t="s">
        <v>8</v>
      </c>
      <c r="AF93" s="37" t="s">
        <v>9</v>
      </c>
      <c r="AG93" s="37" t="s">
        <v>71</v>
      </c>
      <c r="AH93" s="37"/>
      <c r="AI93" s="37" t="s">
        <v>4</v>
      </c>
      <c r="AJ93" s="37" t="s">
        <v>6</v>
      </c>
      <c r="AK93" s="37" t="s">
        <v>5</v>
      </c>
      <c r="AL93" s="37" t="s">
        <v>72</v>
      </c>
      <c r="AM93" s="37" t="s">
        <v>23</v>
      </c>
      <c r="AN93" s="37" t="s">
        <v>2</v>
      </c>
      <c r="AO93" s="11"/>
      <c r="AP93" s="22"/>
      <c r="AQ93" s="22"/>
      <c r="AR93" s="41"/>
      <c r="AS93" s="41"/>
      <c r="AT93" s="27">
        <v>6</v>
      </c>
      <c r="AU93" s="21" t="s">
        <v>103</v>
      </c>
      <c r="AY93" s="22">
        <v>44</v>
      </c>
      <c r="AZ93" s="21" t="s">
        <v>17</v>
      </c>
      <c r="BA93" s="72">
        <v>1</v>
      </c>
      <c r="BB93" s="22">
        <v>0</v>
      </c>
      <c r="BC93" s="22">
        <v>0</v>
      </c>
      <c r="BD93" s="22">
        <f t="shared" si="67"/>
        <v>0</v>
      </c>
      <c r="BE93" s="73">
        <v>0</v>
      </c>
      <c r="BF93" s="72">
        <f t="shared" si="71"/>
        <v>21</v>
      </c>
      <c r="BG93" s="22">
        <f t="shared" si="72"/>
        <v>4</v>
      </c>
      <c r="BH93" s="22">
        <f t="shared" si="68"/>
        <v>8</v>
      </c>
      <c r="BI93" s="22">
        <f t="shared" si="73"/>
        <v>12</v>
      </c>
      <c r="BJ93" s="73">
        <f t="shared" si="69"/>
        <v>0</v>
      </c>
      <c r="BK93" s="22">
        <v>20</v>
      </c>
      <c r="BL93" s="22">
        <v>4</v>
      </c>
      <c r="BM93" s="22">
        <v>8</v>
      </c>
      <c r="BN93" s="22">
        <f t="shared" si="70"/>
        <v>12</v>
      </c>
      <c r="BO93" s="22">
        <v>0</v>
      </c>
      <c r="BP93" s="41"/>
      <c r="BQ93" s="41"/>
      <c r="CN93" s="41"/>
    </row>
    <row r="94" spans="1:92" ht="18.600000000000001" customHeight="1" thickBot="1" x14ac:dyDescent="0.3">
      <c r="A94" s="36"/>
      <c r="E94" s="21"/>
      <c r="M94" s="22"/>
      <c r="N94" s="21"/>
      <c r="O94" s="22"/>
      <c r="Q94" s="41"/>
      <c r="R94" s="41"/>
      <c r="T94" s="16"/>
      <c r="U94" s="58">
        <v>8</v>
      </c>
      <c r="V94" s="31" t="s">
        <v>15</v>
      </c>
      <c r="W94" s="8"/>
      <c r="X94" s="31"/>
      <c r="Y94" s="31"/>
      <c r="Z94" s="14"/>
      <c r="AA94" s="8"/>
      <c r="AB94" s="8"/>
      <c r="AC94" s="15">
        <v>1</v>
      </c>
      <c r="AD94" s="15">
        <v>0</v>
      </c>
      <c r="AE94" s="15">
        <v>1</v>
      </c>
      <c r="AF94" s="15">
        <v>0</v>
      </c>
      <c r="AG94" s="98">
        <v>0</v>
      </c>
      <c r="AH94" s="98"/>
      <c r="AI94" s="15">
        <v>9</v>
      </c>
      <c r="AJ94" s="15">
        <v>0</v>
      </c>
      <c r="AK94" s="15">
        <v>0</v>
      </c>
      <c r="AL94" s="52">
        <v>9</v>
      </c>
      <c r="AM94" s="15">
        <v>0</v>
      </c>
      <c r="AN94" s="15">
        <v>0</v>
      </c>
      <c r="AO94" s="11"/>
      <c r="AP94" s="22"/>
      <c r="AQ94" s="22"/>
      <c r="AR94" s="41"/>
      <c r="AS94" s="41"/>
      <c r="AT94" s="17" t="s">
        <v>57</v>
      </c>
      <c r="AU94" s="17"/>
      <c r="AV94" s="17"/>
      <c r="AW94" s="17"/>
      <c r="AX94" s="17"/>
      <c r="AY94" s="17"/>
      <c r="AZ94" s="17"/>
      <c r="BA94" s="75">
        <f>SUM(BA82:BA93)</f>
        <v>11</v>
      </c>
      <c r="BB94" s="23">
        <f>SUM(BB82:BB93)</f>
        <v>2</v>
      </c>
      <c r="BC94" s="23">
        <f>SUM(BC82:BC93)</f>
        <v>4</v>
      </c>
      <c r="BD94" s="23">
        <f>+BC94+BB94</f>
        <v>6</v>
      </c>
      <c r="BE94" s="76">
        <f>SUM(BE82:BE93)</f>
        <v>2</v>
      </c>
      <c r="BF94" s="75">
        <f>SUM(BF82:BF93)</f>
        <v>253</v>
      </c>
      <c r="BG94" s="23">
        <f>SUM(BG82:BG93)</f>
        <v>80</v>
      </c>
      <c r="BH94" s="23">
        <f>SUM(BH82:BH93)</f>
        <v>116</v>
      </c>
      <c r="BI94" s="23">
        <f>+BH94+BG94</f>
        <v>196</v>
      </c>
      <c r="BJ94" s="76">
        <f>SUM(BJ82:BJ93)</f>
        <v>22</v>
      </c>
      <c r="BK94" s="23">
        <f>SUM(BK82:BK93)</f>
        <v>242</v>
      </c>
      <c r="BL94" s="23">
        <f>SUM(BL82:BL93)</f>
        <v>78</v>
      </c>
      <c r="BM94" s="23">
        <f>SUM(BM82:BM93)</f>
        <v>112</v>
      </c>
      <c r="BN94" s="23">
        <f>+BM94+BL94</f>
        <v>190</v>
      </c>
      <c r="BO94" s="23">
        <f>SUM(BO82:BO93)</f>
        <v>20</v>
      </c>
      <c r="BP94" s="41"/>
      <c r="BQ94" s="41"/>
      <c r="CN94" s="41"/>
    </row>
    <row r="95" spans="1:92" ht="18.600000000000001" customHeight="1" thickBot="1" x14ac:dyDescent="0.3">
      <c r="A95" s="36"/>
      <c r="F95" s="2" t="s">
        <v>77</v>
      </c>
      <c r="G95" s="2"/>
      <c r="H95" s="2"/>
      <c r="I95" s="63" t="s">
        <v>1</v>
      </c>
      <c r="J95" s="4"/>
      <c r="K95" s="4" t="s">
        <v>3</v>
      </c>
      <c r="L95" s="50" t="s">
        <v>2</v>
      </c>
      <c r="M95" s="22"/>
      <c r="N95" s="21"/>
      <c r="O95" s="22"/>
      <c r="Q95" s="41"/>
      <c r="R95" s="41"/>
      <c r="T95" s="16"/>
      <c r="U95" s="27">
        <v>7</v>
      </c>
      <c r="V95" s="21" t="s">
        <v>347</v>
      </c>
      <c r="X95" s="21"/>
      <c r="Y95" s="21"/>
      <c r="Z95" s="16"/>
      <c r="AC95" s="22">
        <v>8</v>
      </c>
      <c r="AD95" s="22">
        <v>0</v>
      </c>
      <c r="AE95" s="22">
        <v>8</v>
      </c>
      <c r="AF95" s="22">
        <v>0</v>
      </c>
      <c r="AG95" s="95">
        <v>0</v>
      </c>
      <c r="AH95" s="95"/>
      <c r="AI95" s="22">
        <v>40</v>
      </c>
      <c r="AJ95" s="22">
        <v>0</v>
      </c>
      <c r="AK95" s="22">
        <v>0</v>
      </c>
      <c r="AL95" s="24">
        <v>5</v>
      </c>
      <c r="AM95" s="22">
        <v>0</v>
      </c>
      <c r="AN95" s="22">
        <v>0</v>
      </c>
      <c r="AO95" s="11"/>
      <c r="AP95" s="22"/>
      <c r="AQ95" s="22"/>
      <c r="AR95" s="41"/>
      <c r="AS95" s="41"/>
      <c r="AT95" s="12" t="s">
        <v>92</v>
      </c>
      <c r="AU95" s="12"/>
      <c r="AV95" s="12"/>
      <c r="AW95" s="12"/>
      <c r="AX95" s="13"/>
      <c r="AY95" s="14" t="s">
        <v>96</v>
      </c>
      <c r="BA95" s="72">
        <v>1</v>
      </c>
      <c r="BB95" s="22">
        <v>1</v>
      </c>
      <c r="BC95" s="22">
        <v>0</v>
      </c>
      <c r="BD95" s="22">
        <f t="shared" ref="BD95:BD106" si="75">+BB95+BC95</f>
        <v>1</v>
      </c>
      <c r="BE95" s="73">
        <v>0</v>
      </c>
      <c r="BF95" s="72">
        <f>+BA95+BK95</f>
        <v>43</v>
      </c>
      <c r="BG95" s="22">
        <f>+BB95+BL95</f>
        <v>21</v>
      </c>
      <c r="BH95" s="22">
        <f t="shared" ref="BH95:BH106" si="76">+BC95+BM95</f>
        <v>10</v>
      </c>
      <c r="BI95" s="22">
        <f>+BG95+BH95</f>
        <v>31</v>
      </c>
      <c r="BJ95" s="73">
        <f t="shared" ref="BJ95:BJ106" si="77">+BE95+BO95</f>
        <v>6</v>
      </c>
      <c r="BK95" s="22">
        <v>42</v>
      </c>
      <c r="BL95" s="22">
        <v>20</v>
      </c>
      <c r="BM95" s="22">
        <v>10</v>
      </c>
      <c r="BN95" s="22">
        <f t="shared" ref="BN95:BN106" si="78">+BL95+BM95</f>
        <v>30</v>
      </c>
      <c r="BO95" s="22">
        <v>6</v>
      </c>
      <c r="BP95" s="41"/>
      <c r="BQ95" s="41"/>
      <c r="CN95" s="41"/>
    </row>
    <row r="96" spans="1:92" ht="18.600000000000001" customHeight="1" x14ac:dyDescent="0.25">
      <c r="A96" s="36"/>
      <c r="F96" s="21" t="s">
        <v>79</v>
      </c>
      <c r="G96" s="21"/>
      <c r="H96" s="21"/>
      <c r="I96" s="21" t="s">
        <v>173</v>
      </c>
      <c r="J96" s="22"/>
      <c r="K96" s="22">
        <v>21</v>
      </c>
      <c r="L96" s="49">
        <v>12</v>
      </c>
      <c r="M96" s="22"/>
      <c r="N96" s="22"/>
      <c r="Q96" s="41"/>
      <c r="R96" s="41"/>
      <c r="T96" s="16"/>
      <c r="U96" s="27">
        <v>7</v>
      </c>
      <c r="V96" s="21" t="s">
        <v>162</v>
      </c>
      <c r="X96" s="21"/>
      <c r="Y96" s="21"/>
      <c r="Z96" s="16"/>
      <c r="AC96" s="22">
        <v>3</v>
      </c>
      <c r="AD96" s="22">
        <v>3</v>
      </c>
      <c r="AE96" s="22">
        <v>0</v>
      </c>
      <c r="AF96" s="22">
        <v>0</v>
      </c>
      <c r="AG96" s="95">
        <v>1</v>
      </c>
      <c r="AH96" s="95"/>
      <c r="AI96" s="22">
        <v>5</v>
      </c>
      <c r="AJ96" s="22">
        <v>0</v>
      </c>
      <c r="AK96" s="22">
        <v>0</v>
      </c>
      <c r="AL96" s="24">
        <v>1.6666666666666667</v>
      </c>
      <c r="AM96" s="22">
        <v>0</v>
      </c>
      <c r="AN96" s="22">
        <v>0</v>
      </c>
      <c r="AO96" s="11"/>
      <c r="AP96" s="22"/>
      <c r="AQ96" s="22"/>
      <c r="AR96" s="41"/>
      <c r="AS96" s="41"/>
      <c r="AT96" s="27">
        <v>7</v>
      </c>
      <c r="AU96" s="21" t="s">
        <v>183</v>
      </c>
      <c r="AV96" s="21"/>
      <c r="AW96" s="21"/>
      <c r="AX96" s="27"/>
      <c r="AY96" s="22">
        <v>1</v>
      </c>
      <c r="AZ96" s="21" t="s">
        <v>97</v>
      </c>
      <c r="BA96" s="72">
        <v>1</v>
      </c>
      <c r="BB96" s="22">
        <v>0</v>
      </c>
      <c r="BC96" s="22">
        <v>0</v>
      </c>
      <c r="BD96" s="22">
        <f t="shared" si="75"/>
        <v>0</v>
      </c>
      <c r="BE96" s="73">
        <v>0</v>
      </c>
      <c r="BF96" s="72">
        <f t="shared" ref="BF96:BF106" si="79">+BA96+BK96</f>
        <v>20</v>
      </c>
      <c r="BG96" s="22">
        <f t="shared" ref="BG96:BG106" si="80">+BB96+BL96</f>
        <v>0</v>
      </c>
      <c r="BH96" s="22">
        <f t="shared" si="76"/>
        <v>1</v>
      </c>
      <c r="BI96" s="22">
        <f t="shared" ref="BI96:BI106" si="81">+BG96+BH96</f>
        <v>1</v>
      </c>
      <c r="BJ96" s="73">
        <f t="shared" si="77"/>
        <v>0</v>
      </c>
      <c r="BK96" s="22">
        <v>19</v>
      </c>
      <c r="BL96" s="22">
        <v>0</v>
      </c>
      <c r="BM96" s="22">
        <v>1</v>
      </c>
      <c r="BN96" s="22">
        <f t="shared" si="78"/>
        <v>1</v>
      </c>
      <c r="BO96" s="22">
        <v>0</v>
      </c>
      <c r="BP96" s="41"/>
      <c r="BQ96" s="41"/>
      <c r="CN96" s="41"/>
    </row>
    <row r="97" spans="1:92" ht="18.600000000000001" customHeight="1" x14ac:dyDescent="0.25">
      <c r="A97" s="36"/>
      <c r="F97" s="21" t="s">
        <v>37</v>
      </c>
      <c r="I97" s="21" t="s">
        <v>134</v>
      </c>
      <c r="J97" s="22"/>
      <c r="K97" s="22">
        <v>21</v>
      </c>
      <c r="L97" s="49">
        <v>12</v>
      </c>
      <c r="M97" s="22"/>
      <c r="N97" s="22"/>
      <c r="Q97" s="41"/>
      <c r="R97" s="41"/>
      <c r="T97" s="16"/>
      <c r="U97" s="27">
        <v>7</v>
      </c>
      <c r="V97" s="21" t="s">
        <v>183</v>
      </c>
      <c r="X97" s="21"/>
      <c r="Y97" s="21"/>
      <c r="Z97" s="16"/>
      <c r="AC97" s="22">
        <v>2</v>
      </c>
      <c r="AD97" s="22">
        <v>1</v>
      </c>
      <c r="AE97" s="22">
        <v>0</v>
      </c>
      <c r="AF97" s="22">
        <v>1</v>
      </c>
      <c r="AG97" s="95">
        <v>0.75</v>
      </c>
      <c r="AH97" s="95"/>
      <c r="AI97" s="22">
        <v>3</v>
      </c>
      <c r="AJ97" s="22">
        <v>0</v>
      </c>
      <c r="AK97" s="22">
        <v>0</v>
      </c>
      <c r="AL97" s="24">
        <v>1.5</v>
      </c>
      <c r="AM97" s="22">
        <v>0</v>
      </c>
      <c r="AN97" s="22">
        <v>0</v>
      </c>
      <c r="AO97" s="11"/>
      <c r="AP97" s="22"/>
      <c r="AQ97" s="22"/>
      <c r="AR97" s="41"/>
      <c r="AS97" s="41"/>
      <c r="AT97" s="27">
        <v>9.5</v>
      </c>
      <c r="AU97" s="21" t="s">
        <v>150</v>
      </c>
      <c r="AV97" s="21"/>
      <c r="AW97" s="21"/>
      <c r="AX97" s="27"/>
      <c r="AY97" s="22">
        <v>5</v>
      </c>
      <c r="AZ97" s="21" t="s">
        <v>97</v>
      </c>
      <c r="BA97" s="72">
        <v>1</v>
      </c>
      <c r="BB97" s="22">
        <v>0</v>
      </c>
      <c r="BC97" s="22">
        <v>1</v>
      </c>
      <c r="BD97" s="22">
        <f t="shared" si="75"/>
        <v>1</v>
      </c>
      <c r="BE97" s="73">
        <v>0</v>
      </c>
      <c r="BF97" s="72">
        <f t="shared" si="79"/>
        <v>19</v>
      </c>
      <c r="BG97" s="22">
        <f t="shared" si="80"/>
        <v>17</v>
      </c>
      <c r="BH97" s="22">
        <f t="shared" si="76"/>
        <v>18</v>
      </c>
      <c r="BI97" s="22">
        <f t="shared" si="81"/>
        <v>35</v>
      </c>
      <c r="BJ97" s="73">
        <f t="shared" si="77"/>
        <v>0</v>
      </c>
      <c r="BK97" s="22">
        <v>18</v>
      </c>
      <c r="BL97" s="22">
        <v>17</v>
      </c>
      <c r="BM97" s="22">
        <v>17</v>
      </c>
      <c r="BN97" s="22">
        <f t="shared" si="78"/>
        <v>34</v>
      </c>
      <c r="BO97" s="22">
        <v>0</v>
      </c>
      <c r="BP97" s="41"/>
      <c r="BQ97" s="41"/>
      <c r="CN97" s="41"/>
    </row>
    <row r="98" spans="1:92" ht="18.600000000000001" customHeight="1" x14ac:dyDescent="0.25">
      <c r="A98" s="36"/>
      <c r="F98" s="21" t="s">
        <v>85</v>
      </c>
      <c r="G98" s="21"/>
      <c r="H98" s="21"/>
      <c r="I98" s="21" t="s">
        <v>106</v>
      </c>
      <c r="J98" s="22"/>
      <c r="K98" s="22">
        <v>21</v>
      </c>
      <c r="L98" s="49">
        <v>10</v>
      </c>
      <c r="M98" s="22"/>
      <c r="N98" s="22"/>
      <c r="Q98" s="41"/>
      <c r="R98" s="41"/>
      <c r="T98" s="16"/>
      <c r="U98" s="27">
        <v>7</v>
      </c>
      <c r="V98" s="21" t="s">
        <v>315</v>
      </c>
      <c r="X98" s="21"/>
      <c r="Y98" s="21"/>
      <c r="Z98" s="16"/>
      <c r="AC98" s="22">
        <v>1</v>
      </c>
      <c r="AD98" s="22">
        <v>0</v>
      </c>
      <c r="AE98" s="22">
        <v>0</v>
      </c>
      <c r="AF98" s="22">
        <v>1</v>
      </c>
      <c r="AG98" s="95">
        <v>0.5</v>
      </c>
      <c r="AH98" s="95"/>
      <c r="AI98" s="22">
        <v>1</v>
      </c>
      <c r="AJ98" s="22">
        <v>0</v>
      </c>
      <c r="AK98" s="22">
        <v>0</v>
      </c>
      <c r="AL98" s="24">
        <v>1</v>
      </c>
      <c r="AM98" s="22">
        <v>0</v>
      </c>
      <c r="AN98" s="22">
        <v>0</v>
      </c>
      <c r="AO98" s="11"/>
      <c r="AP98" s="22"/>
      <c r="AQ98" s="22"/>
      <c r="AR98" s="41"/>
      <c r="AS98" s="41"/>
      <c r="AT98" s="27">
        <v>8.5</v>
      </c>
      <c r="AU98" s="21" t="s">
        <v>154</v>
      </c>
      <c r="AV98" s="21"/>
      <c r="AW98" s="21"/>
      <c r="AX98" s="27"/>
      <c r="AY98" s="22">
        <v>19</v>
      </c>
      <c r="AZ98" s="21" t="s">
        <v>97</v>
      </c>
      <c r="BA98" s="72">
        <v>1</v>
      </c>
      <c r="BB98" s="22">
        <v>0</v>
      </c>
      <c r="BC98" s="22">
        <v>1</v>
      </c>
      <c r="BD98" s="22">
        <f t="shared" si="75"/>
        <v>1</v>
      </c>
      <c r="BE98" s="73">
        <v>0</v>
      </c>
      <c r="BF98" s="72">
        <f t="shared" si="79"/>
        <v>16</v>
      </c>
      <c r="BG98" s="22">
        <f t="shared" si="80"/>
        <v>8</v>
      </c>
      <c r="BH98" s="22">
        <f t="shared" si="76"/>
        <v>12</v>
      </c>
      <c r="BI98" s="22">
        <f t="shared" si="81"/>
        <v>20</v>
      </c>
      <c r="BJ98" s="73">
        <f t="shared" si="77"/>
        <v>0</v>
      </c>
      <c r="BK98" s="22">
        <v>15</v>
      </c>
      <c r="BL98" s="22">
        <v>8</v>
      </c>
      <c r="BM98" s="22">
        <v>11</v>
      </c>
      <c r="BN98" s="22">
        <f t="shared" si="78"/>
        <v>19</v>
      </c>
      <c r="BO98" s="22">
        <v>0</v>
      </c>
      <c r="BP98" s="41"/>
      <c r="BQ98" s="41"/>
      <c r="CN98" s="41"/>
    </row>
    <row r="99" spans="1:92" ht="18.600000000000001" customHeight="1" x14ac:dyDescent="0.25">
      <c r="A99" s="36"/>
      <c r="F99" s="21" t="s">
        <v>53</v>
      </c>
      <c r="G99" s="21"/>
      <c r="H99" s="21"/>
      <c r="I99" s="21" t="s">
        <v>108</v>
      </c>
      <c r="J99" s="22"/>
      <c r="K99" s="22">
        <v>21</v>
      </c>
      <c r="L99" s="49">
        <v>10</v>
      </c>
      <c r="M99" s="22"/>
      <c r="N99" s="22"/>
      <c r="Q99" s="41"/>
      <c r="R99" s="41"/>
      <c r="T99" s="16"/>
      <c r="U99" s="27">
        <v>7.5</v>
      </c>
      <c r="V99" s="21" t="s">
        <v>168</v>
      </c>
      <c r="Z99" s="21" t="s">
        <v>136</v>
      </c>
      <c r="AB99" s="22"/>
      <c r="AC99" s="22">
        <v>2</v>
      </c>
      <c r="AD99" s="22">
        <v>1</v>
      </c>
      <c r="AE99" s="22">
        <v>1</v>
      </c>
      <c r="AF99" s="22">
        <v>0</v>
      </c>
      <c r="AG99" s="95">
        <v>0.5</v>
      </c>
      <c r="AH99" s="95"/>
      <c r="AI99" s="22">
        <v>2</v>
      </c>
      <c r="AJ99" s="22">
        <v>0</v>
      </c>
      <c r="AK99" s="22">
        <v>1</v>
      </c>
      <c r="AL99" s="24">
        <v>1</v>
      </c>
      <c r="AM99" s="22">
        <v>0</v>
      </c>
      <c r="AN99" s="22">
        <v>0</v>
      </c>
      <c r="AO99" s="11"/>
      <c r="AP99" s="22"/>
      <c r="AQ99" s="22"/>
      <c r="AR99" s="41"/>
      <c r="AS99" s="41"/>
      <c r="AT99" s="27">
        <v>8</v>
      </c>
      <c r="AU99" s="21" t="s">
        <v>131</v>
      </c>
      <c r="AV99" s="21"/>
      <c r="AW99" s="21"/>
      <c r="AX99" s="27"/>
      <c r="AY99" s="22">
        <v>7</v>
      </c>
      <c r="AZ99" s="21" t="s">
        <v>97</v>
      </c>
      <c r="BA99" s="72">
        <v>1</v>
      </c>
      <c r="BB99" s="22">
        <v>0</v>
      </c>
      <c r="BC99" s="22">
        <v>1</v>
      </c>
      <c r="BD99" s="22">
        <f t="shared" si="75"/>
        <v>1</v>
      </c>
      <c r="BE99" s="73">
        <v>0</v>
      </c>
      <c r="BF99" s="72">
        <f t="shared" si="79"/>
        <v>22</v>
      </c>
      <c r="BG99" s="22">
        <f t="shared" si="80"/>
        <v>3</v>
      </c>
      <c r="BH99" s="22">
        <f t="shared" si="76"/>
        <v>5</v>
      </c>
      <c r="BI99" s="22">
        <f t="shared" si="81"/>
        <v>8</v>
      </c>
      <c r="BJ99" s="73">
        <f t="shared" si="77"/>
        <v>2</v>
      </c>
      <c r="BK99" s="22">
        <v>21</v>
      </c>
      <c r="BL99" s="22">
        <v>3</v>
      </c>
      <c r="BM99" s="22">
        <v>4</v>
      </c>
      <c r="BN99" s="22">
        <f t="shared" si="78"/>
        <v>7</v>
      </c>
      <c r="BO99" s="22">
        <v>2</v>
      </c>
      <c r="BP99" s="41"/>
      <c r="BQ99" s="41"/>
      <c r="CN99" s="41"/>
    </row>
    <row r="100" spans="1:92" ht="18.600000000000001" customHeight="1" x14ac:dyDescent="0.25">
      <c r="A100" s="36"/>
      <c r="F100" s="21" t="s">
        <v>126</v>
      </c>
      <c r="G100" s="21"/>
      <c r="H100" s="21"/>
      <c r="I100" s="16" t="s">
        <v>98</v>
      </c>
      <c r="J100" s="22"/>
      <c r="K100" s="22">
        <v>21.3</v>
      </c>
      <c r="L100" s="49">
        <v>10</v>
      </c>
      <c r="M100" s="22"/>
      <c r="N100" s="22"/>
      <c r="Q100" s="41"/>
      <c r="R100" s="41"/>
      <c r="T100" s="16"/>
      <c r="U100" s="27">
        <v>7</v>
      </c>
      <c r="V100" s="21" t="s">
        <v>274</v>
      </c>
      <c r="X100" s="21"/>
      <c r="Y100" s="21"/>
      <c r="Z100" s="16"/>
      <c r="AC100" s="22">
        <v>4</v>
      </c>
      <c r="AD100" s="22">
        <v>0</v>
      </c>
      <c r="AE100" s="22">
        <v>3</v>
      </c>
      <c r="AF100" s="22">
        <v>1</v>
      </c>
      <c r="AG100" s="95">
        <v>0.125</v>
      </c>
      <c r="AH100" s="95"/>
      <c r="AI100" s="22">
        <v>13</v>
      </c>
      <c r="AJ100" s="22">
        <v>0</v>
      </c>
      <c r="AK100" s="22">
        <v>0</v>
      </c>
      <c r="AL100" s="24">
        <v>3.25</v>
      </c>
      <c r="AM100" s="22">
        <v>0</v>
      </c>
      <c r="AN100" s="22">
        <v>0</v>
      </c>
      <c r="AO100" s="11"/>
      <c r="AP100" s="22"/>
      <c r="AQ100" s="22"/>
      <c r="AR100" s="41"/>
      <c r="AS100" s="41"/>
      <c r="AT100" s="27">
        <v>8</v>
      </c>
      <c r="AU100" s="21" t="s">
        <v>193</v>
      </c>
      <c r="AV100" s="21"/>
      <c r="AW100" s="21"/>
      <c r="AX100" s="27"/>
      <c r="AY100" s="22">
        <v>9</v>
      </c>
      <c r="AZ100" s="21" t="s">
        <v>97</v>
      </c>
      <c r="BA100" s="72">
        <v>1</v>
      </c>
      <c r="BB100" s="22">
        <v>1</v>
      </c>
      <c r="BC100" s="22">
        <v>0</v>
      </c>
      <c r="BD100" s="22">
        <f t="shared" si="75"/>
        <v>1</v>
      </c>
      <c r="BE100" s="73">
        <v>0</v>
      </c>
      <c r="BF100" s="72">
        <f t="shared" si="79"/>
        <v>16</v>
      </c>
      <c r="BG100" s="22">
        <f t="shared" si="80"/>
        <v>2</v>
      </c>
      <c r="BH100" s="22">
        <f t="shared" si="76"/>
        <v>4</v>
      </c>
      <c r="BI100" s="22">
        <f t="shared" si="81"/>
        <v>6</v>
      </c>
      <c r="BJ100" s="73">
        <f t="shared" si="77"/>
        <v>8</v>
      </c>
      <c r="BK100" s="22">
        <v>15</v>
      </c>
      <c r="BL100" s="22">
        <v>1</v>
      </c>
      <c r="BM100" s="22">
        <v>4</v>
      </c>
      <c r="BN100" s="22">
        <f t="shared" si="78"/>
        <v>5</v>
      </c>
      <c r="BO100" s="22">
        <v>8</v>
      </c>
      <c r="BP100" s="41"/>
      <c r="BQ100" s="41"/>
      <c r="CN100" s="41"/>
    </row>
    <row r="101" spans="1:92" ht="18.600000000000001" customHeight="1" thickBot="1" x14ac:dyDescent="0.3">
      <c r="A101" s="36"/>
      <c r="E101" s="21"/>
      <c r="F101" s="21" t="s">
        <v>192</v>
      </c>
      <c r="G101" s="21"/>
      <c r="H101" s="21"/>
      <c r="I101" s="21" t="s">
        <v>173</v>
      </c>
      <c r="J101" s="22"/>
      <c r="K101" s="22">
        <v>22</v>
      </c>
      <c r="L101" s="49">
        <v>10</v>
      </c>
      <c r="M101" s="22"/>
      <c r="N101" s="22"/>
      <c r="Q101" s="41"/>
      <c r="R101" s="41"/>
      <c r="T101" s="16"/>
      <c r="U101" s="56">
        <v>7</v>
      </c>
      <c r="V101" s="28" t="s">
        <v>222</v>
      </c>
      <c r="W101" s="3"/>
      <c r="X101" s="28"/>
      <c r="Y101" s="28"/>
      <c r="Z101" s="10"/>
      <c r="AA101" s="3"/>
      <c r="AB101" s="3"/>
      <c r="AC101" s="38">
        <v>3</v>
      </c>
      <c r="AD101" s="38">
        <v>0</v>
      </c>
      <c r="AE101" s="38">
        <v>2</v>
      </c>
      <c r="AF101" s="38">
        <v>1</v>
      </c>
      <c r="AG101" s="95">
        <v>0.16666666666666666</v>
      </c>
      <c r="AH101" s="95"/>
      <c r="AI101" s="38">
        <v>14</v>
      </c>
      <c r="AJ101" s="38">
        <v>0</v>
      </c>
      <c r="AK101" s="38">
        <v>0</v>
      </c>
      <c r="AL101" s="57">
        <v>4.666666666666667</v>
      </c>
      <c r="AM101" s="38">
        <v>0</v>
      </c>
      <c r="AN101" s="38">
        <v>0</v>
      </c>
      <c r="AO101" s="11"/>
      <c r="AP101" s="22"/>
      <c r="AQ101" s="22"/>
      <c r="AR101" s="41"/>
      <c r="AS101" s="41"/>
      <c r="AT101" s="27">
        <v>7.5</v>
      </c>
      <c r="AU101" s="21" t="s">
        <v>32</v>
      </c>
      <c r="AV101" s="21"/>
      <c r="AW101" s="21"/>
      <c r="AX101" s="27"/>
      <c r="AY101" s="22">
        <v>10</v>
      </c>
      <c r="AZ101" s="21" t="s">
        <v>97</v>
      </c>
      <c r="BA101" s="72">
        <v>1</v>
      </c>
      <c r="BB101" s="22">
        <v>1</v>
      </c>
      <c r="BC101" s="22">
        <v>0</v>
      </c>
      <c r="BD101" s="22">
        <f t="shared" si="75"/>
        <v>1</v>
      </c>
      <c r="BE101" s="73">
        <v>2</v>
      </c>
      <c r="BF101" s="72">
        <f t="shared" si="79"/>
        <v>21</v>
      </c>
      <c r="BG101" s="22">
        <f t="shared" si="80"/>
        <v>9</v>
      </c>
      <c r="BH101" s="22">
        <f t="shared" si="76"/>
        <v>9</v>
      </c>
      <c r="BI101" s="22">
        <f t="shared" si="81"/>
        <v>18</v>
      </c>
      <c r="BJ101" s="73">
        <f t="shared" si="77"/>
        <v>2</v>
      </c>
      <c r="BK101" s="22">
        <v>20</v>
      </c>
      <c r="BL101" s="22">
        <v>8</v>
      </c>
      <c r="BM101" s="22">
        <v>9</v>
      </c>
      <c r="BN101" s="22">
        <f t="shared" si="78"/>
        <v>17</v>
      </c>
      <c r="BO101" s="22">
        <v>0</v>
      </c>
      <c r="BP101" s="41"/>
      <c r="BQ101" s="41"/>
      <c r="CN101" s="41"/>
    </row>
    <row r="102" spans="1:92" ht="18.600000000000001" customHeight="1" x14ac:dyDescent="0.25">
      <c r="A102" s="36"/>
      <c r="E102" s="21"/>
      <c r="F102" s="21" t="s">
        <v>193</v>
      </c>
      <c r="G102" s="21"/>
      <c r="H102" s="21"/>
      <c r="I102" s="21" t="s">
        <v>97</v>
      </c>
      <c r="J102" s="22"/>
      <c r="K102" s="22">
        <v>16</v>
      </c>
      <c r="L102" s="49">
        <v>8</v>
      </c>
      <c r="M102" s="22"/>
      <c r="N102" s="22"/>
      <c r="Q102" s="41"/>
      <c r="R102" s="41"/>
      <c r="T102" s="16"/>
      <c r="U102" s="8"/>
      <c r="V102" s="32"/>
      <c r="W102" s="31" t="s">
        <v>20</v>
      </c>
      <c r="X102" s="32"/>
      <c r="Y102" s="32"/>
      <c r="Z102" s="15"/>
      <c r="AA102" s="8"/>
      <c r="AB102" s="8"/>
      <c r="AC102" s="15">
        <v>24</v>
      </c>
      <c r="AD102" s="15">
        <v>5</v>
      </c>
      <c r="AE102" s="15">
        <v>15</v>
      </c>
      <c r="AF102" s="15">
        <v>4</v>
      </c>
      <c r="AG102" s="98">
        <v>0.29166666666666669</v>
      </c>
      <c r="AH102" s="98"/>
      <c r="AI102" s="15">
        <v>87</v>
      </c>
      <c r="AJ102" s="15">
        <v>0</v>
      </c>
      <c r="AK102" s="15">
        <v>1</v>
      </c>
      <c r="AL102" s="52">
        <v>3.625</v>
      </c>
      <c r="AM102" s="15">
        <v>0</v>
      </c>
      <c r="AN102" s="15">
        <v>0</v>
      </c>
      <c r="AO102" s="11"/>
      <c r="AP102" s="22"/>
      <c r="AQ102" s="22"/>
      <c r="AR102" s="41"/>
      <c r="AS102" s="41"/>
      <c r="AT102" s="27">
        <v>7.5</v>
      </c>
      <c r="AU102" s="21" t="s">
        <v>143</v>
      </c>
      <c r="AV102" s="21"/>
      <c r="AW102" s="21"/>
      <c r="AX102" s="27"/>
      <c r="AY102" s="22">
        <v>2</v>
      </c>
      <c r="AZ102" s="21" t="s">
        <v>97</v>
      </c>
      <c r="BA102" s="72">
        <v>1</v>
      </c>
      <c r="BB102" s="22">
        <v>0</v>
      </c>
      <c r="BC102" s="22">
        <v>0</v>
      </c>
      <c r="BD102" s="22">
        <f t="shared" si="75"/>
        <v>0</v>
      </c>
      <c r="BE102" s="73">
        <v>0</v>
      </c>
      <c r="BF102" s="72">
        <f t="shared" si="79"/>
        <v>17</v>
      </c>
      <c r="BG102" s="22">
        <f t="shared" si="80"/>
        <v>0</v>
      </c>
      <c r="BH102" s="22">
        <f t="shared" si="76"/>
        <v>7</v>
      </c>
      <c r="BI102" s="22">
        <f t="shared" si="81"/>
        <v>7</v>
      </c>
      <c r="BJ102" s="73">
        <f t="shared" si="77"/>
        <v>4</v>
      </c>
      <c r="BK102" s="22">
        <v>16</v>
      </c>
      <c r="BL102" s="22">
        <v>0</v>
      </c>
      <c r="BM102" s="22">
        <v>7</v>
      </c>
      <c r="BN102" s="22">
        <f t="shared" si="78"/>
        <v>7</v>
      </c>
      <c r="BO102" s="22">
        <v>4</v>
      </c>
      <c r="BP102" s="41"/>
      <c r="BQ102" s="41"/>
      <c r="CN102" s="41"/>
    </row>
    <row r="103" spans="1:92" ht="18.600000000000001" customHeight="1" x14ac:dyDescent="0.25">
      <c r="A103" s="36"/>
      <c r="E103" s="21"/>
      <c r="F103" s="21" t="s">
        <v>118</v>
      </c>
      <c r="H103" s="21"/>
      <c r="I103" s="21" t="s">
        <v>106</v>
      </c>
      <c r="J103" s="22"/>
      <c r="K103" s="22">
        <v>21</v>
      </c>
      <c r="L103" s="49">
        <v>8</v>
      </c>
      <c r="M103" s="22"/>
      <c r="N103" s="22"/>
      <c r="Q103" s="41"/>
      <c r="R103" s="41"/>
      <c r="T103" s="16"/>
      <c r="U103" s="16"/>
      <c r="V103" s="16"/>
      <c r="W103" s="16"/>
      <c r="X103" s="16"/>
      <c r="Y103" s="16"/>
      <c r="Z103" s="16"/>
      <c r="AA103" s="29"/>
      <c r="AB103" s="29"/>
      <c r="AC103" s="29"/>
      <c r="AD103" s="29"/>
      <c r="AE103" s="30"/>
      <c r="AF103" s="29"/>
      <c r="AG103" s="29"/>
      <c r="AH103" s="29"/>
      <c r="AI103" s="29"/>
      <c r="AJ103" s="29"/>
      <c r="AK103" s="29"/>
      <c r="AL103" s="29"/>
      <c r="AM103" s="21"/>
      <c r="AN103" s="11"/>
      <c r="AO103" s="11"/>
      <c r="AP103" s="22"/>
      <c r="AQ103" s="22"/>
      <c r="AR103" s="41"/>
      <c r="AS103" s="41"/>
      <c r="AT103" s="27">
        <v>7</v>
      </c>
      <c r="AU103" s="21" t="s">
        <v>141</v>
      </c>
      <c r="AV103" s="21"/>
      <c r="AW103" s="21"/>
      <c r="AX103" s="27"/>
      <c r="AY103" s="22">
        <v>13</v>
      </c>
      <c r="AZ103" s="21" t="s">
        <v>97</v>
      </c>
      <c r="BA103" s="72">
        <v>1</v>
      </c>
      <c r="BB103" s="22">
        <v>0</v>
      </c>
      <c r="BC103" s="22">
        <v>0</v>
      </c>
      <c r="BD103" s="22">
        <f t="shared" si="75"/>
        <v>0</v>
      </c>
      <c r="BE103" s="73">
        <v>0</v>
      </c>
      <c r="BF103" s="72">
        <f t="shared" si="79"/>
        <v>23</v>
      </c>
      <c r="BG103" s="22">
        <f t="shared" si="80"/>
        <v>0</v>
      </c>
      <c r="BH103" s="22">
        <f t="shared" si="76"/>
        <v>9</v>
      </c>
      <c r="BI103" s="22">
        <f t="shared" si="81"/>
        <v>9</v>
      </c>
      <c r="BJ103" s="73">
        <f t="shared" si="77"/>
        <v>6</v>
      </c>
      <c r="BK103" s="22">
        <v>22</v>
      </c>
      <c r="BL103" s="22">
        <v>0</v>
      </c>
      <c r="BM103" s="22">
        <v>9</v>
      </c>
      <c r="BN103" s="22">
        <f t="shared" si="78"/>
        <v>9</v>
      </c>
      <c r="BO103" s="22">
        <v>6</v>
      </c>
      <c r="BP103" s="41"/>
      <c r="BQ103" s="41"/>
      <c r="CN103" s="41"/>
    </row>
    <row r="104" spans="1:92" ht="18.600000000000001" customHeight="1" x14ac:dyDescent="0.25">
      <c r="A104" s="36"/>
      <c r="E104" s="21"/>
      <c r="F104" s="21" t="s">
        <v>129</v>
      </c>
      <c r="G104" s="21"/>
      <c r="H104" s="21"/>
      <c r="I104" s="21" t="s">
        <v>17</v>
      </c>
      <c r="J104" s="22"/>
      <c r="K104" s="22">
        <v>23</v>
      </c>
      <c r="L104" s="49">
        <v>8</v>
      </c>
      <c r="M104" s="22"/>
      <c r="N104" s="22"/>
      <c r="Q104" s="41"/>
      <c r="R104" s="41"/>
      <c r="T104" s="16"/>
      <c r="U104" s="16"/>
      <c r="V104" s="16"/>
      <c r="W104" s="16"/>
      <c r="X104" s="16"/>
      <c r="Y104" s="16"/>
      <c r="Z104" s="16"/>
      <c r="AA104" s="29"/>
      <c r="AB104" s="29"/>
      <c r="AC104" s="29"/>
      <c r="AD104" s="29"/>
      <c r="AE104" s="30"/>
      <c r="AF104" s="29"/>
      <c r="AG104" s="29"/>
      <c r="AH104" s="29"/>
      <c r="AI104" s="29"/>
      <c r="AJ104" s="29"/>
      <c r="AK104" s="29"/>
      <c r="AL104" s="29"/>
      <c r="AM104" s="21"/>
      <c r="AN104" s="11"/>
      <c r="AO104" s="11"/>
      <c r="AP104" s="22"/>
      <c r="AQ104" s="22"/>
      <c r="AR104" s="41"/>
      <c r="AS104" s="41"/>
      <c r="AT104" s="27">
        <v>7</v>
      </c>
      <c r="AU104" s="21" t="s">
        <v>39</v>
      </c>
      <c r="AV104" s="21"/>
      <c r="AW104" s="21"/>
      <c r="AX104" s="27"/>
      <c r="AY104" s="22">
        <v>27</v>
      </c>
      <c r="AZ104" s="21" t="s">
        <v>97</v>
      </c>
      <c r="BA104" s="72">
        <v>1</v>
      </c>
      <c r="BB104" s="22">
        <v>1</v>
      </c>
      <c r="BC104" s="22">
        <v>0</v>
      </c>
      <c r="BD104" s="22">
        <f t="shared" si="75"/>
        <v>1</v>
      </c>
      <c r="BE104" s="73">
        <v>0</v>
      </c>
      <c r="BF104" s="72">
        <f t="shared" si="79"/>
        <v>23</v>
      </c>
      <c r="BG104" s="22">
        <f t="shared" si="80"/>
        <v>4</v>
      </c>
      <c r="BH104" s="22">
        <f t="shared" si="76"/>
        <v>8</v>
      </c>
      <c r="BI104" s="22">
        <f t="shared" si="81"/>
        <v>12</v>
      </c>
      <c r="BJ104" s="73">
        <f t="shared" si="77"/>
        <v>0</v>
      </c>
      <c r="BK104" s="22">
        <v>22</v>
      </c>
      <c r="BL104" s="22">
        <v>3</v>
      </c>
      <c r="BM104" s="22">
        <v>8</v>
      </c>
      <c r="BN104" s="22">
        <f t="shared" si="78"/>
        <v>11</v>
      </c>
      <c r="BO104" s="22">
        <v>0</v>
      </c>
      <c r="BP104" s="41"/>
      <c r="BQ104" s="41"/>
      <c r="CN104" s="41"/>
    </row>
    <row r="105" spans="1:92" ht="18.600000000000001" customHeight="1" x14ac:dyDescent="0.25">
      <c r="A105" s="36"/>
      <c r="E105" s="21"/>
      <c r="F105" s="21" t="s">
        <v>169</v>
      </c>
      <c r="G105" s="21"/>
      <c r="H105" s="21"/>
      <c r="I105" s="21" t="s">
        <v>134</v>
      </c>
      <c r="J105" s="22"/>
      <c r="K105" s="22">
        <v>18</v>
      </c>
      <c r="L105" s="49">
        <v>6</v>
      </c>
      <c r="M105" s="22"/>
      <c r="N105" s="22"/>
      <c r="Q105" s="41"/>
      <c r="R105" s="41"/>
      <c r="T105" s="16"/>
      <c r="U105" s="16"/>
      <c r="V105" s="16"/>
      <c r="W105" s="16"/>
      <c r="X105" s="16"/>
      <c r="Y105" s="16"/>
      <c r="Z105" s="16"/>
      <c r="AA105" s="29"/>
      <c r="AB105" s="29"/>
      <c r="AC105" s="29"/>
      <c r="AD105" s="29"/>
      <c r="AE105" s="30"/>
      <c r="AF105" s="29"/>
      <c r="AG105" s="29"/>
      <c r="AH105" s="29"/>
      <c r="AI105" s="29"/>
      <c r="AJ105" s="29"/>
      <c r="AK105" s="29"/>
      <c r="AL105" s="29"/>
      <c r="AM105" s="21"/>
      <c r="AN105" s="11"/>
      <c r="AO105" s="11"/>
      <c r="AP105" s="22"/>
      <c r="AQ105" s="22"/>
      <c r="AR105" s="41"/>
      <c r="AS105" s="41"/>
      <c r="AT105" s="27">
        <v>6.5</v>
      </c>
      <c r="AU105" s="21" t="s">
        <v>48</v>
      </c>
      <c r="AY105" s="22">
        <v>3</v>
      </c>
      <c r="AZ105" s="21" t="s">
        <v>97</v>
      </c>
      <c r="BA105" s="72">
        <v>1</v>
      </c>
      <c r="BB105" s="22">
        <v>0</v>
      </c>
      <c r="BC105" s="22">
        <v>0</v>
      </c>
      <c r="BD105" s="22">
        <f t="shared" si="75"/>
        <v>0</v>
      </c>
      <c r="BE105" s="73">
        <v>0</v>
      </c>
      <c r="BF105" s="72">
        <f t="shared" si="79"/>
        <v>22</v>
      </c>
      <c r="BG105" s="22">
        <f t="shared" si="80"/>
        <v>0</v>
      </c>
      <c r="BH105" s="22">
        <f t="shared" si="76"/>
        <v>4</v>
      </c>
      <c r="BI105" s="22">
        <f t="shared" si="81"/>
        <v>4</v>
      </c>
      <c r="BJ105" s="73">
        <f t="shared" si="77"/>
        <v>6</v>
      </c>
      <c r="BK105" s="22">
        <v>21</v>
      </c>
      <c r="BL105" s="22">
        <v>0</v>
      </c>
      <c r="BM105" s="22">
        <v>4</v>
      </c>
      <c r="BN105" s="22">
        <f t="shared" si="78"/>
        <v>4</v>
      </c>
      <c r="BO105" s="22">
        <v>6</v>
      </c>
      <c r="BP105" s="41"/>
      <c r="BQ105" s="41"/>
      <c r="CN105" s="41"/>
    </row>
    <row r="106" spans="1:92" ht="18.600000000000001" customHeight="1" x14ac:dyDescent="0.25">
      <c r="A106" s="36"/>
      <c r="E106" s="21"/>
      <c r="F106" s="21" t="s">
        <v>155</v>
      </c>
      <c r="I106" s="21" t="s">
        <v>134</v>
      </c>
      <c r="J106" s="22"/>
      <c r="K106" s="22">
        <v>21</v>
      </c>
      <c r="L106" s="49">
        <v>6</v>
      </c>
      <c r="M106" s="22"/>
      <c r="N106" s="22"/>
      <c r="Q106" s="41"/>
      <c r="R106" s="41"/>
      <c r="T106" s="16"/>
      <c r="U106" s="16"/>
      <c r="V106" s="16"/>
      <c r="W106" s="16"/>
      <c r="X106" s="16"/>
      <c r="Y106" s="16"/>
      <c r="Z106" s="16"/>
      <c r="AA106" s="29"/>
      <c r="AB106" s="29"/>
      <c r="AC106" s="29"/>
      <c r="AD106" s="29"/>
      <c r="AE106" s="30"/>
      <c r="AF106" s="29"/>
      <c r="AG106" s="29"/>
      <c r="AH106" s="29"/>
      <c r="AI106" s="29"/>
      <c r="AJ106" s="29"/>
      <c r="AK106" s="29"/>
      <c r="AL106" s="29"/>
      <c r="AM106" s="21"/>
      <c r="AN106" s="11"/>
      <c r="AO106" s="11"/>
      <c r="AP106" s="22"/>
      <c r="AQ106" s="22"/>
      <c r="AR106" s="41"/>
      <c r="AS106" s="41"/>
      <c r="AT106" s="27">
        <v>6</v>
      </c>
      <c r="AU106" s="21" t="s">
        <v>113</v>
      </c>
      <c r="AV106" s="21"/>
      <c r="AW106" s="21"/>
      <c r="AX106" s="27"/>
      <c r="AY106" s="22">
        <v>6</v>
      </c>
      <c r="AZ106" s="21" t="s">
        <v>97</v>
      </c>
      <c r="BA106" s="72">
        <v>0</v>
      </c>
      <c r="BB106" s="22">
        <v>0</v>
      </c>
      <c r="BC106" s="22">
        <v>0</v>
      </c>
      <c r="BD106" s="22">
        <f t="shared" si="75"/>
        <v>0</v>
      </c>
      <c r="BE106" s="73">
        <v>0</v>
      </c>
      <c r="BF106" s="72">
        <f t="shared" si="79"/>
        <v>11</v>
      </c>
      <c r="BG106" s="22">
        <f t="shared" si="80"/>
        <v>1</v>
      </c>
      <c r="BH106" s="22">
        <f t="shared" si="76"/>
        <v>0</v>
      </c>
      <c r="BI106" s="22">
        <f t="shared" si="81"/>
        <v>1</v>
      </c>
      <c r="BJ106" s="73">
        <f t="shared" si="77"/>
        <v>4</v>
      </c>
      <c r="BK106" s="22">
        <v>11</v>
      </c>
      <c r="BL106" s="22">
        <v>1</v>
      </c>
      <c r="BM106" s="22">
        <v>0</v>
      </c>
      <c r="BN106" s="22">
        <f t="shared" si="78"/>
        <v>1</v>
      </c>
      <c r="BO106" s="22">
        <v>4</v>
      </c>
      <c r="BP106" s="41"/>
      <c r="BQ106" s="41"/>
      <c r="CN106" s="41"/>
    </row>
    <row r="107" spans="1:92" ht="18.600000000000001" customHeight="1" thickBot="1" x14ac:dyDescent="0.3">
      <c r="A107" s="36"/>
      <c r="E107" s="21"/>
      <c r="F107" s="21" t="s">
        <v>282</v>
      </c>
      <c r="G107" s="21"/>
      <c r="H107" s="21"/>
      <c r="I107" s="21" t="s">
        <v>106</v>
      </c>
      <c r="J107" s="22"/>
      <c r="K107" s="22">
        <v>22</v>
      </c>
      <c r="L107" s="49">
        <v>6</v>
      </c>
      <c r="M107" s="22"/>
      <c r="N107" s="22"/>
      <c r="Q107" s="41"/>
      <c r="R107" s="41"/>
      <c r="T107" s="16"/>
      <c r="U107" s="16"/>
      <c r="V107" s="16"/>
      <c r="W107" s="16"/>
      <c r="X107" s="16"/>
      <c r="Y107" s="16"/>
      <c r="Z107" s="16"/>
      <c r="AA107" s="29"/>
      <c r="AB107" s="29"/>
      <c r="AC107" s="29"/>
      <c r="AD107" s="29"/>
      <c r="AE107" s="30"/>
      <c r="AF107" s="29"/>
      <c r="AG107" s="29"/>
      <c r="AH107" s="29"/>
      <c r="AI107" s="29"/>
      <c r="AJ107" s="29"/>
      <c r="AK107" s="29"/>
      <c r="AL107" s="29"/>
      <c r="AM107" s="21"/>
      <c r="AN107" s="11"/>
      <c r="AO107" s="11"/>
      <c r="AP107" s="22"/>
      <c r="AQ107" s="22"/>
      <c r="AR107" s="41"/>
      <c r="AS107" s="41"/>
      <c r="AT107" s="17" t="s">
        <v>94</v>
      </c>
      <c r="AU107" s="17"/>
      <c r="AV107" s="17"/>
      <c r="AW107" s="17"/>
      <c r="AX107" s="17"/>
      <c r="AY107" s="17"/>
      <c r="AZ107" s="17"/>
      <c r="BA107" s="75">
        <f>SUM(BA95:BA106)</f>
        <v>11</v>
      </c>
      <c r="BB107" s="23">
        <f>SUM(BB95:BB106)</f>
        <v>4</v>
      </c>
      <c r="BC107" s="23">
        <f>SUM(BC95:BC106)</f>
        <v>3</v>
      </c>
      <c r="BD107" s="23">
        <f>+BC107+BB107</f>
        <v>7</v>
      </c>
      <c r="BE107" s="76">
        <f>SUM(BE95:BE106)</f>
        <v>2</v>
      </c>
      <c r="BF107" s="75">
        <f>SUM(BF95:BF106)</f>
        <v>253</v>
      </c>
      <c r="BG107" s="23">
        <f>SUM(BG95:BG106)</f>
        <v>65</v>
      </c>
      <c r="BH107" s="23">
        <f>SUM(BH95:BH106)</f>
        <v>87</v>
      </c>
      <c r="BI107" s="23">
        <f>+BH107+BG107</f>
        <v>152</v>
      </c>
      <c r="BJ107" s="76">
        <f>SUM(BJ95:BJ106)</f>
        <v>38</v>
      </c>
      <c r="BK107" s="23">
        <f>SUM(BK95:BK106)</f>
        <v>242</v>
      </c>
      <c r="BL107" s="23">
        <f>SUM(BL95:BL106)</f>
        <v>61</v>
      </c>
      <c r="BM107" s="23">
        <f>SUM(BM95:BM106)</f>
        <v>84</v>
      </c>
      <c r="BN107" s="23">
        <f>+BM107+BL107</f>
        <v>145</v>
      </c>
      <c r="BO107" s="23">
        <f>SUM(BO95:BO106)</f>
        <v>36</v>
      </c>
      <c r="BP107" s="41"/>
      <c r="BQ107" s="41"/>
      <c r="CN107" s="41"/>
    </row>
    <row r="108" spans="1:92" ht="18.600000000000001" customHeight="1" x14ac:dyDescent="0.25">
      <c r="A108" s="36"/>
      <c r="E108" s="21"/>
      <c r="F108" s="21" t="s">
        <v>48</v>
      </c>
      <c r="I108" s="21" t="s">
        <v>97</v>
      </c>
      <c r="J108" s="22"/>
      <c r="K108" s="22">
        <v>22</v>
      </c>
      <c r="L108" s="49">
        <v>6</v>
      </c>
      <c r="M108" s="22"/>
      <c r="N108" s="22"/>
      <c r="Q108" s="41"/>
      <c r="R108" s="41"/>
      <c r="T108" s="16"/>
      <c r="U108" s="16"/>
      <c r="V108" s="16"/>
      <c r="W108" s="16"/>
      <c r="X108" s="16"/>
      <c r="Y108" s="16"/>
      <c r="Z108" s="16"/>
      <c r="AA108" s="29"/>
      <c r="AB108" s="29"/>
      <c r="AC108" s="29"/>
      <c r="AD108" s="29"/>
      <c r="AE108" s="30"/>
      <c r="AF108" s="29"/>
      <c r="AG108" s="29"/>
      <c r="AH108" s="29"/>
      <c r="AI108" s="29"/>
      <c r="AJ108" s="29"/>
      <c r="AK108" s="29"/>
      <c r="AL108" s="29"/>
      <c r="AM108" s="21"/>
      <c r="AN108" s="11"/>
      <c r="AO108" s="11"/>
      <c r="AP108" s="22"/>
      <c r="AQ108" s="22"/>
      <c r="AR108" s="41"/>
      <c r="AS108" s="41"/>
      <c r="AT108" s="19" t="s">
        <v>14</v>
      </c>
      <c r="AU108" s="19"/>
      <c r="AV108" s="19"/>
      <c r="AW108" s="19"/>
      <c r="AX108" s="19"/>
      <c r="AY108" s="16" t="s">
        <v>26</v>
      </c>
      <c r="BA108" s="72">
        <v>3</v>
      </c>
      <c r="BB108" s="22">
        <v>1</v>
      </c>
      <c r="BC108" s="22">
        <v>2</v>
      </c>
      <c r="BD108" s="22">
        <f t="shared" ref="BD108:BD119" si="82">+BB108+BC108</f>
        <v>3</v>
      </c>
      <c r="BE108" s="73">
        <v>2</v>
      </c>
      <c r="BF108" s="72">
        <f>+BA108+BK108</f>
        <v>58</v>
      </c>
      <c r="BG108" s="22">
        <f>+BB108+BL108</f>
        <v>13</v>
      </c>
      <c r="BH108" s="22">
        <f t="shared" ref="BH108:BH119" si="83">+BC108+BM108</f>
        <v>34</v>
      </c>
      <c r="BI108" s="22">
        <f>+BG108+BH108</f>
        <v>47</v>
      </c>
      <c r="BJ108" s="73">
        <f t="shared" ref="BJ108:BJ119" si="84">+BE108+BO108</f>
        <v>10</v>
      </c>
      <c r="BK108" s="22">
        <v>55</v>
      </c>
      <c r="BL108" s="22">
        <v>12</v>
      </c>
      <c r="BM108" s="22">
        <v>32</v>
      </c>
      <c r="BN108" s="22">
        <f t="shared" ref="BN108:BN119" si="85">+BL108+BM108</f>
        <v>44</v>
      </c>
      <c r="BO108" s="22">
        <v>8</v>
      </c>
      <c r="BP108" s="41"/>
      <c r="BQ108" s="41"/>
      <c r="CN108" s="41"/>
    </row>
    <row r="109" spans="1:92" ht="18.600000000000001" customHeight="1" x14ac:dyDescent="0.25">
      <c r="A109" s="36"/>
      <c r="E109" s="21"/>
      <c r="F109" s="21" t="s">
        <v>141</v>
      </c>
      <c r="G109" s="21"/>
      <c r="H109" s="21"/>
      <c r="I109" s="21" t="s">
        <v>97</v>
      </c>
      <c r="J109" s="22"/>
      <c r="K109" s="22">
        <v>23</v>
      </c>
      <c r="L109" s="49">
        <v>6</v>
      </c>
      <c r="M109" s="22"/>
      <c r="N109" s="22"/>
      <c r="Q109" s="41"/>
      <c r="R109" s="41"/>
      <c r="T109" s="16"/>
      <c r="U109" s="16"/>
      <c r="V109" s="16"/>
      <c r="W109" s="16"/>
      <c r="X109" s="16"/>
      <c r="Y109" s="16"/>
      <c r="Z109" s="16"/>
      <c r="AA109" s="29"/>
      <c r="AB109" s="29"/>
      <c r="AC109" s="29"/>
      <c r="AD109" s="29"/>
      <c r="AE109" s="30"/>
      <c r="AF109" s="29"/>
      <c r="AG109" s="29"/>
      <c r="AH109" s="29"/>
      <c r="AI109" s="29"/>
      <c r="AJ109" s="29"/>
      <c r="AK109" s="29"/>
      <c r="AL109" s="29"/>
      <c r="AM109" s="21"/>
      <c r="AN109" s="11"/>
      <c r="AO109" s="11"/>
      <c r="AP109" s="22"/>
      <c r="AQ109" s="22"/>
      <c r="AR109" s="41"/>
      <c r="AS109" s="41"/>
      <c r="AT109" s="27">
        <v>8</v>
      </c>
      <c r="AU109" s="21" t="s">
        <v>142</v>
      </c>
      <c r="AY109" s="22">
        <v>1</v>
      </c>
      <c r="AZ109" s="21" t="s">
        <v>107</v>
      </c>
      <c r="BA109" s="72">
        <v>1</v>
      </c>
      <c r="BB109" s="22">
        <v>0</v>
      </c>
      <c r="BC109" s="22">
        <v>1</v>
      </c>
      <c r="BD109" s="22">
        <f t="shared" si="82"/>
        <v>1</v>
      </c>
      <c r="BE109" s="73">
        <v>0</v>
      </c>
      <c r="BF109" s="72">
        <f t="shared" ref="BF109:BF119" si="86">+BA109+BK109</f>
        <v>22</v>
      </c>
      <c r="BG109" s="22">
        <f t="shared" ref="BG109:BG119" si="87">+BB109+BL109</f>
        <v>0</v>
      </c>
      <c r="BH109" s="22">
        <f t="shared" si="83"/>
        <v>2</v>
      </c>
      <c r="BI109" s="22">
        <f t="shared" ref="BI109:BI119" si="88">+BG109+BH109</f>
        <v>2</v>
      </c>
      <c r="BJ109" s="73">
        <f t="shared" si="84"/>
        <v>0</v>
      </c>
      <c r="BK109" s="22">
        <v>21</v>
      </c>
      <c r="BL109" s="22">
        <v>0</v>
      </c>
      <c r="BM109" s="22">
        <v>1</v>
      </c>
      <c r="BN109" s="22">
        <f t="shared" si="85"/>
        <v>1</v>
      </c>
      <c r="BO109" s="22">
        <v>0</v>
      </c>
      <c r="BP109" s="41"/>
      <c r="BQ109" s="41"/>
      <c r="CN109" s="41"/>
    </row>
    <row r="110" spans="1:92" ht="18.600000000000001" customHeight="1" x14ac:dyDescent="0.25">
      <c r="A110" s="36"/>
      <c r="E110" s="21"/>
      <c r="F110" s="21" t="s">
        <v>30</v>
      </c>
      <c r="G110" s="21"/>
      <c r="H110" s="21"/>
      <c r="I110" s="21" t="s">
        <v>106</v>
      </c>
      <c r="J110" s="22"/>
      <c r="K110" s="22">
        <v>23</v>
      </c>
      <c r="L110" s="49">
        <v>6</v>
      </c>
      <c r="M110" s="22"/>
      <c r="N110" s="22"/>
      <c r="Q110" s="41"/>
      <c r="R110" s="41"/>
      <c r="T110" s="16"/>
      <c r="U110" s="16"/>
      <c r="V110" s="16"/>
      <c r="W110" s="16"/>
      <c r="X110" s="16"/>
      <c r="Y110" s="16"/>
      <c r="Z110" s="16"/>
      <c r="AA110" s="29"/>
      <c r="AB110" s="29"/>
      <c r="AC110" s="29"/>
      <c r="AD110" s="29"/>
      <c r="AE110" s="30"/>
      <c r="AF110" s="29"/>
      <c r="AG110" s="29"/>
      <c r="AH110" s="29"/>
      <c r="AI110" s="29"/>
      <c r="AJ110" s="29"/>
      <c r="AK110" s="29"/>
      <c r="AL110" s="29"/>
      <c r="AM110" s="21"/>
      <c r="AN110" s="11"/>
      <c r="AO110" s="11"/>
      <c r="AP110" s="22"/>
      <c r="AQ110" s="22"/>
      <c r="AR110" s="41"/>
      <c r="AS110" s="41"/>
      <c r="AT110" s="27">
        <v>9</v>
      </c>
      <c r="AU110" s="21" t="s">
        <v>167</v>
      </c>
      <c r="AV110" s="21"/>
      <c r="AW110" s="21"/>
      <c r="AX110" s="21"/>
      <c r="AY110" s="22">
        <v>71</v>
      </c>
      <c r="AZ110" s="21" t="s">
        <v>107</v>
      </c>
      <c r="BA110" s="72">
        <v>1</v>
      </c>
      <c r="BB110" s="22">
        <v>1</v>
      </c>
      <c r="BC110" s="22">
        <v>0</v>
      </c>
      <c r="BD110" s="22">
        <f t="shared" si="82"/>
        <v>1</v>
      </c>
      <c r="BE110" s="73">
        <v>0</v>
      </c>
      <c r="BF110" s="72">
        <f t="shared" si="86"/>
        <v>20</v>
      </c>
      <c r="BG110" s="22">
        <f t="shared" si="87"/>
        <v>11</v>
      </c>
      <c r="BH110" s="22">
        <f t="shared" si="83"/>
        <v>6</v>
      </c>
      <c r="BI110" s="22">
        <f t="shared" si="88"/>
        <v>17</v>
      </c>
      <c r="BJ110" s="73">
        <f t="shared" si="84"/>
        <v>2</v>
      </c>
      <c r="BK110" s="22">
        <v>19</v>
      </c>
      <c r="BL110" s="22">
        <v>10</v>
      </c>
      <c r="BM110" s="22">
        <v>6</v>
      </c>
      <c r="BN110" s="22">
        <f t="shared" si="85"/>
        <v>16</v>
      </c>
      <c r="BO110" s="22">
        <v>2</v>
      </c>
      <c r="BP110" s="41"/>
      <c r="BQ110" s="41"/>
      <c r="CN110" s="41"/>
    </row>
    <row r="111" spans="1:92" ht="18.600000000000001" customHeight="1" x14ac:dyDescent="0.25">
      <c r="A111" s="36"/>
      <c r="E111" s="21"/>
      <c r="M111" s="22"/>
      <c r="N111" s="22"/>
      <c r="O111" s="22"/>
      <c r="Q111" s="41"/>
      <c r="R111" s="41"/>
      <c r="T111" s="16"/>
      <c r="U111" s="16"/>
      <c r="V111" s="16"/>
      <c r="W111" s="16"/>
      <c r="X111" s="16"/>
      <c r="Y111" s="16"/>
      <c r="Z111" s="16"/>
      <c r="AA111" s="29"/>
      <c r="AB111" s="29"/>
      <c r="AC111" s="29"/>
      <c r="AD111" s="29"/>
      <c r="AE111" s="30"/>
      <c r="AF111" s="29"/>
      <c r="AG111" s="29"/>
      <c r="AH111" s="29"/>
      <c r="AI111" s="29"/>
      <c r="AJ111" s="29"/>
      <c r="AK111" s="29"/>
      <c r="AL111" s="29"/>
      <c r="AM111" s="21"/>
      <c r="AN111" s="11"/>
      <c r="AO111" s="11"/>
      <c r="AP111" s="22"/>
      <c r="AQ111" s="22"/>
      <c r="AR111" s="41"/>
      <c r="AS111" s="41"/>
      <c r="AT111" s="27">
        <v>8.5</v>
      </c>
      <c r="AU111" s="21" t="s">
        <v>42</v>
      </c>
      <c r="AV111" s="21"/>
      <c r="AW111" s="21"/>
      <c r="AX111" s="21"/>
      <c r="AY111" s="22">
        <v>2</v>
      </c>
      <c r="AZ111" s="21" t="s">
        <v>107</v>
      </c>
      <c r="BA111" s="72">
        <v>1</v>
      </c>
      <c r="BB111" s="22">
        <v>1</v>
      </c>
      <c r="BC111" s="22">
        <v>0</v>
      </c>
      <c r="BD111" s="22">
        <f t="shared" si="82"/>
        <v>1</v>
      </c>
      <c r="BE111" s="73">
        <v>0</v>
      </c>
      <c r="BF111" s="72">
        <f t="shared" si="86"/>
        <v>20</v>
      </c>
      <c r="BG111" s="22">
        <f t="shared" si="87"/>
        <v>12</v>
      </c>
      <c r="BH111" s="22">
        <f t="shared" si="83"/>
        <v>12</v>
      </c>
      <c r="BI111" s="22">
        <f t="shared" si="88"/>
        <v>24</v>
      </c>
      <c r="BJ111" s="73">
        <f t="shared" si="84"/>
        <v>4</v>
      </c>
      <c r="BK111" s="22">
        <v>19</v>
      </c>
      <c r="BL111" s="22">
        <v>11</v>
      </c>
      <c r="BM111" s="22">
        <v>12</v>
      </c>
      <c r="BN111" s="22">
        <f t="shared" si="85"/>
        <v>23</v>
      </c>
      <c r="BO111" s="22">
        <v>4</v>
      </c>
      <c r="BP111" s="41"/>
      <c r="BQ111" s="41"/>
      <c r="CN111" s="41"/>
    </row>
    <row r="112" spans="1:92" ht="18.600000000000001" customHeight="1" x14ac:dyDescent="0.25">
      <c r="A112" s="36"/>
      <c r="E112" s="21"/>
      <c r="M112" s="22"/>
      <c r="N112" s="22"/>
      <c r="O112" s="22"/>
      <c r="Q112" s="41"/>
      <c r="R112" s="41"/>
      <c r="T112" s="16"/>
      <c r="U112" s="16"/>
      <c r="V112" s="16"/>
      <c r="W112" s="16"/>
      <c r="X112" s="16"/>
      <c r="Y112" s="16"/>
      <c r="Z112" s="16"/>
      <c r="AA112" s="29"/>
      <c r="AB112" s="29"/>
      <c r="AC112" s="29"/>
      <c r="AD112" s="29"/>
      <c r="AE112" s="30"/>
      <c r="AF112" s="29"/>
      <c r="AG112" s="29"/>
      <c r="AH112" s="29"/>
      <c r="AI112" s="29"/>
      <c r="AJ112" s="29"/>
      <c r="AK112" s="29"/>
      <c r="AL112" s="29"/>
      <c r="AM112" s="21"/>
      <c r="AN112" s="11"/>
      <c r="AO112" s="11"/>
      <c r="AP112" s="22"/>
      <c r="AQ112" s="22"/>
      <c r="AR112" s="41"/>
      <c r="AS112" s="41"/>
      <c r="AT112" s="27">
        <v>8</v>
      </c>
      <c r="AU112" s="21" t="s">
        <v>74</v>
      </c>
      <c r="AV112" s="21"/>
      <c r="AW112" s="21"/>
      <c r="AX112" s="21"/>
      <c r="AY112" s="22">
        <v>91</v>
      </c>
      <c r="AZ112" s="21" t="s">
        <v>107</v>
      </c>
      <c r="BA112" s="72">
        <v>1</v>
      </c>
      <c r="BB112" s="22">
        <v>1</v>
      </c>
      <c r="BC112" s="22">
        <v>1</v>
      </c>
      <c r="BD112" s="22">
        <f t="shared" si="82"/>
        <v>2</v>
      </c>
      <c r="BE112" s="73">
        <v>0</v>
      </c>
      <c r="BF112" s="72">
        <f t="shared" si="86"/>
        <v>22</v>
      </c>
      <c r="BG112" s="22">
        <f t="shared" si="87"/>
        <v>14</v>
      </c>
      <c r="BH112" s="22">
        <f t="shared" si="83"/>
        <v>4</v>
      </c>
      <c r="BI112" s="22">
        <f t="shared" si="88"/>
        <v>18</v>
      </c>
      <c r="BJ112" s="73">
        <f t="shared" si="84"/>
        <v>2</v>
      </c>
      <c r="BK112" s="22">
        <v>21</v>
      </c>
      <c r="BL112" s="22">
        <v>13</v>
      </c>
      <c r="BM112" s="22">
        <v>3</v>
      </c>
      <c r="BN112" s="22">
        <f t="shared" si="85"/>
        <v>16</v>
      </c>
      <c r="BO112" s="22">
        <v>2</v>
      </c>
      <c r="BP112" s="41"/>
      <c r="BQ112" s="41"/>
      <c r="CN112" s="41"/>
    </row>
    <row r="113" spans="1:92" ht="18.600000000000001" customHeight="1" x14ac:dyDescent="0.25">
      <c r="A113" s="36"/>
      <c r="M113" s="22"/>
      <c r="N113" s="22"/>
      <c r="O113" s="22"/>
      <c r="Q113" s="41"/>
      <c r="R113" s="41"/>
      <c r="T113" s="16"/>
      <c r="U113" s="16"/>
      <c r="V113" s="16"/>
      <c r="W113" s="16"/>
      <c r="X113" s="16"/>
      <c r="Y113" s="16"/>
      <c r="Z113" s="16"/>
      <c r="AA113" s="29"/>
      <c r="AB113" s="29"/>
      <c r="AC113" s="29"/>
      <c r="AD113" s="29"/>
      <c r="AE113" s="30"/>
      <c r="AF113" s="29"/>
      <c r="AG113" s="29"/>
      <c r="AH113" s="29"/>
      <c r="AI113" s="29"/>
      <c r="AJ113" s="29"/>
      <c r="AK113" s="29"/>
      <c r="AL113" s="29"/>
      <c r="AM113" s="21"/>
      <c r="AN113" s="11"/>
      <c r="AO113" s="11"/>
      <c r="AP113" s="22"/>
      <c r="AQ113" s="22"/>
      <c r="AR113" s="41"/>
      <c r="AS113" s="41"/>
      <c r="AT113" s="27">
        <v>8</v>
      </c>
      <c r="AU113" s="21" t="s">
        <v>195</v>
      </c>
      <c r="AV113" s="21"/>
      <c r="AW113" s="21"/>
      <c r="AX113" s="21"/>
      <c r="AY113" s="22">
        <v>5</v>
      </c>
      <c r="AZ113" s="21" t="s">
        <v>107</v>
      </c>
      <c r="BA113" s="72">
        <v>0</v>
      </c>
      <c r="BB113" s="22">
        <v>0</v>
      </c>
      <c r="BC113" s="22">
        <v>0</v>
      </c>
      <c r="BD113" s="22">
        <f t="shared" si="82"/>
        <v>0</v>
      </c>
      <c r="BE113" s="73">
        <v>0</v>
      </c>
      <c r="BF113" s="72">
        <f t="shared" si="86"/>
        <v>13</v>
      </c>
      <c r="BG113" s="22">
        <f t="shared" si="87"/>
        <v>4</v>
      </c>
      <c r="BH113" s="22">
        <f t="shared" si="83"/>
        <v>3</v>
      </c>
      <c r="BI113" s="22">
        <f t="shared" si="88"/>
        <v>7</v>
      </c>
      <c r="BJ113" s="73">
        <f t="shared" si="84"/>
        <v>2</v>
      </c>
      <c r="BK113" s="22">
        <v>13</v>
      </c>
      <c r="BL113" s="22">
        <v>4</v>
      </c>
      <c r="BM113" s="22">
        <v>3</v>
      </c>
      <c r="BN113" s="22">
        <f t="shared" si="85"/>
        <v>7</v>
      </c>
      <c r="BO113" s="22">
        <v>2</v>
      </c>
      <c r="BP113" s="41"/>
      <c r="BQ113" s="41"/>
      <c r="CN113" s="41"/>
    </row>
    <row r="114" spans="1:92" ht="18.600000000000001" customHeight="1" x14ac:dyDescent="0.25">
      <c r="A114" s="36"/>
      <c r="D114" s="21"/>
      <c r="M114" s="22"/>
      <c r="N114" s="22"/>
      <c r="O114" s="22"/>
      <c r="Q114" s="41"/>
      <c r="R114" s="41"/>
      <c r="T114" s="16"/>
      <c r="U114" s="16"/>
      <c r="V114" s="16"/>
      <c r="W114" s="16"/>
      <c r="X114" s="16"/>
      <c r="Y114" s="16"/>
      <c r="Z114" s="16"/>
      <c r="AA114" s="29"/>
      <c r="AB114" s="29"/>
      <c r="AC114" s="29"/>
      <c r="AD114" s="29"/>
      <c r="AE114" s="30"/>
      <c r="AF114" s="29"/>
      <c r="AG114" s="29"/>
      <c r="AH114" s="29"/>
      <c r="AI114" s="29"/>
      <c r="AJ114" s="29"/>
      <c r="AK114" s="29"/>
      <c r="AL114" s="29"/>
      <c r="AM114" s="21"/>
      <c r="AN114" s="11"/>
      <c r="AO114" s="11"/>
      <c r="AP114" s="22"/>
      <c r="AQ114" s="22"/>
      <c r="AR114" s="41"/>
      <c r="AS114" s="41"/>
      <c r="AT114" s="27">
        <v>7.5</v>
      </c>
      <c r="AU114" s="21" t="s">
        <v>450</v>
      </c>
      <c r="AV114" s="21"/>
      <c r="AW114" s="21"/>
      <c r="AX114" s="21"/>
      <c r="AY114" s="22">
        <v>97</v>
      </c>
      <c r="AZ114" s="21" t="s">
        <v>107</v>
      </c>
      <c r="BA114" s="72">
        <v>0</v>
      </c>
      <c r="BB114" s="22">
        <v>0</v>
      </c>
      <c r="BC114" s="22">
        <v>0</v>
      </c>
      <c r="BD114" s="22">
        <f t="shared" si="82"/>
        <v>0</v>
      </c>
      <c r="BE114" s="73">
        <v>0</v>
      </c>
      <c r="BF114" s="72">
        <f t="shared" si="86"/>
        <v>16</v>
      </c>
      <c r="BG114" s="22">
        <f t="shared" si="87"/>
        <v>2</v>
      </c>
      <c r="BH114" s="22">
        <f t="shared" si="83"/>
        <v>2</v>
      </c>
      <c r="BI114" s="22">
        <f t="shared" si="88"/>
        <v>4</v>
      </c>
      <c r="BJ114" s="73">
        <f t="shared" si="84"/>
        <v>2</v>
      </c>
      <c r="BK114" s="22">
        <v>16</v>
      </c>
      <c r="BL114" s="22">
        <v>2</v>
      </c>
      <c r="BM114" s="22">
        <v>2</v>
      </c>
      <c r="BN114" s="22">
        <f t="shared" si="85"/>
        <v>4</v>
      </c>
      <c r="BO114" s="22">
        <v>2</v>
      </c>
      <c r="BP114" s="41"/>
      <c r="BQ114" s="41"/>
      <c r="CN114" s="41"/>
    </row>
    <row r="115" spans="1:92" ht="18.600000000000001" customHeight="1" x14ac:dyDescent="0.25">
      <c r="A115" s="36"/>
      <c r="D115" s="21"/>
      <c r="M115" s="22"/>
      <c r="N115" s="22"/>
      <c r="O115" s="22"/>
      <c r="Q115" s="41"/>
      <c r="R115" s="41"/>
      <c r="T115" s="16"/>
      <c r="U115" s="16"/>
      <c r="V115" s="16"/>
      <c r="W115" s="16"/>
      <c r="X115" s="16"/>
      <c r="Y115" s="16"/>
      <c r="Z115" s="16"/>
      <c r="AA115" s="29"/>
      <c r="AB115" s="29"/>
      <c r="AC115" s="29"/>
      <c r="AD115" s="29"/>
      <c r="AE115" s="30"/>
      <c r="AF115" s="29"/>
      <c r="AG115" s="29"/>
      <c r="AH115" s="29"/>
      <c r="AI115" s="29"/>
      <c r="AJ115" s="29"/>
      <c r="AK115" s="29"/>
      <c r="AL115" s="29"/>
      <c r="AM115" s="21"/>
      <c r="AN115" s="11"/>
      <c r="AO115" s="11"/>
      <c r="AP115" s="22"/>
      <c r="AQ115" s="22"/>
      <c r="AR115" s="41"/>
      <c r="AS115" s="41"/>
      <c r="AT115" s="27">
        <v>7.5</v>
      </c>
      <c r="AU115" s="21" t="s">
        <v>60</v>
      </c>
      <c r="AV115" s="21"/>
      <c r="AW115" s="21"/>
      <c r="AX115" s="21"/>
      <c r="AY115" s="22">
        <v>23</v>
      </c>
      <c r="AZ115" s="21" t="s">
        <v>107</v>
      </c>
      <c r="BA115" s="72">
        <v>0</v>
      </c>
      <c r="BB115" s="22">
        <v>0</v>
      </c>
      <c r="BC115" s="22">
        <v>0</v>
      </c>
      <c r="BD115" s="22">
        <f t="shared" si="82"/>
        <v>0</v>
      </c>
      <c r="BE115" s="73">
        <v>0</v>
      </c>
      <c r="BF115" s="72">
        <f t="shared" si="86"/>
        <v>11</v>
      </c>
      <c r="BG115" s="22">
        <f t="shared" si="87"/>
        <v>2</v>
      </c>
      <c r="BH115" s="22">
        <f t="shared" si="83"/>
        <v>9</v>
      </c>
      <c r="BI115" s="22">
        <f t="shared" si="88"/>
        <v>11</v>
      </c>
      <c r="BJ115" s="73">
        <f t="shared" si="84"/>
        <v>0</v>
      </c>
      <c r="BK115" s="22">
        <v>11</v>
      </c>
      <c r="BL115" s="22">
        <v>2</v>
      </c>
      <c r="BM115" s="22">
        <v>9</v>
      </c>
      <c r="BN115" s="22">
        <f t="shared" si="85"/>
        <v>11</v>
      </c>
      <c r="BO115" s="22">
        <v>0</v>
      </c>
      <c r="BP115" s="41"/>
      <c r="BQ115" s="41"/>
      <c r="CN115" s="41"/>
    </row>
    <row r="116" spans="1:92" ht="18.600000000000001" customHeight="1" x14ac:dyDescent="0.25">
      <c r="A116" s="36"/>
      <c r="M116" s="22"/>
      <c r="N116" s="22"/>
      <c r="O116" s="22"/>
      <c r="Q116" s="41"/>
      <c r="R116" s="41"/>
      <c r="T116" s="16"/>
      <c r="U116" s="16"/>
      <c r="V116" s="16"/>
      <c r="W116" s="16"/>
      <c r="X116" s="16"/>
      <c r="Y116" s="16"/>
      <c r="Z116" s="16"/>
      <c r="AA116" s="29"/>
      <c r="AB116" s="29"/>
      <c r="AC116" s="29"/>
      <c r="AD116" s="29"/>
      <c r="AE116" s="30"/>
      <c r="AF116" s="29"/>
      <c r="AG116" s="29"/>
      <c r="AH116" s="29"/>
      <c r="AI116" s="29"/>
      <c r="AJ116" s="29"/>
      <c r="AK116" s="29"/>
      <c r="AL116" s="29"/>
      <c r="AM116" s="21"/>
      <c r="AN116" s="11"/>
      <c r="AO116" s="11"/>
      <c r="AP116" s="22"/>
      <c r="AQ116" s="22"/>
      <c r="AR116" s="41"/>
      <c r="AS116" s="41"/>
      <c r="AT116" s="27">
        <v>7</v>
      </c>
      <c r="AU116" s="21" t="s">
        <v>61</v>
      </c>
      <c r="AV116" s="21"/>
      <c r="AW116" s="21"/>
      <c r="AX116" s="21"/>
      <c r="AY116" s="22">
        <v>7</v>
      </c>
      <c r="AZ116" s="21" t="s">
        <v>107</v>
      </c>
      <c r="BA116" s="72">
        <v>1</v>
      </c>
      <c r="BB116" s="22">
        <v>0</v>
      </c>
      <c r="BC116" s="22">
        <v>0</v>
      </c>
      <c r="BD116" s="22">
        <f t="shared" si="82"/>
        <v>0</v>
      </c>
      <c r="BE116" s="73">
        <v>0</v>
      </c>
      <c r="BF116" s="72">
        <f t="shared" si="86"/>
        <v>21</v>
      </c>
      <c r="BG116" s="22">
        <f t="shared" si="87"/>
        <v>1</v>
      </c>
      <c r="BH116" s="22">
        <f t="shared" si="83"/>
        <v>2</v>
      </c>
      <c r="BI116" s="22">
        <f t="shared" si="88"/>
        <v>3</v>
      </c>
      <c r="BJ116" s="73">
        <f t="shared" si="84"/>
        <v>0</v>
      </c>
      <c r="BK116" s="22">
        <v>20</v>
      </c>
      <c r="BL116" s="22">
        <v>1</v>
      </c>
      <c r="BM116" s="22">
        <v>2</v>
      </c>
      <c r="BN116" s="22">
        <f t="shared" si="85"/>
        <v>3</v>
      </c>
      <c r="BO116" s="22">
        <v>0</v>
      </c>
      <c r="BP116" s="41"/>
      <c r="BQ116" s="41"/>
      <c r="CN116" s="41"/>
    </row>
    <row r="117" spans="1:92" ht="18.600000000000001" customHeight="1" x14ac:dyDescent="0.25">
      <c r="A117" s="36"/>
      <c r="F117" s="21"/>
      <c r="G117" s="21"/>
      <c r="H117" s="21"/>
      <c r="I117" s="16"/>
      <c r="J117" s="22"/>
      <c r="K117" s="22"/>
      <c r="M117" s="22"/>
      <c r="N117" s="22"/>
      <c r="O117" s="22"/>
      <c r="Q117" s="41"/>
      <c r="R117" s="41"/>
      <c r="T117" s="16"/>
      <c r="U117" s="16"/>
      <c r="V117" s="16"/>
      <c r="W117" s="16"/>
      <c r="X117" s="16"/>
      <c r="Y117" s="16"/>
      <c r="Z117" s="16"/>
      <c r="AA117" s="29"/>
      <c r="AB117" s="29"/>
      <c r="AC117" s="29"/>
      <c r="AD117" s="29"/>
      <c r="AE117" s="30"/>
      <c r="AF117" s="29"/>
      <c r="AG117" s="29"/>
      <c r="AH117" s="29"/>
      <c r="AI117" s="29"/>
      <c r="AJ117" s="29"/>
      <c r="AK117" s="29"/>
      <c r="AL117" s="29"/>
      <c r="AM117" s="21"/>
      <c r="AN117" s="11"/>
      <c r="AO117" s="11"/>
      <c r="AP117" s="22"/>
      <c r="AQ117" s="22"/>
      <c r="AR117" s="41"/>
      <c r="AS117" s="41"/>
      <c r="AT117" s="27">
        <v>7</v>
      </c>
      <c r="AU117" s="21" t="s">
        <v>197</v>
      </c>
      <c r="AV117" s="21"/>
      <c r="AW117" s="21"/>
      <c r="AX117" s="21"/>
      <c r="AY117" s="22">
        <v>10</v>
      </c>
      <c r="AZ117" s="21" t="s">
        <v>107</v>
      </c>
      <c r="BA117" s="72">
        <v>1</v>
      </c>
      <c r="BB117" s="22">
        <v>0</v>
      </c>
      <c r="BC117" s="22">
        <v>2</v>
      </c>
      <c r="BD117" s="22">
        <f t="shared" si="82"/>
        <v>2</v>
      </c>
      <c r="BE117" s="73">
        <v>0</v>
      </c>
      <c r="BF117" s="72">
        <f t="shared" si="86"/>
        <v>17</v>
      </c>
      <c r="BG117" s="22">
        <f t="shared" si="87"/>
        <v>1</v>
      </c>
      <c r="BH117" s="22">
        <f t="shared" si="83"/>
        <v>5</v>
      </c>
      <c r="BI117" s="22">
        <f t="shared" si="88"/>
        <v>6</v>
      </c>
      <c r="BJ117" s="73">
        <f t="shared" si="84"/>
        <v>4</v>
      </c>
      <c r="BK117" s="22">
        <v>16</v>
      </c>
      <c r="BL117" s="22">
        <v>1</v>
      </c>
      <c r="BM117" s="22">
        <v>3</v>
      </c>
      <c r="BN117" s="22">
        <f t="shared" si="85"/>
        <v>4</v>
      </c>
      <c r="BO117" s="22">
        <v>4</v>
      </c>
      <c r="BP117" s="41"/>
      <c r="BQ117" s="41"/>
      <c r="CN117" s="41"/>
    </row>
    <row r="118" spans="1:92" ht="18.600000000000001" customHeight="1" x14ac:dyDescent="0.25">
      <c r="A118" s="36"/>
      <c r="F118" s="21"/>
      <c r="G118" s="21"/>
      <c r="H118" s="21"/>
      <c r="I118" s="21"/>
      <c r="J118" s="22"/>
      <c r="K118" s="22"/>
      <c r="M118" s="22"/>
      <c r="N118" s="22"/>
      <c r="O118" s="22"/>
      <c r="Q118" s="41"/>
      <c r="R118" s="41"/>
      <c r="T118" s="16"/>
      <c r="U118" s="16"/>
      <c r="V118" s="16"/>
      <c r="W118" s="16"/>
      <c r="X118" s="16"/>
      <c r="Y118" s="16"/>
      <c r="Z118" s="16"/>
      <c r="AA118" s="29"/>
      <c r="AB118" s="29"/>
      <c r="AC118" s="29"/>
      <c r="AD118" s="29"/>
      <c r="AE118" s="30"/>
      <c r="AF118" s="29"/>
      <c r="AG118" s="29"/>
      <c r="AH118" s="29"/>
      <c r="AI118" s="29"/>
      <c r="AJ118" s="29"/>
      <c r="AK118" s="29"/>
      <c r="AL118" s="29"/>
      <c r="AM118" s="21"/>
      <c r="AN118" s="11"/>
      <c r="AO118" s="11"/>
      <c r="AP118" s="22"/>
      <c r="AQ118" s="22"/>
      <c r="AR118" s="41"/>
      <c r="AS118" s="41"/>
      <c r="AT118" s="27">
        <v>6.5</v>
      </c>
      <c r="AU118" s="21" t="s">
        <v>33</v>
      </c>
      <c r="AV118" s="21"/>
      <c r="AW118" s="21"/>
      <c r="AX118" s="21"/>
      <c r="AY118" s="22">
        <v>66</v>
      </c>
      <c r="AZ118" s="21" t="s">
        <v>107</v>
      </c>
      <c r="BA118" s="72">
        <v>1</v>
      </c>
      <c r="BB118" s="22">
        <v>0</v>
      </c>
      <c r="BC118" s="22">
        <v>0</v>
      </c>
      <c r="BD118" s="22">
        <f t="shared" si="82"/>
        <v>0</v>
      </c>
      <c r="BE118" s="73">
        <v>0</v>
      </c>
      <c r="BF118" s="72">
        <f t="shared" si="86"/>
        <v>15</v>
      </c>
      <c r="BG118" s="22">
        <f t="shared" si="87"/>
        <v>0</v>
      </c>
      <c r="BH118" s="22">
        <f t="shared" si="83"/>
        <v>2</v>
      </c>
      <c r="BI118" s="22">
        <f t="shared" si="88"/>
        <v>2</v>
      </c>
      <c r="BJ118" s="73">
        <f t="shared" si="84"/>
        <v>0</v>
      </c>
      <c r="BK118" s="22">
        <v>14</v>
      </c>
      <c r="BL118" s="22">
        <v>0</v>
      </c>
      <c r="BM118" s="22">
        <v>2</v>
      </c>
      <c r="BN118" s="22">
        <f t="shared" si="85"/>
        <v>2</v>
      </c>
      <c r="BO118" s="22">
        <v>0</v>
      </c>
      <c r="BP118" s="41"/>
      <c r="BQ118" s="41"/>
      <c r="CN118" s="41"/>
    </row>
    <row r="119" spans="1:92" ht="18.600000000000001" customHeight="1" x14ac:dyDescent="0.25">
      <c r="A119" s="36"/>
      <c r="M119" s="22"/>
      <c r="N119" s="22"/>
      <c r="O119" s="22"/>
      <c r="Q119" s="41"/>
      <c r="R119" s="41"/>
      <c r="T119" s="16"/>
      <c r="U119" s="16"/>
      <c r="V119" s="16"/>
      <c r="W119" s="16"/>
      <c r="X119" s="16"/>
      <c r="Y119" s="16"/>
      <c r="Z119" s="16"/>
      <c r="AA119" s="29"/>
      <c r="AB119" s="29"/>
      <c r="AC119" s="29"/>
      <c r="AD119" s="29"/>
      <c r="AE119" s="30"/>
      <c r="AF119" s="29"/>
      <c r="AG119" s="29"/>
      <c r="AH119" s="29"/>
      <c r="AI119" s="29"/>
      <c r="AJ119" s="29"/>
      <c r="AK119" s="29"/>
      <c r="AL119" s="29"/>
      <c r="AM119" s="21"/>
      <c r="AN119" s="11"/>
      <c r="AO119" s="11"/>
      <c r="AP119" s="22"/>
      <c r="AQ119" s="22"/>
      <c r="AR119" s="41"/>
      <c r="AS119" s="41"/>
      <c r="AT119" s="27">
        <v>6</v>
      </c>
      <c r="AU119" s="21" t="s">
        <v>59</v>
      </c>
      <c r="AV119" s="21"/>
      <c r="AW119" s="21"/>
      <c r="AX119" s="21"/>
      <c r="AY119" s="22">
        <v>75</v>
      </c>
      <c r="AZ119" s="21" t="s">
        <v>107</v>
      </c>
      <c r="BA119" s="72">
        <v>1</v>
      </c>
      <c r="BB119" s="22">
        <v>0</v>
      </c>
      <c r="BC119" s="22">
        <v>0</v>
      </c>
      <c r="BD119" s="22">
        <f t="shared" si="82"/>
        <v>0</v>
      </c>
      <c r="BE119" s="73">
        <v>0</v>
      </c>
      <c r="BF119" s="72">
        <f t="shared" si="86"/>
        <v>18</v>
      </c>
      <c r="BG119" s="22">
        <f t="shared" si="87"/>
        <v>0</v>
      </c>
      <c r="BH119" s="22">
        <f t="shared" si="83"/>
        <v>1</v>
      </c>
      <c r="BI119" s="22">
        <f t="shared" si="88"/>
        <v>1</v>
      </c>
      <c r="BJ119" s="73">
        <f t="shared" si="84"/>
        <v>0</v>
      </c>
      <c r="BK119" s="22">
        <v>17</v>
      </c>
      <c r="BL119" s="22">
        <v>0</v>
      </c>
      <c r="BM119" s="22">
        <v>1</v>
      </c>
      <c r="BN119" s="22">
        <f t="shared" si="85"/>
        <v>1</v>
      </c>
      <c r="BO119" s="22">
        <v>0</v>
      </c>
      <c r="BP119" s="41"/>
      <c r="BQ119" s="41"/>
      <c r="CN119" s="41"/>
    </row>
    <row r="120" spans="1:92" ht="18.600000000000001" customHeight="1" thickBot="1" x14ac:dyDescent="0.3">
      <c r="A120" s="36"/>
      <c r="M120" s="22"/>
      <c r="N120" s="22"/>
      <c r="O120" s="22"/>
      <c r="Q120" s="41"/>
      <c r="R120" s="41"/>
      <c r="T120" s="16"/>
      <c r="U120" s="16"/>
      <c r="V120" s="16"/>
      <c r="W120" s="16"/>
      <c r="X120" s="16"/>
      <c r="Y120" s="16"/>
      <c r="Z120" s="16"/>
      <c r="AA120" s="29"/>
      <c r="AB120" s="29"/>
      <c r="AC120" s="29"/>
      <c r="AD120" s="29"/>
      <c r="AE120" s="30"/>
      <c r="AF120" s="29"/>
      <c r="AG120" s="29"/>
      <c r="AH120" s="29"/>
      <c r="AI120" s="29"/>
      <c r="AJ120" s="29"/>
      <c r="AK120" s="29"/>
      <c r="AL120" s="29"/>
      <c r="AM120" s="21"/>
      <c r="AN120" s="11"/>
      <c r="AO120" s="11"/>
      <c r="AP120" s="22"/>
      <c r="AQ120" s="22"/>
      <c r="AR120" s="41"/>
      <c r="AS120" s="41"/>
      <c r="AT120" s="17" t="s">
        <v>35</v>
      </c>
      <c r="AU120" s="17"/>
      <c r="AV120" s="17"/>
      <c r="AW120" s="17"/>
      <c r="AX120" s="17"/>
      <c r="AY120" s="17"/>
      <c r="AZ120" s="17"/>
      <c r="BA120" s="75">
        <f>SUM(BA108:BA119)</f>
        <v>11</v>
      </c>
      <c r="BB120" s="23">
        <f>SUM(BB108:BB119)</f>
        <v>4</v>
      </c>
      <c r="BC120" s="23">
        <f>SUM(BC108:BC119)</f>
        <v>6</v>
      </c>
      <c r="BD120" s="23">
        <f>+BC120+BB120</f>
        <v>10</v>
      </c>
      <c r="BE120" s="76">
        <f>SUM(BE108:BE119)</f>
        <v>2</v>
      </c>
      <c r="BF120" s="75">
        <f>SUM(BF108:BF119)</f>
        <v>253</v>
      </c>
      <c r="BG120" s="23">
        <f>SUM(BG108:BG119)</f>
        <v>60</v>
      </c>
      <c r="BH120" s="23">
        <f>SUM(BH108:BH119)</f>
        <v>82</v>
      </c>
      <c r="BI120" s="23">
        <f>+BH120+BG120</f>
        <v>142</v>
      </c>
      <c r="BJ120" s="76">
        <f>SUM(BJ108:BJ119)</f>
        <v>26</v>
      </c>
      <c r="BK120" s="23">
        <f>SUM(BK108:BK119)</f>
        <v>242</v>
      </c>
      <c r="BL120" s="23">
        <f>SUM(BL108:BL119)</f>
        <v>56</v>
      </c>
      <c r="BM120" s="23">
        <f>SUM(BM108:BM119)</f>
        <v>76</v>
      </c>
      <c r="BN120" s="23">
        <f>+BM120+BL120</f>
        <v>132</v>
      </c>
      <c r="BO120" s="23">
        <f>SUM(BO108:BO119)</f>
        <v>24</v>
      </c>
      <c r="BP120" s="41"/>
      <c r="BQ120" s="41"/>
      <c r="CN120" s="41"/>
    </row>
    <row r="121" spans="1:92" ht="18.600000000000001" customHeight="1" x14ac:dyDescent="0.25">
      <c r="A121" s="36"/>
      <c r="M121" s="22"/>
      <c r="N121" s="22"/>
      <c r="O121" s="22"/>
      <c r="Q121" s="41"/>
      <c r="R121" s="41"/>
      <c r="T121" s="16"/>
      <c r="U121" s="16"/>
      <c r="V121" s="16"/>
      <c r="W121" s="16"/>
      <c r="X121" s="16"/>
      <c r="Y121" s="16"/>
      <c r="Z121" s="16"/>
      <c r="AA121" s="29"/>
      <c r="AB121" s="29"/>
      <c r="AC121" s="29"/>
      <c r="AD121" s="29"/>
      <c r="AE121" s="30"/>
      <c r="AF121" s="29"/>
      <c r="AG121" s="29"/>
      <c r="AH121" s="29"/>
      <c r="AI121" s="29"/>
      <c r="AJ121" s="29"/>
      <c r="AK121" s="29"/>
      <c r="AL121" s="29"/>
      <c r="AM121" s="21"/>
      <c r="AN121" s="11"/>
      <c r="AO121" s="11"/>
      <c r="AP121" s="22"/>
      <c r="AQ121" s="22"/>
      <c r="AR121" s="41"/>
      <c r="AS121" s="41"/>
      <c r="AT121" s="21" t="s">
        <v>124</v>
      </c>
      <c r="AU121" s="11"/>
      <c r="AV121" s="11"/>
      <c r="AW121" s="11"/>
      <c r="AX121" s="21"/>
      <c r="AY121" s="21"/>
      <c r="AZ121" s="11"/>
      <c r="BA121" s="15">
        <f t="shared" ref="BA121:BO121" si="89">+BA18+BA31+BA81+BA120+BA107+BA94+BA57+BA44</f>
        <v>88</v>
      </c>
      <c r="BB121" s="15">
        <f t="shared" si="89"/>
        <v>18</v>
      </c>
      <c r="BC121" s="15">
        <f t="shared" si="89"/>
        <v>26</v>
      </c>
      <c r="BD121" s="15">
        <f t="shared" si="89"/>
        <v>44</v>
      </c>
      <c r="BE121" s="15">
        <f t="shared" si="89"/>
        <v>14</v>
      </c>
      <c r="BF121" s="15">
        <f t="shared" si="89"/>
        <v>2024</v>
      </c>
      <c r="BG121" s="15">
        <f t="shared" si="89"/>
        <v>564</v>
      </c>
      <c r="BH121" s="15">
        <f t="shared" si="89"/>
        <v>834</v>
      </c>
      <c r="BI121" s="15">
        <f t="shared" si="89"/>
        <v>1398</v>
      </c>
      <c r="BJ121" s="15">
        <f t="shared" si="89"/>
        <v>240</v>
      </c>
      <c r="BK121" s="15">
        <f t="shared" si="89"/>
        <v>1936</v>
      </c>
      <c r="BL121" s="15">
        <f t="shared" si="89"/>
        <v>546</v>
      </c>
      <c r="BM121" s="15">
        <f t="shared" si="89"/>
        <v>808</v>
      </c>
      <c r="BN121" s="15">
        <f t="shared" si="89"/>
        <v>1354</v>
      </c>
      <c r="BO121" s="15">
        <f t="shared" si="89"/>
        <v>226</v>
      </c>
      <c r="BP121" s="41"/>
      <c r="BQ121" s="41"/>
      <c r="CN121" s="41"/>
    </row>
    <row r="122" spans="1:92" ht="18.600000000000001" customHeight="1" x14ac:dyDescent="0.25">
      <c r="A122" s="36"/>
      <c r="Q122" s="41"/>
      <c r="R122" s="41"/>
      <c r="T122" s="16"/>
      <c r="U122" s="16"/>
      <c r="V122" s="16"/>
      <c r="W122" s="16"/>
      <c r="X122" s="16"/>
      <c r="Y122" s="16"/>
      <c r="Z122" s="16"/>
      <c r="AA122" s="29"/>
      <c r="AB122" s="29"/>
      <c r="AC122" s="29"/>
      <c r="AD122" s="29"/>
      <c r="AE122" s="30"/>
      <c r="AF122" s="29"/>
      <c r="AG122" s="29"/>
      <c r="AH122" s="29"/>
      <c r="AI122" s="29"/>
      <c r="AJ122" s="29"/>
      <c r="AK122" s="29"/>
      <c r="AL122" s="29"/>
      <c r="AM122" s="21"/>
      <c r="AN122" s="11"/>
      <c r="AO122" s="11"/>
      <c r="AP122" s="22"/>
      <c r="AQ122" s="22"/>
      <c r="AR122" s="41"/>
      <c r="AS122" s="41"/>
      <c r="AU122" s="16"/>
      <c r="AV122" s="16"/>
      <c r="AW122" s="16"/>
      <c r="AX122" s="16"/>
      <c r="AY122" s="16"/>
      <c r="AZ122" s="16"/>
      <c r="BA122" s="16"/>
      <c r="BB122" s="29"/>
      <c r="BC122" s="29"/>
      <c r="BD122" s="29"/>
      <c r="BE122" s="29"/>
      <c r="BF122" s="30"/>
      <c r="BG122" s="29"/>
      <c r="BH122" s="29"/>
      <c r="BI122" s="29"/>
      <c r="BJ122" s="29"/>
      <c r="BK122" s="29"/>
      <c r="BL122" s="29"/>
      <c r="BM122" s="29"/>
      <c r="BN122" s="21"/>
      <c r="BO122" s="11"/>
      <c r="BP122" s="41"/>
      <c r="BQ122" s="41"/>
      <c r="CN122" s="41"/>
    </row>
    <row r="123" spans="1:92" ht="18.600000000000001" customHeight="1" x14ac:dyDescent="0.25">
      <c r="A123" s="36"/>
      <c r="Q123" s="41"/>
      <c r="R123" s="41"/>
      <c r="T123" s="16"/>
      <c r="U123" s="16"/>
      <c r="V123" s="16"/>
      <c r="W123" s="16"/>
      <c r="X123" s="16"/>
      <c r="Y123" s="16"/>
      <c r="Z123" s="16"/>
      <c r="AA123" s="29"/>
      <c r="AB123" s="29"/>
      <c r="AC123" s="29"/>
      <c r="AD123" s="29"/>
      <c r="AE123" s="30"/>
      <c r="AF123" s="29"/>
      <c r="AG123" s="29"/>
      <c r="AH123" s="29"/>
      <c r="AI123" s="29"/>
      <c r="AJ123" s="29"/>
      <c r="AK123" s="29"/>
      <c r="AL123" s="29"/>
      <c r="AM123" s="21"/>
      <c r="AN123" s="11"/>
      <c r="AO123" s="11"/>
      <c r="AP123" s="22"/>
      <c r="AQ123" s="22"/>
      <c r="AR123" s="41"/>
      <c r="AS123" s="41"/>
      <c r="AU123" s="16"/>
      <c r="AV123" s="16"/>
      <c r="AW123" s="16"/>
      <c r="AX123" s="16"/>
      <c r="AY123" s="16"/>
      <c r="AZ123" s="16"/>
      <c r="BA123" s="16"/>
      <c r="BB123" s="29"/>
      <c r="BC123" s="29"/>
      <c r="BD123" s="29"/>
      <c r="BE123" s="29"/>
      <c r="BF123" s="30"/>
      <c r="BG123" s="29"/>
      <c r="BH123" s="29"/>
      <c r="BI123" s="29"/>
      <c r="BJ123" s="29"/>
      <c r="BK123" s="29"/>
      <c r="BL123" s="29"/>
      <c r="BM123" s="29"/>
      <c r="BN123" s="21"/>
      <c r="BO123" s="11"/>
      <c r="BP123" s="41"/>
      <c r="BQ123" s="41"/>
      <c r="CN123" s="41"/>
    </row>
    <row r="124" spans="1:92" ht="18.600000000000001" customHeight="1" x14ac:dyDescent="0.25">
      <c r="A124" s="36"/>
      <c r="Q124" s="41"/>
      <c r="R124" s="41"/>
      <c r="T124" s="16"/>
      <c r="U124" s="16"/>
      <c r="V124" s="16"/>
      <c r="W124" s="16"/>
      <c r="X124" s="16"/>
      <c r="Y124" s="16"/>
      <c r="Z124" s="16"/>
      <c r="AA124" s="29"/>
      <c r="AB124" s="29"/>
      <c r="AC124" s="29"/>
      <c r="AD124" s="29"/>
      <c r="AE124" s="30"/>
      <c r="AF124" s="29"/>
      <c r="AG124" s="29"/>
      <c r="AH124" s="29"/>
      <c r="AI124" s="29"/>
      <c r="AJ124" s="29"/>
      <c r="AK124" s="29"/>
      <c r="AL124" s="29"/>
      <c r="AM124" s="21"/>
      <c r="AN124" s="11"/>
      <c r="AO124" s="11"/>
      <c r="AP124" s="22"/>
      <c r="AQ124" s="22"/>
      <c r="AR124" s="41"/>
      <c r="AS124" s="41"/>
      <c r="AU124" s="16"/>
      <c r="AV124" s="16"/>
      <c r="AW124" s="16"/>
      <c r="AX124" s="16"/>
      <c r="AY124" s="16"/>
      <c r="AZ124" s="16"/>
      <c r="BA124" s="16"/>
      <c r="BB124" s="29"/>
      <c r="BC124" s="29"/>
      <c r="BD124" s="29"/>
      <c r="BE124" s="29"/>
      <c r="BF124" s="30"/>
      <c r="BG124" s="29"/>
      <c r="BH124" s="29"/>
      <c r="BI124" s="29"/>
      <c r="BJ124" s="29"/>
      <c r="BK124" s="29"/>
      <c r="BL124" s="29"/>
      <c r="BM124" s="29"/>
      <c r="BN124" s="21"/>
      <c r="BO124" s="11"/>
      <c r="BP124" s="41"/>
      <c r="BQ124" s="41"/>
      <c r="CN124" s="41"/>
    </row>
    <row r="125" spans="1:92" ht="18.600000000000001" customHeight="1" x14ac:dyDescent="0.25">
      <c r="A125" s="36"/>
      <c r="Q125" s="39"/>
      <c r="R125" s="39"/>
      <c r="AR125" s="39"/>
      <c r="AS125" s="39"/>
      <c r="BP125" s="39"/>
      <c r="BQ125" s="39"/>
      <c r="CN125" s="39"/>
    </row>
    <row r="126" spans="1:92" ht="21.95" customHeight="1" x14ac:dyDescent="0.2">
      <c r="A126" s="39"/>
      <c r="B126" s="39"/>
      <c r="C126" s="39"/>
      <c r="D126" s="39"/>
      <c r="E126" s="39"/>
      <c r="F126" s="39"/>
      <c r="G126" s="39"/>
      <c r="H126" s="39"/>
      <c r="I126" s="39"/>
      <c r="J126" s="39"/>
      <c r="K126" s="39"/>
      <c r="L126" s="39"/>
      <c r="M126" s="39"/>
      <c r="N126" s="39"/>
      <c r="O126" s="39"/>
      <c r="P126" s="39"/>
      <c r="Q126" s="39"/>
      <c r="R126" s="39"/>
      <c r="S126" s="39"/>
      <c r="T126" s="39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F126" s="39"/>
      <c r="AG126" s="39"/>
      <c r="AH126" s="39"/>
      <c r="AI126" s="39"/>
      <c r="AJ126" s="39"/>
      <c r="AK126" s="39"/>
      <c r="AL126" s="39"/>
      <c r="AM126" s="39"/>
      <c r="AN126" s="39"/>
      <c r="AO126" s="39"/>
      <c r="AP126" s="39"/>
      <c r="AQ126" s="39"/>
      <c r="AR126" s="43"/>
      <c r="AS126" s="39"/>
      <c r="AT126" s="39"/>
      <c r="AU126" s="39"/>
      <c r="AV126" s="39"/>
      <c r="AW126" s="39"/>
      <c r="AX126" s="39"/>
      <c r="AY126" s="39"/>
      <c r="AZ126" s="39"/>
      <c r="BA126" s="39"/>
      <c r="BB126" s="39"/>
      <c r="BC126" s="39"/>
      <c r="BD126" s="39"/>
      <c r="BE126" s="39"/>
      <c r="BF126" s="39"/>
      <c r="BG126" s="39"/>
      <c r="BH126" s="39"/>
      <c r="BI126" s="39"/>
      <c r="BJ126" s="39"/>
      <c r="BK126" s="39"/>
      <c r="BL126" s="39"/>
      <c r="BM126" s="39"/>
      <c r="BN126" s="39"/>
      <c r="BO126" s="39"/>
      <c r="BP126" s="39"/>
      <c r="BQ126" s="39"/>
      <c r="BR126" s="39"/>
      <c r="BS126" s="39"/>
      <c r="BT126" s="39"/>
      <c r="BU126" s="39"/>
      <c r="BV126" s="39"/>
      <c r="BW126" s="39"/>
      <c r="BX126" s="39"/>
      <c r="BY126" s="39"/>
      <c r="BZ126" s="39"/>
      <c r="CA126" s="39"/>
      <c r="CB126" s="39"/>
      <c r="CC126" s="39"/>
      <c r="CD126" s="39"/>
      <c r="CE126" s="39"/>
      <c r="CF126" s="39"/>
      <c r="CG126" s="39"/>
      <c r="CH126" s="39"/>
      <c r="CI126" s="39"/>
      <c r="CJ126" s="39"/>
      <c r="CK126" s="39"/>
      <c r="CL126" s="39"/>
      <c r="CM126" s="39"/>
      <c r="CN126" s="43"/>
    </row>
    <row r="127" spans="1:92" ht="21.95" customHeight="1" x14ac:dyDescent="0.3">
      <c r="A127" s="39"/>
      <c r="B127" s="85" t="s">
        <v>127</v>
      </c>
      <c r="C127" s="85"/>
      <c r="D127" s="85"/>
      <c r="E127" s="85"/>
      <c r="F127" s="85"/>
      <c r="G127" s="85"/>
      <c r="H127" s="85"/>
      <c r="I127" s="85"/>
      <c r="J127" s="85"/>
      <c r="K127" s="85"/>
      <c r="L127" s="85"/>
      <c r="M127" s="85"/>
      <c r="N127" s="85"/>
      <c r="O127" s="85"/>
      <c r="P127" s="85"/>
      <c r="Q127" s="39"/>
    </row>
    <row r="128" spans="1:92" ht="18.600000000000001" customHeight="1" x14ac:dyDescent="0.3">
      <c r="A128" s="36"/>
      <c r="B128" s="26" t="s">
        <v>76</v>
      </c>
      <c r="C128" s="26">
        <v>23</v>
      </c>
      <c r="D128" s="25"/>
      <c r="E128" s="25"/>
      <c r="F128" s="25"/>
      <c r="G128" s="86" t="s">
        <v>668</v>
      </c>
      <c r="H128" s="86"/>
      <c r="I128" s="86"/>
      <c r="J128" s="86"/>
      <c r="K128" s="86"/>
      <c r="L128" s="86"/>
      <c r="M128" s="86"/>
      <c r="N128" s="25"/>
      <c r="O128" s="25"/>
      <c r="P128" s="25"/>
      <c r="Q128" s="36"/>
    </row>
    <row r="129" spans="1:17" ht="18.600000000000001" customHeight="1" thickBot="1" x14ac:dyDescent="0.3">
      <c r="A129" s="36"/>
      <c r="B129" s="4" t="s">
        <v>110</v>
      </c>
      <c r="C129" s="2" t="s">
        <v>80</v>
      </c>
      <c r="D129" s="2"/>
      <c r="E129" s="3"/>
      <c r="F129" s="2"/>
      <c r="G129" s="4" t="s">
        <v>7</v>
      </c>
      <c r="H129" s="4" t="s">
        <v>8</v>
      </c>
      <c r="I129" s="4" t="s">
        <v>9</v>
      </c>
      <c r="J129" s="4" t="s">
        <v>11</v>
      </c>
      <c r="K129" s="4" t="s">
        <v>12</v>
      </c>
      <c r="L129" s="4" t="s">
        <v>10</v>
      </c>
      <c r="M129" s="4" t="s">
        <v>4</v>
      </c>
      <c r="N129" s="4" t="s">
        <v>13</v>
      </c>
      <c r="O129" s="4" t="s">
        <v>2</v>
      </c>
      <c r="P129" s="4" t="s">
        <v>252</v>
      </c>
      <c r="Q129" s="36"/>
    </row>
    <row r="130" spans="1:17" ht="18.600000000000001" customHeight="1" x14ac:dyDescent="0.25">
      <c r="A130" s="36"/>
      <c r="B130" s="5" t="s">
        <v>684</v>
      </c>
      <c r="C130" s="6" t="s">
        <v>171</v>
      </c>
      <c r="D130" s="11"/>
      <c r="E130" s="11"/>
      <c r="F130" s="11"/>
      <c r="G130" s="5">
        <v>17</v>
      </c>
      <c r="H130" s="5">
        <v>3</v>
      </c>
      <c r="I130" s="5">
        <v>2</v>
      </c>
      <c r="J130" s="5">
        <v>36</v>
      </c>
      <c r="K130" s="35">
        <v>0.81818181818181823</v>
      </c>
      <c r="L130" s="5">
        <v>84</v>
      </c>
      <c r="M130" s="5">
        <v>37</v>
      </c>
      <c r="N130" s="5">
        <v>123</v>
      </c>
      <c r="O130" s="5">
        <v>38</v>
      </c>
      <c r="P130" s="5">
        <v>1</v>
      </c>
      <c r="Q130" s="40"/>
    </row>
    <row r="131" spans="1:17" ht="18.600000000000001" customHeight="1" x14ac:dyDescent="0.25">
      <c r="A131" s="36"/>
      <c r="B131" s="5" t="s">
        <v>685</v>
      </c>
      <c r="C131" s="6" t="s">
        <v>130</v>
      </c>
      <c r="D131" s="11"/>
      <c r="E131" s="6"/>
      <c r="F131" s="11"/>
      <c r="G131" s="5">
        <v>14</v>
      </c>
      <c r="H131" s="5">
        <v>5</v>
      </c>
      <c r="I131" s="5">
        <v>3</v>
      </c>
      <c r="J131" s="5">
        <v>31</v>
      </c>
      <c r="K131" s="35">
        <v>0.70454545454545459</v>
      </c>
      <c r="L131" s="5">
        <v>76</v>
      </c>
      <c r="M131" s="5">
        <v>44</v>
      </c>
      <c r="N131" s="5">
        <v>112</v>
      </c>
      <c r="O131" s="5">
        <v>36</v>
      </c>
      <c r="P131" s="5">
        <v>2</v>
      </c>
      <c r="Q131" s="40"/>
    </row>
    <row r="132" spans="1:17" ht="18.600000000000001" customHeight="1" x14ac:dyDescent="0.25">
      <c r="A132" s="36"/>
      <c r="B132" s="5" t="s">
        <v>686</v>
      </c>
      <c r="C132" s="6" t="s">
        <v>115</v>
      </c>
      <c r="D132" s="11"/>
      <c r="E132" s="11"/>
      <c r="F132" s="11"/>
      <c r="G132" s="5">
        <v>14</v>
      </c>
      <c r="H132" s="5">
        <v>7</v>
      </c>
      <c r="I132" s="5">
        <v>1</v>
      </c>
      <c r="J132" s="5">
        <v>29</v>
      </c>
      <c r="K132" s="35">
        <v>0.65909090909090906</v>
      </c>
      <c r="L132" s="5">
        <v>81</v>
      </c>
      <c r="M132" s="5">
        <v>61</v>
      </c>
      <c r="N132" s="5">
        <v>130</v>
      </c>
      <c r="O132" s="5">
        <v>30</v>
      </c>
      <c r="P132" s="5">
        <v>3</v>
      </c>
      <c r="Q132" s="40"/>
    </row>
    <row r="133" spans="1:17" ht="18.600000000000001" customHeight="1" x14ac:dyDescent="0.25">
      <c r="A133" s="36"/>
      <c r="B133" s="5" t="s">
        <v>687</v>
      </c>
      <c r="C133" s="6" t="s">
        <v>17</v>
      </c>
      <c r="D133" s="11"/>
      <c r="E133" s="6"/>
      <c r="F133" s="11"/>
      <c r="G133" s="5">
        <v>10</v>
      </c>
      <c r="H133" s="5">
        <v>9</v>
      </c>
      <c r="I133" s="5">
        <v>3</v>
      </c>
      <c r="J133" s="5">
        <v>23</v>
      </c>
      <c r="K133" s="35">
        <v>0.52272727272727271</v>
      </c>
      <c r="L133" s="5">
        <v>78</v>
      </c>
      <c r="M133" s="5">
        <v>70</v>
      </c>
      <c r="N133" s="5">
        <v>112</v>
      </c>
      <c r="O133" s="5">
        <v>20</v>
      </c>
      <c r="P133" s="5">
        <v>5</v>
      </c>
      <c r="Q133" s="40"/>
    </row>
    <row r="134" spans="1:17" ht="18.600000000000001" customHeight="1" x14ac:dyDescent="0.25">
      <c r="A134" s="36"/>
      <c r="B134" s="5" t="s">
        <v>688</v>
      </c>
      <c r="C134" s="6" t="s">
        <v>92</v>
      </c>
      <c r="D134" s="11"/>
      <c r="E134" s="6"/>
      <c r="F134" s="11"/>
      <c r="G134" s="5">
        <v>10</v>
      </c>
      <c r="H134" s="5">
        <v>11</v>
      </c>
      <c r="I134" s="5">
        <v>1</v>
      </c>
      <c r="J134" s="5">
        <v>21</v>
      </c>
      <c r="K134" s="35">
        <v>0.47727272727272729</v>
      </c>
      <c r="L134" s="5">
        <v>61</v>
      </c>
      <c r="M134" s="5">
        <v>64</v>
      </c>
      <c r="N134" s="5">
        <v>84</v>
      </c>
      <c r="O134" s="5">
        <v>36</v>
      </c>
      <c r="P134" s="5">
        <v>4</v>
      </c>
      <c r="Q134" s="40"/>
    </row>
    <row r="135" spans="1:17" ht="18.600000000000001" customHeight="1" x14ac:dyDescent="0.25">
      <c r="A135" s="36"/>
      <c r="B135" s="5" t="s">
        <v>689</v>
      </c>
      <c r="C135" s="6" t="s">
        <v>18</v>
      </c>
      <c r="D135" s="11"/>
      <c r="E135" s="6"/>
      <c r="F135" s="11"/>
      <c r="G135" s="5">
        <v>6</v>
      </c>
      <c r="H135" s="5">
        <v>12</v>
      </c>
      <c r="I135" s="5">
        <v>4</v>
      </c>
      <c r="J135" s="5">
        <v>16</v>
      </c>
      <c r="K135" s="35">
        <v>0.36363636363636365</v>
      </c>
      <c r="L135" s="5">
        <v>62</v>
      </c>
      <c r="M135" s="5">
        <v>84</v>
      </c>
      <c r="N135" s="5">
        <v>89</v>
      </c>
      <c r="O135" s="5">
        <v>22</v>
      </c>
      <c r="P135" s="5">
        <v>6</v>
      </c>
      <c r="Q135" s="40"/>
    </row>
    <row r="136" spans="1:17" ht="18.600000000000001" customHeight="1" x14ac:dyDescent="0.25">
      <c r="A136" s="40"/>
      <c r="B136" s="5" t="s">
        <v>690</v>
      </c>
      <c r="C136" s="6" t="s">
        <v>14</v>
      </c>
      <c r="D136" s="11"/>
      <c r="E136" s="6"/>
      <c r="F136" s="11"/>
      <c r="G136" s="5">
        <v>6</v>
      </c>
      <c r="H136" s="5">
        <v>13</v>
      </c>
      <c r="I136" s="5">
        <v>3</v>
      </c>
      <c r="J136" s="5">
        <v>15</v>
      </c>
      <c r="K136" s="35">
        <v>0.34090909090909088</v>
      </c>
      <c r="L136" s="5">
        <v>56</v>
      </c>
      <c r="M136" s="5">
        <v>82</v>
      </c>
      <c r="N136" s="5">
        <v>76</v>
      </c>
      <c r="O136" s="5">
        <v>24</v>
      </c>
      <c r="P136" s="5">
        <v>7</v>
      </c>
      <c r="Q136" s="40"/>
    </row>
    <row r="137" spans="1:17" ht="18.600000000000001" customHeight="1" thickBot="1" x14ac:dyDescent="0.3">
      <c r="A137" s="40"/>
      <c r="B137" s="5" t="s">
        <v>691</v>
      </c>
      <c r="C137" s="6" t="s">
        <v>93</v>
      </c>
      <c r="D137" s="11"/>
      <c r="E137" s="11"/>
      <c r="F137" s="11"/>
      <c r="G137" s="5">
        <v>1</v>
      </c>
      <c r="H137" s="5">
        <v>18</v>
      </c>
      <c r="I137" s="5">
        <v>3</v>
      </c>
      <c r="J137" s="5">
        <v>5</v>
      </c>
      <c r="K137" s="35">
        <v>0.11363636363636363</v>
      </c>
      <c r="L137" s="5">
        <v>48</v>
      </c>
      <c r="M137" s="5">
        <v>104</v>
      </c>
      <c r="N137" s="5">
        <v>82</v>
      </c>
      <c r="O137" s="5">
        <v>20</v>
      </c>
      <c r="P137" s="5">
        <v>8</v>
      </c>
      <c r="Q137" s="40"/>
    </row>
    <row r="138" spans="1:17" ht="18.600000000000001" customHeight="1" x14ac:dyDescent="0.25">
      <c r="A138" s="40"/>
      <c r="B138" s="7"/>
      <c r="C138" s="7"/>
      <c r="D138" s="7"/>
      <c r="E138" s="8"/>
      <c r="F138" s="7"/>
      <c r="G138" s="9">
        <v>78</v>
      </c>
      <c r="H138" s="9">
        <v>78</v>
      </c>
      <c r="I138" s="9">
        <v>20</v>
      </c>
      <c r="J138" s="9"/>
      <c r="K138" s="9"/>
      <c r="L138" s="9">
        <v>546</v>
      </c>
      <c r="M138" s="9">
        <v>546</v>
      </c>
      <c r="N138" s="9">
        <v>808</v>
      </c>
      <c r="O138" s="9">
        <v>226</v>
      </c>
      <c r="P138" s="9"/>
      <c r="Q138" s="40"/>
    </row>
    <row r="139" spans="1:17" ht="18.600000000000001" customHeight="1" x14ac:dyDescent="0.25">
      <c r="A139" s="41"/>
      <c r="B139" s="1"/>
      <c r="C139" s="1"/>
      <c r="D139" s="1"/>
      <c r="P139" s="1"/>
      <c r="Q139" s="41"/>
    </row>
    <row r="140" spans="1:17" ht="18.600000000000001" customHeight="1" x14ac:dyDescent="0.25">
      <c r="A140" s="41"/>
      <c r="B140" s="65"/>
      <c r="C140" s="6"/>
      <c r="D140" s="6"/>
      <c r="E140" s="87"/>
      <c r="F140" s="87"/>
      <c r="G140" s="22"/>
      <c r="H140" s="22"/>
      <c r="I140" s="22"/>
      <c r="L140" s="22"/>
      <c r="Q140" s="41"/>
    </row>
    <row r="141" spans="1:17" ht="18.600000000000001" customHeight="1" x14ac:dyDescent="0.25">
      <c r="A141" s="41"/>
      <c r="B141" s="5"/>
      <c r="C141" s="6"/>
      <c r="E141" s="21"/>
      <c r="F141" s="21"/>
      <c r="G141" s="5"/>
      <c r="H141" s="22"/>
      <c r="I141" s="21"/>
      <c r="J141" s="21"/>
      <c r="K141" s="21"/>
      <c r="L141" s="21"/>
      <c r="M141" s="21"/>
      <c r="N141" s="21"/>
      <c r="O141" s="21"/>
      <c r="P141" s="21"/>
      <c r="Q141" s="41"/>
    </row>
    <row r="142" spans="1:17" ht="18.600000000000001" customHeight="1" x14ac:dyDescent="0.3">
      <c r="A142" s="41"/>
      <c r="C142" s="66"/>
      <c r="D142" s="86" t="s">
        <v>694</v>
      </c>
      <c r="E142" s="86"/>
      <c r="F142" s="86"/>
      <c r="G142" s="86"/>
      <c r="H142" s="86"/>
      <c r="I142" s="86"/>
      <c r="J142" s="86"/>
      <c r="K142" s="86"/>
      <c r="L142" s="86"/>
      <c r="M142" s="21"/>
      <c r="N142" s="21"/>
      <c r="O142" s="21"/>
      <c r="P142" s="21"/>
      <c r="Q142" s="41"/>
    </row>
    <row r="143" spans="1:17" ht="18.600000000000001" customHeight="1" x14ac:dyDescent="0.3">
      <c r="A143" s="41"/>
      <c r="B143" s="26" t="s">
        <v>76</v>
      </c>
      <c r="C143" s="26">
        <f>+C128</f>
        <v>23</v>
      </c>
      <c r="D143" s="20"/>
      <c r="F143" s="20"/>
      <c r="G143" s="5"/>
      <c r="H143" s="5"/>
      <c r="I143" s="5"/>
      <c r="J143" s="5"/>
      <c r="K143" s="5"/>
      <c r="L143" s="5"/>
      <c r="M143" s="21"/>
      <c r="N143" s="21"/>
      <c r="O143" s="21"/>
      <c r="P143" s="21"/>
      <c r="Q143" s="41"/>
    </row>
    <row r="144" spans="1:17" ht="18.600000000000001" customHeight="1" thickBot="1" x14ac:dyDescent="0.3">
      <c r="A144" s="41"/>
      <c r="D144" s="2" t="s">
        <v>67</v>
      </c>
      <c r="E144" s="2"/>
      <c r="F144" s="2"/>
      <c r="G144" s="4" t="s">
        <v>1</v>
      </c>
      <c r="H144" s="4"/>
      <c r="I144" s="4" t="s">
        <v>3</v>
      </c>
      <c r="J144" s="4" t="s">
        <v>22</v>
      </c>
      <c r="K144" s="4" t="s">
        <v>23</v>
      </c>
      <c r="L144" s="50" t="s">
        <v>24</v>
      </c>
      <c r="M144" s="21"/>
      <c r="N144" s="21"/>
      <c r="O144" s="21"/>
      <c r="P144" s="21"/>
      <c r="Q144" s="41"/>
    </row>
    <row r="145" spans="1:17" ht="18.600000000000001" customHeight="1" x14ac:dyDescent="0.25">
      <c r="A145" s="41"/>
      <c r="D145" s="21" t="s">
        <v>192</v>
      </c>
      <c r="E145" s="21"/>
      <c r="F145" s="21"/>
      <c r="G145" s="21" t="s">
        <v>173</v>
      </c>
      <c r="H145" s="22"/>
      <c r="I145" s="22">
        <v>1</v>
      </c>
      <c r="J145" s="22">
        <v>1</v>
      </c>
      <c r="K145" s="22">
        <v>2</v>
      </c>
      <c r="L145" s="49">
        <f>+J145+K145</f>
        <v>3</v>
      </c>
      <c r="N145" s="21"/>
      <c r="O145" s="21"/>
      <c r="P145" s="21"/>
      <c r="Q145" s="41"/>
    </row>
    <row r="146" spans="1:17" ht="18.600000000000001" customHeight="1" x14ac:dyDescent="0.25">
      <c r="A146" s="41"/>
      <c r="D146" s="21" t="s">
        <v>282</v>
      </c>
      <c r="E146" s="21"/>
      <c r="F146" s="21"/>
      <c r="G146" s="21" t="s">
        <v>106</v>
      </c>
      <c r="H146" s="22"/>
      <c r="I146" s="22">
        <v>1</v>
      </c>
      <c r="J146" s="22">
        <v>2</v>
      </c>
      <c r="K146" s="22">
        <v>0</v>
      </c>
      <c r="L146" s="49">
        <f>+J146+K146</f>
        <v>2</v>
      </c>
      <c r="Q146" s="41"/>
    </row>
    <row r="147" spans="1:17" ht="18.600000000000001" customHeight="1" x14ac:dyDescent="0.25">
      <c r="A147" s="41"/>
      <c r="D147" s="21" t="s">
        <v>74</v>
      </c>
      <c r="E147" s="21"/>
      <c r="F147" s="21"/>
      <c r="G147" s="21" t="s">
        <v>107</v>
      </c>
      <c r="H147" s="22"/>
      <c r="I147" s="22">
        <v>1</v>
      </c>
      <c r="J147" s="22">
        <v>1</v>
      </c>
      <c r="K147" s="22">
        <v>1</v>
      </c>
      <c r="L147" s="49">
        <f>+J147+K147</f>
        <v>2</v>
      </c>
      <c r="N147" s="11"/>
      <c r="O147" s="11"/>
      <c r="P147" s="11"/>
      <c r="Q147" s="41"/>
    </row>
    <row r="148" spans="1:17" ht="18.600000000000001" customHeight="1" x14ac:dyDescent="0.25">
      <c r="A148" s="41"/>
      <c r="D148" s="21" t="s">
        <v>197</v>
      </c>
      <c r="E148" s="21"/>
      <c r="F148" s="21"/>
      <c r="G148" s="21" t="s">
        <v>107</v>
      </c>
      <c r="H148" s="22"/>
      <c r="I148" s="22">
        <v>1</v>
      </c>
      <c r="J148" s="22">
        <v>0</v>
      </c>
      <c r="K148" s="22">
        <v>2</v>
      </c>
      <c r="L148" s="49">
        <f>+J148+K148</f>
        <v>2</v>
      </c>
      <c r="N148" s="21"/>
      <c r="O148" s="21"/>
      <c r="P148" s="21"/>
      <c r="Q148" s="41"/>
    </row>
    <row r="149" spans="1:17" ht="18.600000000000001" customHeight="1" x14ac:dyDescent="0.25">
      <c r="A149" s="41"/>
      <c r="D149" s="21" t="s">
        <v>139</v>
      </c>
      <c r="E149" s="21"/>
      <c r="F149" s="21"/>
      <c r="G149" s="21" t="s">
        <v>106</v>
      </c>
      <c r="H149" s="22"/>
      <c r="I149" s="22">
        <v>1</v>
      </c>
      <c r="J149" s="22">
        <v>0</v>
      </c>
      <c r="K149" s="22">
        <v>2</v>
      </c>
      <c r="L149" s="49">
        <f>+J149+K149</f>
        <v>2</v>
      </c>
      <c r="N149" s="21"/>
      <c r="O149" s="21"/>
      <c r="P149" s="21"/>
      <c r="Q149" s="41"/>
    </row>
    <row r="150" spans="1:17" ht="18.600000000000001" customHeight="1" x14ac:dyDescent="0.25">
      <c r="A150" s="41"/>
      <c r="D150" s="21"/>
      <c r="G150" s="21"/>
      <c r="H150" s="22"/>
      <c r="I150" s="22"/>
      <c r="J150" s="22"/>
      <c r="K150" s="22"/>
      <c r="M150" s="21"/>
      <c r="N150" s="21"/>
      <c r="O150" s="21"/>
      <c r="P150" s="21"/>
      <c r="Q150" s="41"/>
    </row>
    <row r="151" spans="1:17" ht="18.600000000000001" customHeight="1" thickBot="1" x14ac:dyDescent="0.3">
      <c r="A151" s="41"/>
      <c r="D151" s="21"/>
      <c r="E151" s="2" t="s">
        <v>77</v>
      </c>
      <c r="F151" s="2"/>
      <c r="G151" s="2"/>
      <c r="H151" s="4" t="s">
        <v>1</v>
      </c>
      <c r="I151" s="4"/>
      <c r="J151" s="4" t="s">
        <v>3</v>
      </c>
      <c r="K151" s="50" t="s">
        <v>2</v>
      </c>
      <c r="Q151" s="41"/>
    </row>
    <row r="152" spans="1:17" ht="18.600000000000001" customHeight="1" x14ac:dyDescent="0.25">
      <c r="A152" s="41"/>
      <c r="D152" s="21"/>
      <c r="E152" s="21" t="s">
        <v>85</v>
      </c>
      <c r="F152" s="21"/>
      <c r="G152" s="21"/>
      <c r="H152" s="21" t="s">
        <v>106</v>
      </c>
      <c r="I152" s="22"/>
      <c r="J152" s="22">
        <v>1</v>
      </c>
      <c r="K152" s="49">
        <v>4</v>
      </c>
      <c r="L152" s="22"/>
      <c r="M152" s="22"/>
      <c r="N152" s="22"/>
      <c r="Q152" s="41"/>
    </row>
    <row r="153" spans="1:17" ht="18.600000000000001" customHeight="1" x14ac:dyDescent="0.25">
      <c r="A153" s="41"/>
      <c r="D153" s="21"/>
      <c r="E153" s="21" t="s">
        <v>32</v>
      </c>
      <c r="F153" s="21"/>
      <c r="G153" s="21"/>
      <c r="H153" s="21" t="s">
        <v>97</v>
      </c>
      <c r="I153" s="22"/>
      <c r="J153" s="22">
        <v>1</v>
      </c>
      <c r="K153" s="49">
        <v>2</v>
      </c>
      <c r="L153" s="22"/>
      <c r="M153" s="22"/>
      <c r="N153" s="22"/>
      <c r="Q153" s="41"/>
    </row>
    <row r="154" spans="1:17" ht="18.600000000000001" customHeight="1" x14ac:dyDescent="0.25">
      <c r="A154" s="41"/>
      <c r="D154" s="21"/>
      <c r="E154" s="21" t="s">
        <v>64</v>
      </c>
      <c r="F154" s="21"/>
      <c r="G154" s="21"/>
      <c r="H154" s="21" t="s">
        <v>17</v>
      </c>
      <c r="I154" s="22"/>
      <c r="J154" s="22">
        <v>1</v>
      </c>
      <c r="K154" s="49">
        <v>2</v>
      </c>
      <c r="L154" s="22"/>
      <c r="M154" s="22"/>
      <c r="N154" s="22"/>
      <c r="P154" s="21"/>
      <c r="Q154" s="41"/>
    </row>
    <row r="155" spans="1:17" ht="18.600000000000001" customHeight="1" x14ac:dyDescent="0.25">
      <c r="A155" s="41"/>
      <c r="D155" s="21"/>
      <c r="E155" s="21" t="s">
        <v>79</v>
      </c>
      <c r="F155" s="21"/>
      <c r="G155" s="21"/>
      <c r="H155" s="21" t="s">
        <v>173</v>
      </c>
      <c r="I155" s="22"/>
      <c r="J155" s="22">
        <v>1</v>
      </c>
      <c r="K155" s="49">
        <v>2</v>
      </c>
      <c r="L155" s="22"/>
      <c r="M155" s="22"/>
      <c r="N155" s="22"/>
      <c r="Q155" s="41"/>
    </row>
    <row r="156" spans="1:17" ht="18.600000000000001" customHeight="1" x14ac:dyDescent="0.25">
      <c r="A156" s="41"/>
      <c r="D156" s="21"/>
      <c r="E156" s="21" t="s">
        <v>29</v>
      </c>
      <c r="F156" s="21"/>
      <c r="G156" s="21"/>
      <c r="H156" s="21" t="s">
        <v>134</v>
      </c>
      <c r="I156" s="22"/>
      <c r="J156" s="22">
        <v>1</v>
      </c>
      <c r="K156" s="49">
        <v>2</v>
      </c>
      <c r="L156" s="22"/>
      <c r="M156" s="22"/>
      <c r="N156" s="22"/>
      <c r="P156" s="21"/>
      <c r="Q156" s="41"/>
    </row>
    <row r="157" spans="1:17" ht="18.600000000000001" customHeight="1" x14ac:dyDescent="0.25">
      <c r="A157" s="41"/>
      <c r="D157" s="21"/>
      <c r="E157" s="21"/>
      <c r="F157" s="21"/>
      <c r="G157" s="21"/>
      <c r="H157" s="21"/>
      <c r="I157" s="22"/>
      <c r="J157" s="22"/>
      <c r="M157" s="21"/>
      <c r="N157" s="21"/>
      <c r="O157" s="21"/>
      <c r="P157" s="21"/>
      <c r="Q157" s="41"/>
    </row>
    <row r="158" spans="1:17" ht="18.600000000000001" customHeight="1" x14ac:dyDescent="0.25">
      <c r="A158" s="41"/>
      <c r="C158" s="21"/>
      <c r="H158" s="22"/>
      <c r="I158" s="21"/>
      <c r="J158" s="21"/>
      <c r="K158" s="21"/>
      <c r="L158" s="21"/>
      <c r="M158" s="21"/>
      <c r="N158" s="21"/>
      <c r="O158" s="21"/>
      <c r="P158" s="21"/>
      <c r="Q158" s="41"/>
    </row>
    <row r="159" spans="1:17" ht="18.600000000000001" customHeight="1" x14ac:dyDescent="0.25">
      <c r="A159" s="41"/>
      <c r="C159" s="21"/>
      <c r="H159" s="22"/>
      <c r="I159" s="21"/>
      <c r="K159" s="21"/>
      <c r="L159" s="21"/>
      <c r="M159" s="21"/>
      <c r="N159" s="21"/>
      <c r="O159" s="21"/>
      <c r="P159" s="21"/>
      <c r="Q159" s="41"/>
    </row>
    <row r="160" spans="1:17" ht="18.600000000000001" customHeight="1" x14ac:dyDescent="0.25">
      <c r="A160" s="41"/>
      <c r="B160" s="22"/>
      <c r="C160" s="21"/>
      <c r="D160" s="21"/>
      <c r="E160" s="21"/>
      <c r="F160" s="21"/>
      <c r="G160" s="5"/>
      <c r="H160" s="11"/>
      <c r="I160" s="21"/>
      <c r="J160" s="21"/>
      <c r="K160" s="11"/>
      <c r="L160" s="11"/>
      <c r="M160" s="11"/>
      <c r="N160" s="11"/>
      <c r="O160" s="11"/>
      <c r="P160" s="11"/>
      <c r="Q160" s="41"/>
    </row>
    <row r="161" spans="1:17" ht="18.600000000000001" customHeight="1" x14ac:dyDescent="0.25">
      <c r="A161" s="41" t="s">
        <v>43</v>
      </c>
      <c r="B161" s="5"/>
      <c r="C161" s="6"/>
      <c r="F161" s="20"/>
      <c r="G161" s="5"/>
      <c r="H161" s="22"/>
      <c r="I161" s="21"/>
      <c r="J161" s="21"/>
      <c r="K161" s="21"/>
      <c r="L161" s="21"/>
      <c r="M161" s="21"/>
      <c r="N161" s="21"/>
      <c r="O161" s="21"/>
      <c r="P161" s="21"/>
      <c r="Q161" s="41"/>
    </row>
    <row r="162" spans="1:17" ht="18.600000000000001" customHeight="1" x14ac:dyDescent="0.25">
      <c r="A162" s="41"/>
      <c r="B162" s="22"/>
      <c r="C162" s="16"/>
      <c r="D162" s="21"/>
      <c r="E162" s="21"/>
      <c r="H162" s="22"/>
      <c r="I162" s="21"/>
      <c r="J162" s="21"/>
      <c r="K162" s="21"/>
      <c r="L162" s="21"/>
      <c r="M162" s="21"/>
      <c r="N162" s="21"/>
      <c r="O162" s="21"/>
      <c r="P162" s="21"/>
      <c r="Q162" s="41"/>
    </row>
    <row r="163" spans="1:17" ht="18.600000000000001" customHeight="1" x14ac:dyDescent="0.25">
      <c r="A163" s="41"/>
      <c r="H163" s="22"/>
      <c r="I163" s="21"/>
      <c r="J163" s="21"/>
      <c r="K163" s="21"/>
      <c r="L163" s="21"/>
      <c r="M163" s="21"/>
      <c r="N163" s="21"/>
      <c r="O163" s="21"/>
      <c r="P163" s="21"/>
      <c r="Q163" s="41"/>
    </row>
    <row r="164" spans="1:17" ht="18.600000000000001" customHeight="1" x14ac:dyDescent="0.25">
      <c r="A164" s="41"/>
      <c r="H164" s="22"/>
      <c r="I164" s="21"/>
      <c r="L164" s="21"/>
      <c r="M164" s="21"/>
      <c r="N164" s="21"/>
      <c r="O164" s="21"/>
      <c r="P164" s="21"/>
      <c r="Q164" s="41"/>
    </row>
    <row r="165" spans="1:17" ht="18.600000000000001" customHeight="1" x14ac:dyDescent="0.25">
      <c r="A165" s="41"/>
      <c r="H165" s="22"/>
      <c r="I165" s="21"/>
      <c r="L165" s="21"/>
      <c r="M165" s="21"/>
      <c r="N165" s="21"/>
      <c r="O165" s="21"/>
      <c r="P165" s="21"/>
      <c r="Q165" s="41"/>
    </row>
    <row r="166" spans="1:17" ht="18.600000000000001" customHeight="1" x14ac:dyDescent="0.25">
      <c r="A166" s="41"/>
      <c r="L166" s="21"/>
      <c r="M166" s="21"/>
      <c r="N166" s="21"/>
      <c r="O166" s="21"/>
      <c r="P166" s="21"/>
      <c r="Q166" s="41"/>
    </row>
    <row r="167" spans="1:17" ht="18.600000000000001" customHeight="1" x14ac:dyDescent="0.25">
      <c r="A167" s="41"/>
      <c r="C167" s="6"/>
      <c r="D167" s="1"/>
      <c r="E167" s="21"/>
      <c r="F167" s="21"/>
      <c r="G167" s="5"/>
      <c r="H167" s="22"/>
      <c r="I167" s="21"/>
      <c r="J167" s="21"/>
      <c r="K167" s="21"/>
      <c r="L167" s="21"/>
      <c r="M167" s="21"/>
      <c r="N167" s="21"/>
      <c r="O167" s="21"/>
      <c r="P167" s="21"/>
      <c r="Q167" s="41"/>
    </row>
    <row r="168" spans="1:17" ht="18.600000000000001" customHeight="1" x14ac:dyDescent="0.25">
      <c r="A168" s="41"/>
      <c r="B168" s="22"/>
      <c r="C168" s="21"/>
      <c r="D168" s="16"/>
      <c r="H168" s="22"/>
      <c r="I168" s="21"/>
      <c r="J168" s="21"/>
      <c r="K168" s="21"/>
      <c r="L168" s="21"/>
      <c r="M168" s="21"/>
      <c r="N168" s="21"/>
      <c r="O168" s="21"/>
      <c r="P168" s="21"/>
      <c r="Q168" s="41"/>
    </row>
    <row r="169" spans="1:17" ht="18.600000000000001" customHeight="1" x14ac:dyDescent="0.25">
      <c r="A169" s="41"/>
      <c r="B169" s="22"/>
      <c r="C169" s="21"/>
      <c r="D169" s="21"/>
      <c r="E169" s="21"/>
      <c r="F169" s="21"/>
      <c r="G169" s="5"/>
      <c r="H169" s="11"/>
      <c r="I169" s="21"/>
      <c r="J169" s="21"/>
      <c r="K169" s="21"/>
      <c r="L169" s="21"/>
      <c r="M169" s="21"/>
      <c r="N169" s="21"/>
      <c r="O169" s="21"/>
      <c r="P169" s="21"/>
      <c r="Q169" s="41"/>
    </row>
    <row r="170" spans="1:17" ht="18.600000000000001" customHeight="1" x14ac:dyDescent="0.25">
      <c r="A170" s="41"/>
      <c r="B170" s="5"/>
      <c r="C170" s="6"/>
      <c r="E170" s="11"/>
      <c r="F170" s="11"/>
      <c r="G170" s="5"/>
      <c r="H170" s="22"/>
      <c r="I170" s="21"/>
      <c r="J170" s="21"/>
      <c r="K170" s="21"/>
      <c r="L170" s="21"/>
      <c r="M170" s="21"/>
      <c r="N170" s="21"/>
      <c r="O170" s="21"/>
      <c r="P170" s="21"/>
      <c r="Q170" s="41"/>
    </row>
    <row r="171" spans="1:17" ht="18.600000000000001" customHeight="1" x14ac:dyDescent="0.25">
      <c r="A171" s="41"/>
      <c r="B171" s="22"/>
      <c r="C171" s="16"/>
      <c r="D171" s="16"/>
      <c r="E171" s="16"/>
      <c r="H171" s="22"/>
      <c r="I171" s="21"/>
      <c r="J171" s="21"/>
      <c r="K171" s="21"/>
      <c r="L171" s="21"/>
      <c r="M171" s="21"/>
      <c r="N171" s="21"/>
      <c r="O171" s="21"/>
      <c r="P171" s="21"/>
      <c r="Q171" s="41"/>
    </row>
    <row r="172" spans="1:17" ht="18.600000000000001" customHeight="1" x14ac:dyDescent="0.25">
      <c r="A172" s="41"/>
      <c r="C172" s="16"/>
      <c r="D172" s="16"/>
      <c r="E172" s="16"/>
      <c r="F172" s="16"/>
      <c r="G172" s="16"/>
      <c r="H172" s="22"/>
      <c r="I172" s="21"/>
      <c r="J172" s="21"/>
      <c r="K172" s="21"/>
      <c r="L172" s="21"/>
      <c r="M172" s="21"/>
      <c r="N172" s="21"/>
      <c r="O172" s="21"/>
      <c r="P172" s="21"/>
      <c r="Q172" s="41"/>
    </row>
    <row r="173" spans="1:17" ht="18.600000000000001" customHeight="1" x14ac:dyDescent="0.25">
      <c r="A173" s="41"/>
      <c r="C173" s="16"/>
      <c r="D173" s="16"/>
      <c r="E173" s="16"/>
      <c r="F173" s="16"/>
      <c r="G173" s="16"/>
      <c r="H173" s="22"/>
      <c r="I173" s="21"/>
      <c r="J173" s="21"/>
      <c r="K173" s="21"/>
      <c r="L173" s="21"/>
      <c r="M173" s="21"/>
      <c r="N173" s="21"/>
      <c r="O173" s="21"/>
      <c r="P173" s="21"/>
      <c r="Q173" s="41"/>
    </row>
    <row r="174" spans="1:17" ht="18.600000000000001" customHeight="1" x14ac:dyDescent="0.25">
      <c r="A174" s="41"/>
      <c r="C174" s="6"/>
      <c r="G174" s="5"/>
      <c r="H174" s="22"/>
      <c r="I174" s="21"/>
      <c r="J174" s="21"/>
      <c r="K174" s="21"/>
      <c r="L174" s="21"/>
      <c r="M174" s="21"/>
      <c r="N174" s="21"/>
      <c r="O174" s="21"/>
      <c r="P174" s="21"/>
      <c r="Q174" s="41"/>
    </row>
    <row r="175" spans="1:17" ht="18.600000000000001" customHeight="1" x14ac:dyDescent="0.25">
      <c r="A175" s="41"/>
      <c r="B175" s="22"/>
      <c r="C175" s="21"/>
      <c r="D175" s="21"/>
      <c r="E175" s="21"/>
      <c r="F175" s="21"/>
      <c r="G175" s="21"/>
      <c r="H175" s="22"/>
      <c r="I175" s="21"/>
      <c r="J175" s="21"/>
      <c r="K175" s="21"/>
      <c r="L175" s="21"/>
      <c r="M175" s="21"/>
      <c r="N175" s="21"/>
      <c r="O175" s="21"/>
      <c r="P175" s="21"/>
      <c r="Q175" s="41"/>
    </row>
    <row r="176" spans="1:17" ht="18.600000000000001" customHeight="1" x14ac:dyDescent="0.25">
      <c r="A176" s="41"/>
      <c r="H176" s="22"/>
      <c r="I176" s="21"/>
      <c r="J176" s="21"/>
      <c r="K176" s="21"/>
      <c r="L176" s="21"/>
      <c r="M176" s="21"/>
      <c r="N176" s="21"/>
      <c r="O176" s="21"/>
      <c r="P176" s="21"/>
      <c r="Q176" s="41"/>
    </row>
    <row r="177" spans="1:17" ht="18.600000000000001" customHeight="1" x14ac:dyDescent="0.25">
      <c r="A177" s="41"/>
      <c r="H177" s="22"/>
      <c r="I177" s="21"/>
      <c r="J177" s="21"/>
      <c r="K177" s="21"/>
      <c r="L177" s="21"/>
      <c r="M177" s="21"/>
      <c r="N177" s="21"/>
      <c r="O177" s="21"/>
      <c r="P177" s="21"/>
      <c r="Q177" s="41"/>
    </row>
    <row r="178" spans="1:17" ht="18.600000000000001" customHeight="1" x14ac:dyDescent="0.25">
      <c r="A178" s="36"/>
      <c r="H178" s="21"/>
      <c r="I178" s="21"/>
      <c r="J178" s="21"/>
      <c r="K178" s="21"/>
      <c r="L178" s="21"/>
      <c r="M178" s="21"/>
      <c r="N178" s="21"/>
      <c r="Q178" s="36"/>
    </row>
    <row r="179" spans="1:17" ht="18.600000000000001" customHeight="1" x14ac:dyDescent="0.25">
      <c r="A179" s="41"/>
      <c r="H179" s="21"/>
      <c r="M179" s="21"/>
      <c r="Q179" s="41"/>
    </row>
    <row r="180" spans="1:17" ht="18.600000000000001" customHeight="1" x14ac:dyDescent="0.25">
      <c r="A180" s="36"/>
      <c r="Q180" s="36"/>
    </row>
    <row r="181" spans="1:17" ht="18.600000000000001" customHeight="1" x14ac:dyDescent="0.25">
      <c r="A181" s="41"/>
      <c r="Q181" s="36"/>
    </row>
    <row r="182" spans="1:17" ht="18.600000000000001" customHeight="1" x14ac:dyDescent="0.25">
      <c r="A182" s="41"/>
      <c r="Q182" s="36"/>
    </row>
    <row r="183" spans="1:17" ht="18.600000000000001" customHeight="1" x14ac:dyDescent="0.25">
      <c r="A183" s="41"/>
      <c r="Q183" s="36"/>
    </row>
    <row r="184" spans="1:17" ht="18.600000000000001" customHeight="1" x14ac:dyDescent="0.25">
      <c r="A184" s="41"/>
      <c r="Q184" s="36"/>
    </row>
    <row r="185" spans="1:17" ht="18.600000000000001" customHeight="1" x14ac:dyDescent="0.25">
      <c r="A185" s="41"/>
      <c r="Q185" s="36"/>
    </row>
    <row r="186" spans="1:17" ht="18.600000000000001" customHeight="1" x14ac:dyDescent="0.25">
      <c r="A186" s="41"/>
      <c r="Q186" s="36"/>
    </row>
    <row r="187" spans="1:17" ht="18.600000000000001" customHeight="1" x14ac:dyDescent="0.25">
      <c r="A187" s="41"/>
      <c r="Q187" s="36"/>
    </row>
    <row r="188" spans="1:17" ht="18.600000000000001" customHeight="1" x14ac:dyDescent="0.25">
      <c r="A188" s="41"/>
      <c r="Q188" s="36"/>
    </row>
    <row r="189" spans="1:17" ht="18.600000000000001" customHeight="1" x14ac:dyDescent="0.25">
      <c r="A189" s="41"/>
      <c r="Q189" s="36"/>
    </row>
    <row r="190" spans="1:17" x14ac:dyDescent="0.2">
      <c r="A190" s="39"/>
      <c r="B190" s="39"/>
      <c r="C190" s="39"/>
      <c r="D190" s="39"/>
      <c r="E190" s="39"/>
      <c r="F190" s="39"/>
      <c r="G190" s="39"/>
      <c r="H190" s="39"/>
      <c r="I190" s="39"/>
      <c r="J190" s="39"/>
      <c r="K190" s="39"/>
      <c r="L190" s="39"/>
      <c r="M190" s="39"/>
      <c r="N190" s="39"/>
      <c r="O190" s="39"/>
      <c r="P190" s="39"/>
      <c r="Q190" s="39"/>
    </row>
  </sheetData>
  <mergeCells count="93">
    <mergeCell ref="BA67:BE67"/>
    <mergeCell ref="BF67:BJ67"/>
    <mergeCell ref="BK67:BO67"/>
    <mergeCell ref="BH61:BI61"/>
    <mergeCell ref="BH60:BI60"/>
    <mergeCell ref="BY67:CC67"/>
    <mergeCell ref="CD67:CH67"/>
    <mergeCell ref="CI67:CM67"/>
    <mergeCell ref="BR64:CM64"/>
    <mergeCell ref="BR65:CM65"/>
    <mergeCell ref="AG24:AH24"/>
    <mergeCell ref="AG25:AH25"/>
    <mergeCell ref="AG39:AH39"/>
    <mergeCell ref="BY4:CC4"/>
    <mergeCell ref="CD4:CH4"/>
    <mergeCell ref="BA4:BE4"/>
    <mergeCell ref="BF4:BJ4"/>
    <mergeCell ref="BK4:BO4"/>
    <mergeCell ref="AG78:AH78"/>
    <mergeCell ref="AG26:AH26"/>
    <mergeCell ref="AG27:AH27"/>
    <mergeCell ref="AG28:AH28"/>
    <mergeCell ref="AG29:AH29"/>
    <mergeCell ref="AG40:AH40"/>
    <mergeCell ref="AG41:AH41"/>
    <mergeCell ref="AG45:AH45"/>
    <mergeCell ref="U34:AL34"/>
    <mergeCell ref="AG44:AH44"/>
    <mergeCell ref="AG73:AH73"/>
    <mergeCell ref="AG74:AH74"/>
    <mergeCell ref="AG75:AH75"/>
    <mergeCell ref="AG76:AH76"/>
    <mergeCell ref="AG77:AH77"/>
    <mergeCell ref="AG101:AH101"/>
    <mergeCell ref="AG102:AH102"/>
    <mergeCell ref="U68:AN68"/>
    <mergeCell ref="U83:AN83"/>
    <mergeCell ref="U91:AN91"/>
    <mergeCell ref="AG94:AH94"/>
    <mergeCell ref="AG95:AH95"/>
    <mergeCell ref="AG96:AH96"/>
    <mergeCell ref="AG86:AH86"/>
    <mergeCell ref="AG88:AH88"/>
    <mergeCell ref="AG71:AH71"/>
    <mergeCell ref="AG72:AH72"/>
    <mergeCell ref="AG97:AH97"/>
    <mergeCell ref="AG98:AH98"/>
    <mergeCell ref="AG99:AH99"/>
    <mergeCell ref="AG79:AH79"/>
    <mergeCell ref="BR1:CM1"/>
    <mergeCell ref="AT65:BO65"/>
    <mergeCell ref="AT64:BO64"/>
    <mergeCell ref="AT1:BO1"/>
    <mergeCell ref="BH3:BI3"/>
    <mergeCell ref="AT2:BO2"/>
    <mergeCell ref="CI4:CM4"/>
    <mergeCell ref="BR2:CM2"/>
    <mergeCell ref="BH58:BI58"/>
    <mergeCell ref="BH59:BI59"/>
    <mergeCell ref="AG9:AH9"/>
    <mergeCell ref="U4:AL4"/>
    <mergeCell ref="AG21:AH21"/>
    <mergeCell ref="AG22:AH22"/>
    <mergeCell ref="AG23:AH23"/>
    <mergeCell ref="AG8:AH8"/>
    <mergeCell ref="AG10:AH10"/>
    <mergeCell ref="AG12:AH12"/>
    <mergeCell ref="AG13:AH13"/>
    <mergeCell ref="AG14:AH14"/>
    <mergeCell ref="AG15:AH15"/>
    <mergeCell ref="U19:AL19"/>
    <mergeCell ref="B127:P127"/>
    <mergeCell ref="G128:M128"/>
    <mergeCell ref="E140:F140"/>
    <mergeCell ref="D142:L142"/>
    <mergeCell ref="AG11:AH11"/>
    <mergeCell ref="E14:F14"/>
    <mergeCell ref="B64:P64"/>
    <mergeCell ref="S64:AQ64"/>
    <mergeCell ref="S65:AQ65"/>
    <mergeCell ref="D65:N65"/>
    <mergeCell ref="AG36:AH36"/>
    <mergeCell ref="AG37:AH37"/>
    <mergeCell ref="AG38:AH38"/>
    <mergeCell ref="AG42:AH42"/>
    <mergeCell ref="AG43:AH43"/>
    <mergeCell ref="AG100:AH100"/>
    <mergeCell ref="B1:P1"/>
    <mergeCell ref="S1:AQ1"/>
    <mergeCell ref="G2:M2"/>
    <mergeCell ref="AG6:AH6"/>
    <mergeCell ref="AG7:AH7"/>
    <mergeCell ref="S2:AQ2"/>
  </mergeCells>
  <pageMargins left="0.3" right="0.3" top="0.35" bottom="0.35" header="0.5" footer="0.5"/>
  <pageSetup scale="64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0ACF20-0101-432B-A3B5-D78137A2D534}">
  <dimension ref="A1:AT147"/>
  <sheetViews>
    <sheetView zoomScale="72" zoomScaleNormal="72" zoomScaleSheetLayoutView="78" workbookViewId="0">
      <selection activeCell="B3" sqref="B3:P12"/>
    </sheetView>
  </sheetViews>
  <sheetFormatPr defaultRowHeight="12.75" x14ac:dyDescent="0.2"/>
  <cols>
    <col min="1" max="1" width="2.7109375" customWidth="1"/>
    <col min="2" max="2" width="13.140625" customWidth="1"/>
    <col min="3" max="3" width="8.7109375" customWidth="1"/>
    <col min="4" max="4" width="8.28515625" customWidth="1"/>
    <col min="5" max="5" width="9.7109375" customWidth="1"/>
    <col min="6" max="6" width="5.85546875" customWidth="1"/>
    <col min="7" max="13" width="9.7109375" customWidth="1"/>
    <col min="14" max="15" width="10.7109375" customWidth="1"/>
    <col min="16" max="16" width="18.7109375" customWidth="1"/>
    <col min="17" max="18" width="2.7109375" customWidth="1"/>
    <col min="19" max="19" width="5.85546875" customWidth="1"/>
    <col min="20" max="23" width="6" customWidth="1"/>
    <col min="24" max="24" width="4.7109375" customWidth="1"/>
    <col min="25" max="25" width="10.7109375" customWidth="1"/>
    <col min="26" max="30" width="5.85546875" customWidth="1"/>
    <col min="31" max="31" width="5.28515625" customWidth="1"/>
    <col min="32" max="32" width="5.85546875" customWidth="1"/>
    <col min="33" max="36" width="6" customWidth="1"/>
    <col min="37" max="37" width="4.7109375" customWidth="1"/>
    <col min="38" max="38" width="10.7109375" customWidth="1"/>
    <col min="39" max="43" width="5.85546875" customWidth="1"/>
    <col min="44" max="44" width="2.7109375" customWidth="1"/>
  </cols>
  <sheetData>
    <row r="1" spans="1:44" ht="24" customHeight="1" x14ac:dyDescent="0.3">
      <c r="A1" s="39"/>
      <c r="B1" s="85" t="s">
        <v>127</v>
      </c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39"/>
      <c r="R1" s="39"/>
      <c r="S1" s="85" t="s">
        <v>127</v>
      </c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  <c r="AG1" s="85"/>
      <c r="AH1" s="85"/>
      <c r="AI1" s="85"/>
      <c r="AJ1" s="85"/>
      <c r="AK1" s="85"/>
      <c r="AL1" s="85"/>
      <c r="AM1" s="85"/>
      <c r="AN1" s="85"/>
      <c r="AO1" s="85"/>
      <c r="AP1" s="85"/>
      <c r="AQ1" s="85"/>
      <c r="AR1" s="39"/>
    </row>
    <row r="2" spans="1:44" ht="18.600000000000001" customHeight="1" thickBot="1" x14ac:dyDescent="0.35">
      <c r="A2" s="36"/>
      <c r="B2" s="26" t="s">
        <v>76</v>
      </c>
      <c r="C2" s="26">
        <v>22</v>
      </c>
      <c r="D2" s="25"/>
      <c r="E2" s="25"/>
      <c r="F2" s="25"/>
      <c r="G2" s="86" t="s">
        <v>668</v>
      </c>
      <c r="H2" s="86"/>
      <c r="I2" s="86"/>
      <c r="J2" s="86"/>
      <c r="K2" s="86"/>
      <c r="L2" s="86"/>
      <c r="M2" s="86"/>
      <c r="N2" s="25"/>
      <c r="O2" s="25"/>
      <c r="P2" s="25"/>
      <c r="Q2" s="36"/>
      <c r="R2" s="36"/>
      <c r="U2" s="37" t="s">
        <v>109</v>
      </c>
      <c r="V2" s="10" t="s">
        <v>0</v>
      </c>
      <c r="W2" s="10"/>
      <c r="X2" s="10"/>
      <c r="Y2" s="10"/>
      <c r="Z2" s="10" t="s">
        <v>1</v>
      </c>
      <c r="AA2" s="10"/>
      <c r="AB2" s="10"/>
      <c r="AC2" s="37" t="s">
        <v>3</v>
      </c>
      <c r="AD2" s="37" t="s">
        <v>7</v>
      </c>
      <c r="AE2" s="37" t="s">
        <v>8</v>
      </c>
      <c r="AF2" s="37" t="s">
        <v>9</v>
      </c>
      <c r="AG2" s="97" t="s">
        <v>71</v>
      </c>
      <c r="AH2" s="97"/>
      <c r="AI2" s="37" t="s">
        <v>4</v>
      </c>
      <c r="AJ2" s="37" t="s">
        <v>6</v>
      </c>
      <c r="AK2" s="37" t="s">
        <v>5</v>
      </c>
      <c r="AL2" s="37" t="s">
        <v>72</v>
      </c>
      <c r="AM2" s="21"/>
      <c r="AN2" s="11"/>
      <c r="AO2" s="11"/>
      <c r="AP2" s="22"/>
      <c r="AQ2" s="22"/>
      <c r="AR2" s="39"/>
    </row>
    <row r="3" spans="1:44" ht="18.75" thickBot="1" x14ac:dyDescent="0.3">
      <c r="A3" s="36"/>
      <c r="B3" s="4" t="s">
        <v>110</v>
      </c>
      <c r="C3" s="2" t="s">
        <v>80</v>
      </c>
      <c r="D3" s="2"/>
      <c r="E3" s="3"/>
      <c r="F3" s="2"/>
      <c r="G3" s="4" t="s">
        <v>7</v>
      </c>
      <c r="H3" s="4" t="s">
        <v>8</v>
      </c>
      <c r="I3" s="4" t="s">
        <v>9</v>
      </c>
      <c r="J3" s="4" t="s">
        <v>11</v>
      </c>
      <c r="K3" s="4" t="s">
        <v>12</v>
      </c>
      <c r="L3" s="4" t="s">
        <v>10</v>
      </c>
      <c r="M3" s="4" t="s">
        <v>4</v>
      </c>
      <c r="N3" s="4" t="s">
        <v>13</v>
      </c>
      <c r="O3" s="4" t="s">
        <v>2</v>
      </c>
      <c r="P3" s="4" t="s">
        <v>252</v>
      </c>
      <c r="Q3" s="36"/>
      <c r="R3" s="36"/>
      <c r="U3" s="27">
        <v>8</v>
      </c>
      <c r="V3" s="21" t="s">
        <v>15</v>
      </c>
      <c r="X3" s="21"/>
      <c r="Y3" s="21"/>
      <c r="Z3" s="21" t="s">
        <v>184</v>
      </c>
      <c r="AB3" s="22"/>
      <c r="AC3" s="22">
        <f t="shared" ref="AC3:AC9" si="0">+AD3+AE3+AF3</f>
        <v>22</v>
      </c>
      <c r="AD3" s="22">
        <v>17</v>
      </c>
      <c r="AE3" s="22">
        <v>3</v>
      </c>
      <c r="AF3" s="22">
        <v>2</v>
      </c>
      <c r="AG3" s="95">
        <f t="shared" ref="AG3:AG11" si="1">+(AD3*2+AF3)/(2*AC3)</f>
        <v>0.81818181818181823</v>
      </c>
      <c r="AH3" s="95"/>
      <c r="AI3" s="22">
        <v>37</v>
      </c>
      <c r="AJ3" s="22">
        <v>0</v>
      </c>
      <c r="AK3" s="22">
        <v>5</v>
      </c>
      <c r="AL3" s="24">
        <f t="shared" ref="AL3:AL12" si="2">+AI3/AC3</f>
        <v>1.6818181818181819</v>
      </c>
      <c r="AN3" s="22"/>
      <c r="AQ3" s="22"/>
      <c r="AR3" s="39"/>
    </row>
    <row r="4" spans="1:44" ht="18" x14ac:dyDescent="0.25">
      <c r="A4" s="36"/>
      <c r="B4" s="5" t="s">
        <v>684</v>
      </c>
      <c r="C4" s="6" t="s">
        <v>171</v>
      </c>
      <c r="D4" s="11"/>
      <c r="E4" s="11"/>
      <c r="F4" s="11"/>
      <c r="G4" s="5">
        <v>17</v>
      </c>
      <c r="H4" s="5">
        <v>3</v>
      </c>
      <c r="I4" s="5">
        <v>2</v>
      </c>
      <c r="J4" s="5">
        <f>2*G4+I4</f>
        <v>36</v>
      </c>
      <c r="K4" s="35">
        <f>+J4/((G4+H4+I4)*2)</f>
        <v>0.81818181818181823</v>
      </c>
      <c r="L4" s="5">
        <f>+$AN$27</f>
        <v>84</v>
      </c>
      <c r="M4" s="5">
        <v>37</v>
      </c>
      <c r="N4" s="5">
        <f>$AO$27</f>
        <v>123</v>
      </c>
      <c r="O4" s="5">
        <f>$AQ$27</f>
        <v>38</v>
      </c>
      <c r="P4" s="5">
        <v>1</v>
      </c>
      <c r="Q4" s="40"/>
      <c r="R4" s="36"/>
      <c r="U4" s="27">
        <v>7.5</v>
      </c>
      <c r="V4" s="21" t="s">
        <v>253</v>
      </c>
      <c r="X4" s="21"/>
      <c r="Y4" s="21"/>
      <c r="Z4" s="16" t="s">
        <v>136</v>
      </c>
      <c r="AC4" s="22">
        <f t="shared" si="0"/>
        <v>19</v>
      </c>
      <c r="AD4" s="22">
        <v>12</v>
      </c>
      <c r="AE4" s="22">
        <v>4</v>
      </c>
      <c r="AF4" s="22">
        <v>3</v>
      </c>
      <c r="AG4" s="95">
        <f t="shared" si="1"/>
        <v>0.71052631578947367</v>
      </c>
      <c r="AH4" s="95"/>
      <c r="AI4" s="22">
        <v>39</v>
      </c>
      <c r="AJ4" s="22">
        <v>0</v>
      </c>
      <c r="AK4" s="22">
        <v>1</v>
      </c>
      <c r="AL4" s="24">
        <f t="shared" si="2"/>
        <v>2.0526315789473686</v>
      </c>
      <c r="AN4" s="22"/>
      <c r="AO4" s="5"/>
      <c r="AQ4" s="22"/>
      <c r="AR4" s="39"/>
    </row>
    <row r="5" spans="1:44" ht="18" x14ac:dyDescent="0.25">
      <c r="A5" s="36"/>
      <c r="B5" s="5" t="s">
        <v>685</v>
      </c>
      <c r="C5" s="6" t="s">
        <v>130</v>
      </c>
      <c r="D5" s="11"/>
      <c r="E5" s="6"/>
      <c r="F5" s="11"/>
      <c r="G5" s="5">
        <v>14</v>
      </c>
      <c r="H5" s="5">
        <v>5</v>
      </c>
      <c r="I5" s="5">
        <v>3</v>
      </c>
      <c r="J5" s="5">
        <f t="shared" ref="J5:J11" si="3">2*G5+I5</f>
        <v>31</v>
      </c>
      <c r="K5" s="35">
        <f t="shared" ref="K5:K11" si="4">+J5/((G5+H5+I5)*2)</f>
        <v>0.70454545454545459</v>
      </c>
      <c r="L5" s="5">
        <f>+$AA$27</f>
        <v>76</v>
      </c>
      <c r="M5" s="5">
        <v>44</v>
      </c>
      <c r="N5" s="5">
        <f>$AB$27</f>
        <v>112</v>
      </c>
      <c r="O5" s="5">
        <f>$AD$27</f>
        <v>36</v>
      </c>
      <c r="P5" s="5">
        <v>2</v>
      </c>
      <c r="Q5" s="40"/>
      <c r="R5" s="36"/>
      <c r="U5" s="27">
        <v>7</v>
      </c>
      <c r="V5" s="21" t="s">
        <v>183</v>
      </c>
      <c r="X5" s="21"/>
      <c r="Z5" s="21" t="s">
        <v>97</v>
      </c>
      <c r="AB5" s="22"/>
      <c r="AC5" s="22">
        <f t="shared" si="0"/>
        <v>19</v>
      </c>
      <c r="AD5" s="22">
        <v>9</v>
      </c>
      <c r="AE5" s="22">
        <v>9</v>
      </c>
      <c r="AF5" s="22">
        <v>1</v>
      </c>
      <c r="AG5" s="95">
        <f t="shared" si="1"/>
        <v>0.5</v>
      </c>
      <c r="AH5" s="95"/>
      <c r="AI5" s="22">
        <v>52</v>
      </c>
      <c r="AJ5" s="22">
        <v>3</v>
      </c>
      <c r="AK5" s="22">
        <v>3</v>
      </c>
      <c r="AL5" s="24">
        <f t="shared" si="2"/>
        <v>2.736842105263158</v>
      </c>
      <c r="AN5" s="22"/>
      <c r="AO5" s="5"/>
      <c r="AQ5" s="22"/>
      <c r="AR5" s="39"/>
    </row>
    <row r="6" spans="1:44" ht="18" x14ac:dyDescent="0.25">
      <c r="A6" s="36"/>
      <c r="B6" s="5" t="s">
        <v>686</v>
      </c>
      <c r="C6" s="6" t="s">
        <v>115</v>
      </c>
      <c r="D6" s="11"/>
      <c r="E6" s="11"/>
      <c r="F6" s="11"/>
      <c r="G6" s="5">
        <v>14</v>
      </c>
      <c r="H6" s="5">
        <v>7</v>
      </c>
      <c r="I6" s="5">
        <v>1</v>
      </c>
      <c r="J6" s="5">
        <f t="shared" si="3"/>
        <v>29</v>
      </c>
      <c r="K6" s="35">
        <f t="shared" si="4"/>
        <v>0.65909090909090906</v>
      </c>
      <c r="L6" s="5">
        <f>+$AA$66</f>
        <v>81</v>
      </c>
      <c r="M6" s="5">
        <v>61</v>
      </c>
      <c r="N6" s="5">
        <f>+$AB$66</f>
        <v>130</v>
      </c>
      <c r="O6" s="5">
        <f>+$AD$66</f>
        <v>30</v>
      </c>
      <c r="P6" s="5">
        <v>3</v>
      </c>
      <c r="Q6" s="40"/>
      <c r="R6" s="36"/>
      <c r="U6" s="27">
        <v>7.5</v>
      </c>
      <c r="V6" s="21" t="s">
        <v>69</v>
      </c>
      <c r="X6" s="21"/>
      <c r="Z6" s="21" t="s">
        <v>16</v>
      </c>
      <c r="AB6" s="22"/>
      <c r="AC6" s="22">
        <f t="shared" si="0"/>
        <v>22</v>
      </c>
      <c r="AD6" s="22">
        <v>14</v>
      </c>
      <c r="AE6" s="22">
        <v>7</v>
      </c>
      <c r="AF6" s="22">
        <v>1</v>
      </c>
      <c r="AG6" s="95">
        <f t="shared" si="1"/>
        <v>0.65909090909090906</v>
      </c>
      <c r="AH6" s="95"/>
      <c r="AI6" s="22">
        <v>58</v>
      </c>
      <c r="AJ6" s="22">
        <v>3</v>
      </c>
      <c r="AK6" s="22">
        <v>1</v>
      </c>
      <c r="AL6" s="24">
        <f t="shared" si="2"/>
        <v>2.6363636363636362</v>
      </c>
      <c r="AN6" s="22"/>
      <c r="AO6" s="5"/>
      <c r="AQ6" s="22"/>
      <c r="AR6" s="39"/>
    </row>
    <row r="7" spans="1:44" ht="18" x14ac:dyDescent="0.25">
      <c r="A7" s="36"/>
      <c r="B7" s="5" t="s">
        <v>687</v>
      </c>
      <c r="C7" s="6" t="s">
        <v>17</v>
      </c>
      <c r="D7" s="11"/>
      <c r="E7" s="6"/>
      <c r="F7" s="11"/>
      <c r="G7" s="5">
        <v>10</v>
      </c>
      <c r="H7" s="5">
        <v>9</v>
      </c>
      <c r="I7" s="5">
        <v>3</v>
      </c>
      <c r="J7" s="5">
        <f t="shared" si="3"/>
        <v>23</v>
      </c>
      <c r="K7" s="35">
        <f t="shared" si="4"/>
        <v>0.52272727272727271</v>
      </c>
      <c r="L7" s="5">
        <f>+$AN$40</f>
        <v>78</v>
      </c>
      <c r="M7" s="5">
        <v>70</v>
      </c>
      <c r="N7" s="5">
        <f>+$AO$40</f>
        <v>112</v>
      </c>
      <c r="O7" s="5">
        <f>+$AQ$40</f>
        <v>20</v>
      </c>
      <c r="P7" s="5">
        <v>5</v>
      </c>
      <c r="Q7" s="40"/>
      <c r="R7" s="36"/>
      <c r="U7" s="27">
        <v>7</v>
      </c>
      <c r="V7" s="21" t="s">
        <v>162</v>
      </c>
      <c r="X7" s="21"/>
      <c r="Z7" s="21" t="s">
        <v>17</v>
      </c>
      <c r="AB7" s="22"/>
      <c r="AC7" s="22">
        <f t="shared" si="0"/>
        <v>20</v>
      </c>
      <c r="AD7" s="22">
        <v>9</v>
      </c>
      <c r="AE7" s="22">
        <v>9</v>
      </c>
      <c r="AF7" s="22">
        <v>2</v>
      </c>
      <c r="AG7" s="95">
        <f t="shared" si="1"/>
        <v>0.5</v>
      </c>
      <c r="AH7" s="95"/>
      <c r="AI7" s="22">
        <v>63</v>
      </c>
      <c r="AJ7" s="22">
        <v>4</v>
      </c>
      <c r="AK7" s="22">
        <v>0</v>
      </c>
      <c r="AL7" s="24">
        <f t="shared" si="2"/>
        <v>3.15</v>
      </c>
      <c r="AN7" s="22"/>
      <c r="AO7" s="5"/>
      <c r="AQ7" s="22"/>
      <c r="AR7" s="39"/>
    </row>
    <row r="8" spans="1:44" ht="18" x14ac:dyDescent="0.25">
      <c r="A8" s="36"/>
      <c r="B8" s="5" t="s">
        <v>688</v>
      </c>
      <c r="C8" s="6" t="s">
        <v>92</v>
      </c>
      <c r="D8" s="11"/>
      <c r="E8" s="6"/>
      <c r="F8" s="11"/>
      <c r="G8" s="5">
        <v>10</v>
      </c>
      <c r="H8" s="5">
        <v>11</v>
      </c>
      <c r="I8" s="5">
        <v>1</v>
      </c>
      <c r="J8" s="5">
        <f t="shared" si="3"/>
        <v>21</v>
      </c>
      <c r="K8" s="35">
        <f t="shared" si="4"/>
        <v>0.47727272727272729</v>
      </c>
      <c r="L8" s="5">
        <f>+$AN$53</f>
        <v>61</v>
      </c>
      <c r="M8" s="5">
        <v>64</v>
      </c>
      <c r="N8" s="5">
        <f>+$AO$53</f>
        <v>84</v>
      </c>
      <c r="O8" s="5">
        <f>+$AQ$53</f>
        <v>36</v>
      </c>
      <c r="P8" s="5">
        <v>4</v>
      </c>
      <c r="Q8" s="40"/>
      <c r="R8" s="36"/>
      <c r="U8" s="27">
        <v>8</v>
      </c>
      <c r="V8" s="21" t="s">
        <v>142</v>
      </c>
      <c r="X8" s="21"/>
      <c r="Z8" s="21" t="s">
        <v>14</v>
      </c>
      <c r="AB8" s="22"/>
      <c r="AC8" s="22">
        <f t="shared" si="0"/>
        <v>21</v>
      </c>
      <c r="AD8" s="22">
        <v>6</v>
      </c>
      <c r="AE8" s="22">
        <v>12</v>
      </c>
      <c r="AF8" s="22">
        <v>3</v>
      </c>
      <c r="AG8" s="95">
        <f t="shared" si="1"/>
        <v>0.35714285714285715</v>
      </c>
      <c r="AH8" s="95"/>
      <c r="AI8" s="22">
        <v>68</v>
      </c>
      <c r="AJ8" s="22">
        <v>5</v>
      </c>
      <c r="AK8" s="22">
        <v>0</v>
      </c>
      <c r="AL8" s="24">
        <f t="shared" si="2"/>
        <v>3.2380952380952381</v>
      </c>
      <c r="AN8" s="22"/>
      <c r="AO8" s="5"/>
      <c r="AQ8" s="22"/>
      <c r="AR8" s="39"/>
    </row>
    <row r="9" spans="1:44" ht="18" x14ac:dyDescent="0.25">
      <c r="A9" s="36"/>
      <c r="B9" s="5" t="s">
        <v>689</v>
      </c>
      <c r="C9" s="6" t="s">
        <v>18</v>
      </c>
      <c r="D9" s="11"/>
      <c r="E9" s="6"/>
      <c r="F9" s="11"/>
      <c r="G9" s="5">
        <v>6</v>
      </c>
      <c r="H9" s="5">
        <v>12</v>
      </c>
      <c r="I9" s="5">
        <v>4</v>
      </c>
      <c r="J9" s="5">
        <f t="shared" si="3"/>
        <v>16</v>
      </c>
      <c r="K9" s="35">
        <f t="shared" si="4"/>
        <v>0.36363636363636365</v>
      </c>
      <c r="L9" s="5">
        <f>+$AA$40</f>
        <v>62</v>
      </c>
      <c r="M9" s="5">
        <v>84</v>
      </c>
      <c r="N9" s="5">
        <f>$AB$40</f>
        <v>89</v>
      </c>
      <c r="O9" s="5">
        <f>$AD$40</f>
        <v>22</v>
      </c>
      <c r="P9" s="5">
        <v>6</v>
      </c>
      <c r="Q9" s="40"/>
      <c r="R9" s="36"/>
      <c r="U9" s="27">
        <v>7.5</v>
      </c>
      <c r="V9" s="21" t="s">
        <v>78</v>
      </c>
      <c r="X9" s="21"/>
      <c r="Z9" s="21" t="s">
        <v>18</v>
      </c>
      <c r="AB9" s="22"/>
      <c r="AC9" s="22">
        <f t="shared" si="0"/>
        <v>21</v>
      </c>
      <c r="AD9" s="22">
        <v>5</v>
      </c>
      <c r="AE9" s="22">
        <v>12</v>
      </c>
      <c r="AF9" s="22">
        <v>4</v>
      </c>
      <c r="AG9" s="95">
        <f t="shared" si="1"/>
        <v>0.33333333333333331</v>
      </c>
      <c r="AH9" s="95"/>
      <c r="AI9" s="22">
        <v>82</v>
      </c>
      <c r="AJ9" s="22">
        <v>1</v>
      </c>
      <c r="AK9" s="22">
        <v>0</v>
      </c>
      <c r="AL9" s="24">
        <f t="shared" si="2"/>
        <v>3.9047619047619047</v>
      </c>
      <c r="AN9" s="22"/>
      <c r="AO9" s="5"/>
      <c r="AQ9" s="22"/>
      <c r="AR9" s="39"/>
    </row>
    <row r="10" spans="1:44" ht="18" x14ac:dyDescent="0.25">
      <c r="A10" s="40"/>
      <c r="B10" s="5" t="s">
        <v>690</v>
      </c>
      <c r="C10" s="6" t="s">
        <v>14</v>
      </c>
      <c r="D10" s="11"/>
      <c r="E10" s="6"/>
      <c r="F10" s="11"/>
      <c r="G10" s="5">
        <v>6</v>
      </c>
      <c r="H10" s="5">
        <v>13</v>
      </c>
      <c r="I10" s="5">
        <v>3</v>
      </c>
      <c r="J10" s="5">
        <f t="shared" si="3"/>
        <v>15</v>
      </c>
      <c r="K10" s="35">
        <f t="shared" si="4"/>
        <v>0.34090909090909088</v>
      </c>
      <c r="L10" s="5">
        <f>+$AN$66</f>
        <v>56</v>
      </c>
      <c r="M10" s="5">
        <v>82</v>
      </c>
      <c r="N10" s="5">
        <f>$AO$66</f>
        <v>76</v>
      </c>
      <c r="O10" s="5">
        <f>$AQ$66</f>
        <v>24</v>
      </c>
      <c r="P10" s="5">
        <v>7</v>
      </c>
      <c r="Q10" s="40"/>
      <c r="R10" s="40"/>
      <c r="U10" s="27">
        <v>7</v>
      </c>
      <c r="V10" s="21" t="s">
        <v>145</v>
      </c>
      <c r="X10" s="21"/>
      <c r="Z10" s="21" t="s">
        <v>93</v>
      </c>
      <c r="AB10" s="22"/>
      <c r="AC10" s="22">
        <f>+AD10+AE10+AF10</f>
        <v>8</v>
      </c>
      <c r="AD10" s="22">
        <v>1</v>
      </c>
      <c r="AE10" s="22">
        <v>7</v>
      </c>
      <c r="AF10" s="22">
        <v>0</v>
      </c>
      <c r="AG10" s="95">
        <f t="shared" si="1"/>
        <v>0.125</v>
      </c>
      <c r="AH10" s="95"/>
      <c r="AI10" s="22">
        <v>44</v>
      </c>
      <c r="AJ10" s="22">
        <v>0</v>
      </c>
      <c r="AK10" s="22">
        <v>0</v>
      </c>
      <c r="AL10" s="24">
        <f t="shared" si="2"/>
        <v>5.5</v>
      </c>
      <c r="AN10" s="22"/>
      <c r="AO10" s="5"/>
      <c r="AQ10" s="22"/>
      <c r="AR10" s="39"/>
    </row>
    <row r="11" spans="1:44" ht="18.75" thickBot="1" x14ac:dyDescent="0.3">
      <c r="A11" s="40"/>
      <c r="B11" s="5" t="s">
        <v>691</v>
      </c>
      <c r="C11" s="6" t="s">
        <v>93</v>
      </c>
      <c r="D11" s="11"/>
      <c r="E11" s="11"/>
      <c r="F11" s="11"/>
      <c r="G11" s="5">
        <v>1</v>
      </c>
      <c r="H11" s="5">
        <v>18</v>
      </c>
      <c r="I11" s="5">
        <v>3</v>
      </c>
      <c r="J11" s="5">
        <f t="shared" si="3"/>
        <v>5</v>
      </c>
      <c r="K11" s="35">
        <f t="shared" si="4"/>
        <v>0.11363636363636363</v>
      </c>
      <c r="L11" s="5">
        <f>+$AA$53</f>
        <v>48</v>
      </c>
      <c r="M11" s="5">
        <v>104</v>
      </c>
      <c r="N11" s="5">
        <f>+$AB$53</f>
        <v>82</v>
      </c>
      <c r="O11" s="5">
        <f>+$AD$53</f>
        <v>20</v>
      </c>
      <c r="P11" s="5">
        <v>8</v>
      </c>
      <c r="Q11" s="40"/>
      <c r="R11" s="40"/>
      <c r="V11" s="21" t="s">
        <v>19</v>
      </c>
      <c r="X11" s="21"/>
      <c r="Y11" s="21"/>
      <c r="Z11" s="11"/>
      <c r="AA11" s="21"/>
      <c r="AB11" s="22"/>
      <c r="AC11" s="22">
        <f>+AC126</f>
        <v>24</v>
      </c>
      <c r="AD11" s="22">
        <f>+AD126</f>
        <v>5</v>
      </c>
      <c r="AE11" s="22">
        <f>+AE126</f>
        <v>15</v>
      </c>
      <c r="AF11" s="22">
        <f>+AF126</f>
        <v>4</v>
      </c>
      <c r="AG11" s="95">
        <f t="shared" si="1"/>
        <v>0.29166666666666669</v>
      </c>
      <c r="AH11" s="95"/>
      <c r="AI11" s="22">
        <f>+AI126</f>
        <v>87</v>
      </c>
      <c r="AJ11" s="22">
        <f>+AJ126</f>
        <v>0</v>
      </c>
      <c r="AK11" s="22">
        <f>+AK126</f>
        <v>1</v>
      </c>
      <c r="AL11" s="24">
        <f t="shared" si="2"/>
        <v>3.625</v>
      </c>
      <c r="AM11" s="21"/>
      <c r="AN11" s="11"/>
      <c r="AO11" s="5"/>
      <c r="AQ11" s="11"/>
      <c r="AR11" s="39"/>
    </row>
    <row r="12" spans="1:44" ht="18" x14ac:dyDescent="0.25">
      <c r="A12" s="40"/>
      <c r="B12" s="7"/>
      <c r="C12" s="7"/>
      <c r="D12" s="7"/>
      <c r="E12" s="8"/>
      <c r="F12" s="7"/>
      <c r="G12" s="9">
        <f>SUM(G4:G11)</f>
        <v>78</v>
      </c>
      <c r="H12" s="9">
        <f>SUM(H4:H11)</f>
        <v>78</v>
      </c>
      <c r="I12" s="9">
        <f>SUM(I4:I11)</f>
        <v>20</v>
      </c>
      <c r="J12" s="9"/>
      <c r="K12" s="9"/>
      <c r="L12" s="9">
        <f>SUM(L4:L11)</f>
        <v>546</v>
      </c>
      <c r="M12" s="9">
        <f>SUM(M4:M11)</f>
        <v>546</v>
      </c>
      <c r="N12" s="9">
        <f>SUM(N4:N11)</f>
        <v>808</v>
      </c>
      <c r="O12" s="9">
        <f>SUM(O4:O11)</f>
        <v>226</v>
      </c>
      <c r="P12" s="9"/>
      <c r="Q12" s="40"/>
      <c r="R12" s="40"/>
      <c r="U12" s="32"/>
      <c r="V12" s="32"/>
      <c r="W12" s="31" t="s">
        <v>20</v>
      </c>
      <c r="X12" s="32"/>
      <c r="Y12" s="32"/>
      <c r="Z12" s="32"/>
      <c r="AA12" s="31"/>
      <c r="AB12" s="15"/>
      <c r="AC12" s="15">
        <f>SUM(AC3:AC11)</f>
        <v>176</v>
      </c>
      <c r="AD12" s="15">
        <f>SUM(AD3:AD11)</f>
        <v>78</v>
      </c>
      <c r="AE12" s="15">
        <f>SUM(AE3:AE11)</f>
        <v>78</v>
      </c>
      <c r="AF12" s="15">
        <f>SUM(AF3:AF11)</f>
        <v>20</v>
      </c>
      <c r="AG12" s="15"/>
      <c r="AH12" s="15"/>
      <c r="AI12" s="15">
        <f>SUM(AI3:AI11)</f>
        <v>530</v>
      </c>
      <c r="AJ12" s="15">
        <f>SUM(AJ3:AJ11)</f>
        <v>16</v>
      </c>
      <c r="AK12" s="15">
        <f>SUM(AK3:AK11)</f>
        <v>11</v>
      </c>
      <c r="AL12" s="33">
        <f t="shared" si="2"/>
        <v>3.0113636363636362</v>
      </c>
      <c r="AR12" s="39"/>
    </row>
    <row r="13" spans="1:44" ht="15.75" x14ac:dyDescent="0.25">
      <c r="A13" s="41"/>
      <c r="B13" s="1"/>
      <c r="C13" s="1"/>
      <c r="D13" s="1"/>
      <c r="P13" s="1"/>
      <c r="Q13" s="41"/>
      <c r="R13" s="41"/>
      <c r="AR13" s="39"/>
    </row>
    <row r="14" spans="1:44" ht="15.95" customHeight="1" thickBot="1" x14ac:dyDescent="0.3">
      <c r="A14" s="41"/>
      <c r="B14" s="47" t="str">
        <f>"Week "&amp;TEXT(C2,"##")&amp;" Summary:"</f>
        <v>Week 22 Summary:</v>
      </c>
      <c r="C14" s="48"/>
      <c r="D14" s="48"/>
      <c r="E14" s="96">
        <v>46055</v>
      </c>
      <c r="F14" s="96"/>
      <c r="G14" s="36" t="s">
        <v>70</v>
      </c>
      <c r="H14" s="36" t="s">
        <v>25</v>
      </c>
      <c r="I14" s="36" t="s">
        <v>90</v>
      </c>
      <c r="J14" s="39"/>
      <c r="K14" s="39"/>
      <c r="L14" s="36" t="s">
        <v>89</v>
      </c>
      <c r="M14" s="39"/>
      <c r="N14" s="39"/>
      <c r="O14" s="39"/>
      <c r="P14" s="39"/>
      <c r="Q14" s="41"/>
      <c r="R14" s="41"/>
      <c r="S14" s="23" t="s">
        <v>109</v>
      </c>
      <c r="T14" s="51" t="s">
        <v>80</v>
      </c>
      <c r="U14" s="51"/>
      <c r="V14" s="51"/>
      <c r="W14" s="51"/>
      <c r="X14" s="51" t="s">
        <v>110</v>
      </c>
      <c r="Y14" s="17" t="s">
        <v>21</v>
      </c>
      <c r="Z14" s="23" t="s">
        <v>3</v>
      </c>
      <c r="AA14" s="23" t="s">
        <v>22</v>
      </c>
      <c r="AB14" s="23" t="s">
        <v>23</v>
      </c>
      <c r="AC14" s="23" t="s">
        <v>24</v>
      </c>
      <c r="AD14" s="23" t="s">
        <v>2</v>
      </c>
      <c r="AE14" s="45"/>
      <c r="AF14" s="23" t="s">
        <v>109</v>
      </c>
      <c r="AG14" s="51" t="s">
        <v>80</v>
      </c>
      <c r="AH14" s="51"/>
      <c r="AI14" s="51"/>
      <c r="AJ14" s="51"/>
      <c r="AK14" s="51" t="s">
        <v>110</v>
      </c>
      <c r="AL14" s="17" t="s">
        <v>21</v>
      </c>
      <c r="AM14" s="23" t="s">
        <v>3</v>
      </c>
      <c r="AN14" s="23" t="s">
        <v>22</v>
      </c>
      <c r="AO14" s="23" t="s">
        <v>23</v>
      </c>
      <c r="AP14" s="23" t="s">
        <v>24</v>
      </c>
      <c r="AQ14" s="23" t="s">
        <v>2</v>
      </c>
      <c r="AR14" s="39"/>
    </row>
    <row r="15" spans="1:44" ht="15.95" customHeight="1" x14ac:dyDescent="0.25">
      <c r="A15" s="41"/>
      <c r="B15" s="42" t="s">
        <v>146</v>
      </c>
      <c r="C15" s="6" t="s">
        <v>661</v>
      </c>
      <c r="E15" s="21"/>
      <c r="F15" s="21"/>
      <c r="G15" s="5">
        <v>1</v>
      </c>
      <c r="H15" s="22">
        <v>2</v>
      </c>
      <c r="I15" s="21" t="s">
        <v>119</v>
      </c>
      <c r="J15" s="21"/>
      <c r="K15" s="21"/>
      <c r="L15" s="21" t="s">
        <v>590</v>
      </c>
      <c r="M15" s="21"/>
      <c r="N15" s="21"/>
      <c r="O15" s="21"/>
      <c r="P15" s="21"/>
      <c r="Q15" s="41"/>
      <c r="R15" s="41"/>
      <c r="S15" s="18" t="s">
        <v>130</v>
      </c>
      <c r="T15" s="18"/>
      <c r="U15" s="18"/>
      <c r="V15" s="18"/>
      <c r="W15" s="18"/>
      <c r="X15" s="16" t="s">
        <v>135</v>
      </c>
      <c r="Z15" s="22">
        <v>45</v>
      </c>
      <c r="AA15" s="22">
        <v>5</v>
      </c>
      <c r="AB15" s="22">
        <v>26</v>
      </c>
      <c r="AC15" s="22">
        <f t="shared" ref="AC15:AC26" si="5">+AA15+AB15</f>
        <v>31</v>
      </c>
      <c r="AD15" s="22">
        <v>4</v>
      </c>
      <c r="AE15" s="45"/>
      <c r="AF15" s="18" t="s">
        <v>171</v>
      </c>
      <c r="AG15" s="18"/>
      <c r="AH15" s="18"/>
      <c r="AI15" s="18"/>
      <c r="AJ15" s="18"/>
      <c r="AK15" s="16" t="s">
        <v>174</v>
      </c>
      <c r="AM15" s="22">
        <v>22</v>
      </c>
      <c r="AN15" s="22">
        <v>12</v>
      </c>
      <c r="AO15" s="22">
        <v>11</v>
      </c>
      <c r="AP15" s="22">
        <f t="shared" ref="AP15:AP26" si="6">+AN15+AO15</f>
        <v>23</v>
      </c>
      <c r="AQ15" s="22">
        <v>4</v>
      </c>
      <c r="AR15" s="39"/>
    </row>
    <row r="16" spans="1:44" ht="15.95" customHeight="1" x14ac:dyDescent="0.25">
      <c r="A16" s="41"/>
      <c r="B16" s="22" t="s">
        <v>27</v>
      </c>
      <c r="D16" s="21" t="s">
        <v>100</v>
      </c>
      <c r="E16" s="21"/>
      <c r="F16" s="21"/>
      <c r="G16" s="21"/>
      <c r="H16" s="22"/>
      <c r="I16" s="21"/>
      <c r="J16" s="21"/>
      <c r="K16" s="21"/>
      <c r="L16" s="21"/>
      <c r="M16" s="21"/>
      <c r="N16" s="21"/>
      <c r="O16" s="21"/>
      <c r="P16" s="21"/>
      <c r="Q16" s="41"/>
      <c r="R16" s="41"/>
      <c r="S16" s="27">
        <v>7.5</v>
      </c>
      <c r="T16" s="21" t="s">
        <v>253</v>
      </c>
      <c r="U16" s="21"/>
      <c r="V16" s="21"/>
      <c r="W16" s="21"/>
      <c r="X16" s="22">
        <v>1</v>
      </c>
      <c r="Y16" s="21" t="s">
        <v>134</v>
      </c>
      <c r="Z16" s="22">
        <v>19</v>
      </c>
      <c r="AA16" s="22">
        <v>0</v>
      </c>
      <c r="AB16" s="22">
        <v>0</v>
      </c>
      <c r="AC16" s="22">
        <f t="shared" si="5"/>
        <v>0</v>
      </c>
      <c r="AD16" s="22">
        <v>0</v>
      </c>
      <c r="AE16" s="45"/>
      <c r="AF16" s="27">
        <v>8</v>
      </c>
      <c r="AG16" s="21" t="s">
        <v>15</v>
      </c>
      <c r="AK16" s="22"/>
      <c r="AL16" s="21" t="s">
        <v>173</v>
      </c>
      <c r="AM16" s="22">
        <v>22</v>
      </c>
      <c r="AN16" s="22">
        <v>0</v>
      </c>
      <c r="AO16" s="22">
        <v>2</v>
      </c>
      <c r="AP16" s="22">
        <f t="shared" si="6"/>
        <v>2</v>
      </c>
      <c r="AQ16" s="22">
        <v>0</v>
      </c>
      <c r="AR16" s="39"/>
    </row>
    <row r="17" spans="1:44" ht="15.95" customHeight="1" x14ac:dyDescent="0.25">
      <c r="A17" s="41"/>
      <c r="B17" s="22"/>
      <c r="D17" s="21"/>
      <c r="E17" s="21"/>
      <c r="F17" s="21"/>
      <c r="G17" s="21"/>
      <c r="H17" s="22"/>
      <c r="I17" s="21"/>
      <c r="J17" s="21"/>
      <c r="K17" s="21"/>
      <c r="L17" s="21"/>
      <c r="M17" s="21"/>
      <c r="N17" s="21"/>
      <c r="O17" s="21"/>
      <c r="P17" s="21"/>
      <c r="Q17" s="41"/>
      <c r="R17" s="41"/>
      <c r="S17" s="27">
        <v>9.5</v>
      </c>
      <c r="T17" s="21" t="s">
        <v>185</v>
      </c>
      <c r="U17" s="21"/>
      <c r="V17" s="21"/>
      <c r="W17" s="21"/>
      <c r="X17" s="22">
        <v>7</v>
      </c>
      <c r="Y17" s="21" t="s">
        <v>134</v>
      </c>
      <c r="Z17" s="22">
        <v>21</v>
      </c>
      <c r="AA17" s="22">
        <v>28</v>
      </c>
      <c r="AB17" s="22">
        <v>8</v>
      </c>
      <c r="AC17" s="22">
        <f t="shared" si="5"/>
        <v>36</v>
      </c>
      <c r="AD17" s="22">
        <v>4</v>
      </c>
      <c r="AE17" s="45"/>
      <c r="AF17" s="27">
        <v>9.5</v>
      </c>
      <c r="AG17" s="21" t="s">
        <v>192</v>
      </c>
      <c r="AH17" s="21"/>
      <c r="AI17" s="21"/>
      <c r="AJ17" s="21"/>
      <c r="AK17" s="22">
        <v>19</v>
      </c>
      <c r="AL17" s="21" t="s">
        <v>173</v>
      </c>
      <c r="AM17" s="22">
        <v>21</v>
      </c>
      <c r="AN17" s="22">
        <v>20</v>
      </c>
      <c r="AO17" s="22">
        <v>22</v>
      </c>
      <c r="AP17" s="22">
        <f t="shared" si="6"/>
        <v>42</v>
      </c>
      <c r="AQ17" s="22">
        <v>10</v>
      </c>
      <c r="AR17" s="39"/>
    </row>
    <row r="18" spans="1:44" ht="15.95" customHeight="1" x14ac:dyDescent="0.25">
      <c r="A18" s="41"/>
      <c r="B18" s="22" t="s">
        <v>38</v>
      </c>
      <c r="C18" s="6" t="s">
        <v>672</v>
      </c>
      <c r="D18" s="11"/>
      <c r="E18" s="21"/>
      <c r="F18" s="21"/>
      <c r="G18" s="5">
        <v>2</v>
      </c>
      <c r="H18" s="22">
        <v>2</v>
      </c>
      <c r="I18" s="21" t="s">
        <v>114</v>
      </c>
      <c r="J18" s="21"/>
      <c r="K18" s="21"/>
      <c r="L18" s="21"/>
      <c r="M18" s="21" t="s">
        <v>122</v>
      </c>
      <c r="N18" s="21"/>
      <c r="O18" s="21"/>
      <c r="P18" s="21"/>
      <c r="Q18" s="41"/>
      <c r="R18" s="41"/>
      <c r="S18" s="27">
        <v>8.5</v>
      </c>
      <c r="T18" s="21" t="s">
        <v>28</v>
      </c>
      <c r="W18" s="21"/>
      <c r="X18" s="22">
        <v>10</v>
      </c>
      <c r="Y18" s="21" t="s">
        <v>134</v>
      </c>
      <c r="Z18" s="22">
        <v>13</v>
      </c>
      <c r="AA18" s="22">
        <v>2</v>
      </c>
      <c r="AB18" s="22">
        <v>6</v>
      </c>
      <c r="AC18" s="22">
        <f t="shared" si="5"/>
        <v>8</v>
      </c>
      <c r="AD18" s="22">
        <v>0</v>
      </c>
      <c r="AE18" s="45"/>
      <c r="AF18" s="27">
        <v>9</v>
      </c>
      <c r="AG18" s="21" t="s">
        <v>79</v>
      </c>
      <c r="AH18" s="21"/>
      <c r="AI18" s="21"/>
      <c r="AJ18" s="21"/>
      <c r="AK18" s="22">
        <v>22</v>
      </c>
      <c r="AL18" s="21" t="s">
        <v>173</v>
      </c>
      <c r="AM18" s="22">
        <v>20</v>
      </c>
      <c r="AN18" s="22">
        <v>12</v>
      </c>
      <c r="AO18" s="22">
        <v>27</v>
      </c>
      <c r="AP18" s="22">
        <f t="shared" si="6"/>
        <v>39</v>
      </c>
      <c r="AQ18" s="22">
        <v>10</v>
      </c>
      <c r="AR18" s="39"/>
    </row>
    <row r="19" spans="1:44" ht="15.95" customHeight="1" x14ac:dyDescent="0.25">
      <c r="A19" s="41"/>
      <c r="B19" s="22" t="s">
        <v>27</v>
      </c>
      <c r="C19" s="21" t="s">
        <v>673</v>
      </c>
      <c r="D19" s="16"/>
      <c r="E19" s="21"/>
      <c r="F19" s="21"/>
      <c r="G19" s="5"/>
      <c r="H19" s="22">
        <v>2</v>
      </c>
      <c r="I19" s="21" t="s">
        <v>261</v>
      </c>
      <c r="J19" s="21"/>
      <c r="K19" s="21"/>
      <c r="L19" s="21" t="s">
        <v>675</v>
      </c>
      <c r="M19" s="21"/>
      <c r="N19" s="21"/>
      <c r="O19" s="21"/>
      <c r="P19" s="21"/>
      <c r="Q19" s="41"/>
      <c r="R19" s="41"/>
      <c r="S19" s="27">
        <v>8</v>
      </c>
      <c r="T19" s="21" t="s">
        <v>155</v>
      </c>
      <c r="X19" s="22">
        <v>8</v>
      </c>
      <c r="Y19" s="21" t="s">
        <v>134</v>
      </c>
      <c r="Z19" s="22">
        <v>20</v>
      </c>
      <c r="AA19" s="22">
        <v>14</v>
      </c>
      <c r="AB19" s="22">
        <v>16</v>
      </c>
      <c r="AC19" s="22">
        <f t="shared" si="5"/>
        <v>30</v>
      </c>
      <c r="AD19" s="22">
        <v>6</v>
      </c>
      <c r="AE19" s="45"/>
      <c r="AF19" s="27">
        <v>8.5</v>
      </c>
      <c r="AG19" s="21" t="s">
        <v>138</v>
      </c>
      <c r="AH19" s="21"/>
      <c r="AI19" s="21"/>
      <c r="AJ19" s="21"/>
      <c r="AK19" s="22">
        <v>77</v>
      </c>
      <c r="AL19" s="21" t="s">
        <v>173</v>
      </c>
      <c r="AM19" s="22">
        <v>18</v>
      </c>
      <c r="AN19" s="22">
        <v>14</v>
      </c>
      <c r="AO19" s="22">
        <v>15</v>
      </c>
      <c r="AP19" s="22">
        <f t="shared" si="6"/>
        <v>29</v>
      </c>
      <c r="AQ19" s="22">
        <v>4</v>
      </c>
      <c r="AR19" s="39"/>
    </row>
    <row r="20" spans="1:44" ht="15.95" customHeight="1" x14ac:dyDescent="0.25">
      <c r="A20" s="41"/>
      <c r="C20" s="21" t="s">
        <v>674</v>
      </c>
      <c r="Q20" s="41"/>
      <c r="R20" s="41"/>
      <c r="S20" s="27">
        <v>8</v>
      </c>
      <c r="T20" s="21" t="s">
        <v>37</v>
      </c>
      <c r="W20" s="21"/>
      <c r="X20" s="22">
        <v>21</v>
      </c>
      <c r="Y20" s="21" t="s">
        <v>134</v>
      </c>
      <c r="Z20" s="22">
        <v>20</v>
      </c>
      <c r="AA20" s="22">
        <v>8</v>
      </c>
      <c r="AB20" s="22">
        <v>9</v>
      </c>
      <c r="AC20" s="22">
        <f t="shared" si="5"/>
        <v>17</v>
      </c>
      <c r="AD20" s="22">
        <v>12</v>
      </c>
      <c r="AE20" s="45"/>
      <c r="AF20" s="27">
        <v>8</v>
      </c>
      <c r="AG20" s="21" t="s">
        <v>153</v>
      </c>
      <c r="AH20" s="21"/>
      <c r="AI20" s="21"/>
      <c r="AJ20" s="21"/>
      <c r="AK20" s="22">
        <v>14</v>
      </c>
      <c r="AL20" s="21" t="s">
        <v>173</v>
      </c>
      <c r="AM20" s="22">
        <v>19</v>
      </c>
      <c r="AN20" s="22">
        <v>10</v>
      </c>
      <c r="AO20" s="22">
        <v>11</v>
      </c>
      <c r="AP20" s="22">
        <f t="shared" si="6"/>
        <v>21</v>
      </c>
      <c r="AQ20" s="22">
        <v>0</v>
      </c>
      <c r="AR20" s="39"/>
    </row>
    <row r="21" spans="1:44" ht="15.95" customHeight="1" x14ac:dyDescent="0.25">
      <c r="A21" s="41"/>
      <c r="B21" s="36"/>
      <c r="C21" s="46"/>
      <c r="D21" s="46"/>
      <c r="E21" s="46"/>
      <c r="F21" s="46"/>
      <c r="G21" s="42"/>
      <c r="H21" s="45"/>
      <c r="I21" s="46"/>
      <c r="J21" s="46"/>
      <c r="K21" s="45"/>
      <c r="L21" s="45"/>
      <c r="M21" s="45"/>
      <c r="N21" s="45"/>
      <c r="O21" s="45"/>
      <c r="P21" s="45"/>
      <c r="Q21" s="41"/>
      <c r="R21" s="41"/>
      <c r="S21" s="27">
        <v>7.5</v>
      </c>
      <c r="T21" s="21" t="s">
        <v>44</v>
      </c>
      <c r="U21" s="21"/>
      <c r="V21" s="21"/>
      <c r="W21" s="21"/>
      <c r="X21" s="22">
        <v>5</v>
      </c>
      <c r="Y21" s="21" t="s">
        <v>134</v>
      </c>
      <c r="Z21" s="22">
        <v>21</v>
      </c>
      <c r="AA21" s="22">
        <v>1</v>
      </c>
      <c r="AB21" s="22">
        <v>11</v>
      </c>
      <c r="AC21" s="22">
        <f t="shared" si="5"/>
        <v>12</v>
      </c>
      <c r="AD21" s="22">
        <v>0</v>
      </c>
      <c r="AE21" s="45"/>
      <c r="AF21" s="27">
        <v>7.5</v>
      </c>
      <c r="AG21" s="21" t="s">
        <v>125</v>
      </c>
      <c r="AH21" s="21"/>
      <c r="AI21" s="21"/>
      <c r="AJ21" s="21"/>
      <c r="AK21" s="22">
        <v>44</v>
      </c>
      <c r="AL21" s="21" t="s">
        <v>173</v>
      </c>
      <c r="AM21" s="22">
        <v>17</v>
      </c>
      <c r="AN21" s="22">
        <v>1</v>
      </c>
      <c r="AO21" s="22">
        <v>5</v>
      </c>
      <c r="AP21" s="22">
        <f t="shared" si="6"/>
        <v>6</v>
      </c>
      <c r="AQ21" s="22">
        <v>0</v>
      </c>
      <c r="AR21" s="39"/>
    </row>
    <row r="22" spans="1:44" ht="15.95" customHeight="1" x14ac:dyDescent="0.25">
      <c r="A22" s="41"/>
      <c r="B22" s="42" t="s">
        <v>147</v>
      </c>
      <c r="C22" s="6" t="s">
        <v>662</v>
      </c>
      <c r="F22" s="21"/>
      <c r="G22" s="5">
        <v>7</v>
      </c>
      <c r="H22" s="22">
        <v>1</v>
      </c>
      <c r="I22" s="21" t="s">
        <v>128</v>
      </c>
      <c r="J22" s="21"/>
      <c r="K22" s="21"/>
      <c r="L22" s="21" t="s">
        <v>678</v>
      </c>
      <c r="M22" s="21"/>
      <c r="N22" s="21"/>
      <c r="O22" s="21"/>
      <c r="P22" s="21"/>
      <c r="Q22" s="41"/>
      <c r="R22" s="41"/>
      <c r="S22" s="27">
        <v>7.5</v>
      </c>
      <c r="T22" s="21" t="s">
        <v>164</v>
      </c>
      <c r="U22" s="21"/>
      <c r="V22" s="21"/>
      <c r="X22" s="22">
        <v>9</v>
      </c>
      <c r="Y22" s="21" t="s">
        <v>134</v>
      </c>
      <c r="Z22" s="22">
        <v>22</v>
      </c>
      <c r="AA22" s="22">
        <v>9</v>
      </c>
      <c r="AB22" s="22">
        <v>13</v>
      </c>
      <c r="AC22" s="22">
        <f t="shared" si="5"/>
        <v>22</v>
      </c>
      <c r="AD22" s="22">
        <v>2</v>
      </c>
      <c r="AE22" s="45"/>
      <c r="AF22" s="27">
        <v>7</v>
      </c>
      <c r="AG22" s="21" t="s">
        <v>119</v>
      </c>
      <c r="AH22" s="21"/>
      <c r="AI22" s="21"/>
      <c r="AJ22" s="21"/>
      <c r="AK22" s="22">
        <v>24</v>
      </c>
      <c r="AL22" s="21" t="s">
        <v>173</v>
      </c>
      <c r="AM22" s="22">
        <v>20</v>
      </c>
      <c r="AN22" s="22">
        <v>6</v>
      </c>
      <c r="AO22" s="22">
        <v>13</v>
      </c>
      <c r="AP22" s="22">
        <f t="shared" si="6"/>
        <v>19</v>
      </c>
      <c r="AQ22" s="22">
        <v>2</v>
      </c>
      <c r="AR22" s="39"/>
    </row>
    <row r="23" spans="1:44" ht="15.95" customHeight="1" x14ac:dyDescent="0.25">
      <c r="A23" s="41"/>
      <c r="B23" s="22" t="s">
        <v>27</v>
      </c>
      <c r="C23" s="21" t="s">
        <v>659</v>
      </c>
      <c r="D23" s="21"/>
      <c r="E23" s="21"/>
      <c r="F23" s="21"/>
      <c r="G23" s="21"/>
      <c r="H23" s="22">
        <v>1</v>
      </c>
      <c r="I23" s="21" t="s">
        <v>128</v>
      </c>
      <c r="J23" s="21"/>
      <c r="K23" s="21"/>
      <c r="L23" s="21" t="s">
        <v>358</v>
      </c>
      <c r="M23" s="21"/>
      <c r="N23" s="21"/>
      <c r="O23" s="21"/>
      <c r="P23" s="21"/>
      <c r="Q23" s="41"/>
      <c r="R23" s="41"/>
      <c r="S23" s="27">
        <v>7</v>
      </c>
      <c r="T23" s="21" t="s">
        <v>81</v>
      </c>
      <c r="U23" s="21"/>
      <c r="V23" s="21"/>
      <c r="W23" s="21"/>
      <c r="X23" s="22">
        <v>4</v>
      </c>
      <c r="Y23" s="21" t="s">
        <v>134</v>
      </c>
      <c r="Z23" s="22">
        <v>17</v>
      </c>
      <c r="AA23" s="22">
        <v>2</v>
      </c>
      <c r="AB23" s="22">
        <v>6</v>
      </c>
      <c r="AC23" s="22">
        <f t="shared" si="5"/>
        <v>8</v>
      </c>
      <c r="AD23" s="22">
        <v>2</v>
      </c>
      <c r="AE23" s="45"/>
      <c r="AF23" s="27">
        <v>6.5</v>
      </c>
      <c r="AG23" s="21" t="s">
        <v>99</v>
      </c>
      <c r="AH23" s="21"/>
      <c r="AI23" s="21"/>
      <c r="AJ23" s="21"/>
      <c r="AK23" s="22">
        <v>12</v>
      </c>
      <c r="AL23" s="21" t="s">
        <v>173</v>
      </c>
      <c r="AM23" s="22">
        <v>21</v>
      </c>
      <c r="AN23" s="22">
        <v>6</v>
      </c>
      <c r="AO23" s="22">
        <v>8</v>
      </c>
      <c r="AP23" s="22">
        <f t="shared" si="6"/>
        <v>14</v>
      </c>
      <c r="AQ23" s="22">
        <v>2</v>
      </c>
      <c r="AR23" s="44"/>
    </row>
    <row r="24" spans="1:44" ht="15.95" customHeight="1" x14ac:dyDescent="0.25">
      <c r="A24" s="41"/>
      <c r="C24" s="21" t="s">
        <v>432</v>
      </c>
      <c r="D24" s="21"/>
      <c r="E24" s="21"/>
      <c r="F24" s="21"/>
      <c r="G24" s="21"/>
      <c r="H24" s="22">
        <v>1</v>
      </c>
      <c r="I24" s="21" t="s">
        <v>85</v>
      </c>
      <c r="J24" s="21"/>
      <c r="K24" s="21"/>
      <c r="L24" s="21" t="s">
        <v>679</v>
      </c>
      <c r="M24" s="21"/>
      <c r="N24" s="21"/>
      <c r="O24" s="21"/>
      <c r="P24" s="21"/>
      <c r="Q24" s="41"/>
      <c r="R24" s="41"/>
      <c r="S24" s="27">
        <v>6.5</v>
      </c>
      <c r="T24" s="21" t="s">
        <v>169</v>
      </c>
      <c r="U24" s="21"/>
      <c r="V24" s="21"/>
      <c r="W24" s="21"/>
      <c r="X24" s="22">
        <v>14</v>
      </c>
      <c r="Y24" s="21" t="s">
        <v>134</v>
      </c>
      <c r="Z24" s="22">
        <v>18</v>
      </c>
      <c r="AA24" s="22">
        <v>6</v>
      </c>
      <c r="AB24" s="22">
        <v>6</v>
      </c>
      <c r="AC24" s="22">
        <f t="shared" si="5"/>
        <v>12</v>
      </c>
      <c r="AD24" s="22">
        <v>6</v>
      </c>
      <c r="AE24" s="45"/>
      <c r="AF24" s="27">
        <v>6.5</v>
      </c>
      <c r="AG24" s="21" t="s">
        <v>123</v>
      </c>
      <c r="AH24" s="21"/>
      <c r="AI24" s="21"/>
      <c r="AJ24" s="21"/>
      <c r="AK24" s="22">
        <v>8</v>
      </c>
      <c r="AL24" s="21" t="s">
        <v>173</v>
      </c>
      <c r="AM24" s="22">
        <v>22</v>
      </c>
      <c r="AN24" s="22">
        <v>2</v>
      </c>
      <c r="AO24" s="22">
        <v>4</v>
      </c>
      <c r="AP24" s="22">
        <f t="shared" si="6"/>
        <v>6</v>
      </c>
      <c r="AQ24" s="22">
        <v>2</v>
      </c>
      <c r="AR24" s="36"/>
    </row>
    <row r="25" spans="1:44" ht="15.95" customHeight="1" x14ac:dyDescent="0.25">
      <c r="A25" s="41"/>
      <c r="C25" s="21" t="s">
        <v>660</v>
      </c>
      <c r="D25" s="21"/>
      <c r="E25" s="21"/>
      <c r="F25" s="21"/>
      <c r="G25" s="21"/>
      <c r="H25" s="22">
        <v>2</v>
      </c>
      <c r="I25" s="21" t="s">
        <v>118</v>
      </c>
      <c r="L25" s="21" t="s">
        <v>85</v>
      </c>
      <c r="Q25" s="41"/>
      <c r="R25" s="41"/>
      <c r="S25" s="27">
        <v>6.5</v>
      </c>
      <c r="T25" s="21" t="s">
        <v>29</v>
      </c>
      <c r="U25" s="21"/>
      <c r="V25" s="21"/>
      <c r="W25" s="21"/>
      <c r="X25" s="22">
        <v>15</v>
      </c>
      <c r="Y25" s="21" t="s">
        <v>134</v>
      </c>
      <c r="Z25" s="22">
        <v>17</v>
      </c>
      <c r="AA25" s="22">
        <v>1</v>
      </c>
      <c r="AB25" s="22">
        <v>6</v>
      </c>
      <c r="AC25" s="22">
        <f t="shared" si="5"/>
        <v>7</v>
      </c>
      <c r="AD25" s="22">
        <v>0</v>
      </c>
      <c r="AE25" s="45"/>
      <c r="AF25" s="27">
        <v>6</v>
      </c>
      <c r="AG25" s="21" t="s">
        <v>91</v>
      </c>
      <c r="AH25" s="21"/>
      <c r="AI25" s="21"/>
      <c r="AJ25" s="21"/>
      <c r="AK25" s="22">
        <v>23</v>
      </c>
      <c r="AL25" s="21" t="s">
        <v>173</v>
      </c>
      <c r="AM25" s="22">
        <v>18</v>
      </c>
      <c r="AN25" s="22">
        <v>0</v>
      </c>
      <c r="AO25" s="22">
        <v>1</v>
      </c>
      <c r="AP25" s="22">
        <f t="shared" si="6"/>
        <v>1</v>
      </c>
      <c r="AQ25" s="22">
        <v>2</v>
      </c>
      <c r="AR25" s="36"/>
    </row>
    <row r="26" spans="1:44" ht="15.95" customHeight="1" x14ac:dyDescent="0.25">
      <c r="A26" s="41"/>
      <c r="C26" s="21"/>
      <c r="D26" s="21"/>
      <c r="E26" s="21"/>
      <c r="F26" s="21"/>
      <c r="G26" s="21"/>
      <c r="H26" s="22">
        <v>2</v>
      </c>
      <c r="I26" s="21" t="s">
        <v>128</v>
      </c>
      <c r="L26" s="21" t="s">
        <v>190</v>
      </c>
      <c r="Q26" s="41"/>
      <c r="R26" s="41"/>
      <c r="S26" s="27">
        <v>6</v>
      </c>
      <c r="T26" s="21" t="s">
        <v>159</v>
      </c>
      <c r="U26" s="21"/>
      <c r="V26" s="21"/>
      <c r="W26" s="21"/>
      <c r="X26" s="22">
        <v>25</v>
      </c>
      <c r="Y26" s="21" t="s">
        <v>134</v>
      </c>
      <c r="Z26" s="22">
        <v>9</v>
      </c>
      <c r="AA26" s="22">
        <v>0</v>
      </c>
      <c r="AB26" s="22">
        <v>5</v>
      </c>
      <c r="AC26" s="22">
        <f t="shared" si="5"/>
        <v>5</v>
      </c>
      <c r="AD26" s="22">
        <v>0</v>
      </c>
      <c r="AE26" s="45"/>
      <c r="AF26" s="27">
        <v>6</v>
      </c>
      <c r="AG26" s="21" t="s">
        <v>68</v>
      </c>
      <c r="AH26" s="21"/>
      <c r="AI26" s="21"/>
      <c r="AJ26" s="21"/>
      <c r="AK26" s="22">
        <v>9</v>
      </c>
      <c r="AL26" s="21" t="s">
        <v>173</v>
      </c>
      <c r="AM26" s="22">
        <v>22</v>
      </c>
      <c r="AN26" s="22">
        <v>1</v>
      </c>
      <c r="AO26" s="22">
        <v>4</v>
      </c>
      <c r="AP26" s="22">
        <f t="shared" si="6"/>
        <v>5</v>
      </c>
      <c r="AQ26" s="22">
        <v>2</v>
      </c>
      <c r="AR26" s="36"/>
    </row>
    <row r="27" spans="1:44" ht="15.95" customHeight="1" thickBot="1" x14ac:dyDescent="0.3">
      <c r="A27" s="41"/>
      <c r="H27" s="22">
        <v>2</v>
      </c>
      <c r="I27" s="21" t="s">
        <v>282</v>
      </c>
      <c r="L27" s="21" t="s">
        <v>269</v>
      </c>
      <c r="Q27" s="41"/>
      <c r="R27" s="41"/>
      <c r="S27" s="17" t="s">
        <v>132</v>
      </c>
      <c r="T27" s="17"/>
      <c r="U27" s="17"/>
      <c r="V27" s="17"/>
      <c r="W27" s="17"/>
      <c r="X27" s="17"/>
      <c r="Y27" s="17"/>
      <c r="Z27" s="23">
        <f>SUM(Z15:Z26)</f>
        <v>242</v>
      </c>
      <c r="AA27" s="23">
        <f>SUM(AA15:AA26)</f>
        <v>76</v>
      </c>
      <c r="AB27" s="23">
        <f>SUM(AB15:AB26)</f>
        <v>112</v>
      </c>
      <c r="AC27" s="23">
        <f>+AB27+AA27</f>
        <v>188</v>
      </c>
      <c r="AD27" s="23">
        <f>SUM(AD15:AD26)</f>
        <v>36</v>
      </c>
      <c r="AE27" s="45"/>
      <c r="AF27" s="17" t="s">
        <v>172</v>
      </c>
      <c r="AG27" s="17"/>
      <c r="AH27" s="17"/>
      <c r="AI27" s="17"/>
      <c r="AJ27" s="17"/>
      <c r="AK27" s="17"/>
      <c r="AL27" s="17"/>
      <c r="AM27" s="23">
        <f>SUM(AM15:AM26)</f>
        <v>242</v>
      </c>
      <c r="AN27" s="23">
        <f>SUM(AN15:AN26)</f>
        <v>84</v>
      </c>
      <c r="AO27" s="23">
        <f>SUM(AO15:AO26)</f>
        <v>123</v>
      </c>
      <c r="AP27" s="23">
        <f>+AO27+AN27</f>
        <v>207</v>
      </c>
      <c r="AQ27" s="23">
        <f>SUM(AQ15:AQ26)</f>
        <v>38</v>
      </c>
      <c r="AR27" s="36"/>
    </row>
    <row r="28" spans="1:44" ht="15.95" customHeight="1" x14ac:dyDescent="0.25">
      <c r="A28" s="41"/>
      <c r="H28" s="22">
        <v>2</v>
      </c>
      <c r="I28" s="21" t="s">
        <v>282</v>
      </c>
      <c r="M28" s="21" t="s">
        <v>122</v>
      </c>
      <c r="N28" s="21"/>
      <c r="O28" s="21"/>
      <c r="P28" s="21" t="s">
        <v>324</v>
      </c>
      <c r="Q28" s="41"/>
      <c r="R28" s="41"/>
      <c r="S28" s="19" t="s">
        <v>18</v>
      </c>
      <c r="T28" s="19"/>
      <c r="U28" s="19"/>
      <c r="V28" s="19"/>
      <c r="W28" s="19"/>
      <c r="X28" s="16" t="s">
        <v>41</v>
      </c>
      <c r="Z28" s="22">
        <v>30</v>
      </c>
      <c r="AA28" s="22">
        <v>9</v>
      </c>
      <c r="AB28" s="22">
        <v>6</v>
      </c>
      <c r="AC28" s="22">
        <f t="shared" ref="AC28:AC39" si="7">+AA28+AB28</f>
        <v>15</v>
      </c>
      <c r="AD28" s="22">
        <v>2</v>
      </c>
      <c r="AE28" s="45"/>
      <c r="AF28" s="19" t="s">
        <v>17</v>
      </c>
      <c r="AG28" s="19"/>
      <c r="AH28" s="19"/>
      <c r="AI28" s="19"/>
      <c r="AJ28" s="19"/>
      <c r="AK28" s="16" t="s">
        <v>51</v>
      </c>
      <c r="AM28" s="22">
        <v>18</v>
      </c>
      <c r="AN28" s="22">
        <v>7</v>
      </c>
      <c r="AO28" s="22">
        <v>9</v>
      </c>
      <c r="AP28" s="22">
        <f t="shared" ref="AP28:AP39" si="8">+AN28+AO28</f>
        <v>16</v>
      </c>
      <c r="AQ28" s="22">
        <v>0</v>
      </c>
      <c r="AR28" s="36"/>
    </row>
    <row r="29" spans="1:44" ht="15.95" customHeight="1" x14ac:dyDescent="0.25">
      <c r="A29" s="41"/>
      <c r="Q29" s="41"/>
      <c r="R29" s="41"/>
      <c r="S29" s="27">
        <v>7.5</v>
      </c>
      <c r="T29" s="21" t="s">
        <v>78</v>
      </c>
      <c r="X29" s="22">
        <v>35</v>
      </c>
      <c r="Y29" s="21" t="s">
        <v>108</v>
      </c>
      <c r="Z29" s="22">
        <v>21</v>
      </c>
      <c r="AA29" s="22">
        <v>0</v>
      </c>
      <c r="AB29" s="22">
        <v>0</v>
      </c>
      <c r="AC29" s="22">
        <f t="shared" si="7"/>
        <v>0</v>
      </c>
      <c r="AD29" s="22">
        <v>2</v>
      </c>
      <c r="AE29" s="45"/>
      <c r="AF29" s="27">
        <v>7</v>
      </c>
      <c r="AG29" s="21" t="s">
        <v>162</v>
      </c>
      <c r="AH29" s="21"/>
      <c r="AI29" s="21"/>
      <c r="AJ29" s="21"/>
      <c r="AK29" s="22">
        <v>30</v>
      </c>
      <c r="AL29" s="21" t="s">
        <v>17</v>
      </c>
      <c r="AM29" s="22">
        <v>20</v>
      </c>
      <c r="AN29" s="22">
        <v>0</v>
      </c>
      <c r="AO29" s="22">
        <v>0</v>
      </c>
      <c r="AP29" s="22">
        <f t="shared" si="8"/>
        <v>0</v>
      </c>
      <c r="AQ29" s="22">
        <v>0</v>
      </c>
      <c r="AR29" s="36"/>
    </row>
    <row r="30" spans="1:44" ht="15.95" customHeight="1" x14ac:dyDescent="0.25">
      <c r="A30" s="41"/>
      <c r="C30" s="6" t="s">
        <v>663</v>
      </c>
      <c r="G30" s="5">
        <v>4</v>
      </c>
      <c r="H30" s="22">
        <v>1</v>
      </c>
      <c r="I30" s="21" t="s">
        <v>131</v>
      </c>
      <c r="J30" s="21"/>
      <c r="K30" s="21"/>
      <c r="L30" s="21" t="s">
        <v>150</v>
      </c>
      <c r="M30" s="21"/>
      <c r="N30" s="21"/>
      <c r="O30" s="21"/>
      <c r="P30" s="21"/>
      <c r="Q30" s="41"/>
      <c r="R30" s="41"/>
      <c r="S30" s="27">
        <v>9.5</v>
      </c>
      <c r="T30" s="21" t="s">
        <v>53</v>
      </c>
      <c r="U30" s="21"/>
      <c r="V30" s="21"/>
      <c r="W30" s="27"/>
      <c r="X30" s="22">
        <v>14</v>
      </c>
      <c r="Y30" s="21" t="s">
        <v>108</v>
      </c>
      <c r="Z30" s="22">
        <v>20</v>
      </c>
      <c r="AA30" s="22">
        <v>23</v>
      </c>
      <c r="AB30" s="22">
        <v>15</v>
      </c>
      <c r="AC30" s="22">
        <f t="shared" si="7"/>
        <v>38</v>
      </c>
      <c r="AD30" s="22">
        <v>10</v>
      </c>
      <c r="AE30" s="45"/>
      <c r="AF30" s="27">
        <v>9.5</v>
      </c>
      <c r="AG30" s="21" t="s">
        <v>129</v>
      </c>
      <c r="AH30" s="21"/>
      <c r="AI30" s="21"/>
      <c r="AJ30" s="21"/>
      <c r="AK30" s="22">
        <v>24</v>
      </c>
      <c r="AL30" s="21" t="s">
        <v>17</v>
      </c>
      <c r="AM30" s="22">
        <v>22</v>
      </c>
      <c r="AN30" s="22">
        <v>23</v>
      </c>
      <c r="AO30" s="22">
        <v>27</v>
      </c>
      <c r="AP30" s="22">
        <f t="shared" si="8"/>
        <v>50</v>
      </c>
      <c r="AQ30" s="22">
        <v>8</v>
      </c>
      <c r="AR30" s="36"/>
    </row>
    <row r="31" spans="1:44" ht="15.95" customHeight="1" x14ac:dyDescent="0.25">
      <c r="A31" s="41"/>
      <c r="B31" s="22" t="s">
        <v>27</v>
      </c>
      <c r="C31" s="21" t="s">
        <v>210</v>
      </c>
      <c r="D31" s="21"/>
      <c r="E31" s="21"/>
      <c r="F31" s="21"/>
      <c r="G31" s="5"/>
      <c r="H31" s="22">
        <v>1</v>
      </c>
      <c r="I31" s="21" t="s">
        <v>150</v>
      </c>
      <c r="J31" s="21"/>
      <c r="K31" s="21"/>
      <c r="L31" s="21" t="s">
        <v>677</v>
      </c>
      <c r="M31" s="21"/>
      <c r="N31" s="21"/>
      <c r="O31" s="21"/>
      <c r="P31" s="21"/>
      <c r="Q31" s="41"/>
      <c r="R31" s="41"/>
      <c r="S31" s="27">
        <v>8.5</v>
      </c>
      <c r="T31" s="21" t="s">
        <v>87</v>
      </c>
      <c r="U31" s="21"/>
      <c r="V31" s="21"/>
      <c r="W31" s="27"/>
      <c r="X31" s="22">
        <v>16</v>
      </c>
      <c r="Y31" s="21" t="s">
        <v>108</v>
      </c>
      <c r="Z31" s="22">
        <v>16</v>
      </c>
      <c r="AA31" s="22">
        <v>3</v>
      </c>
      <c r="AB31" s="22">
        <v>11</v>
      </c>
      <c r="AC31" s="22">
        <f t="shared" si="7"/>
        <v>14</v>
      </c>
      <c r="AD31" s="22">
        <v>0</v>
      </c>
      <c r="AE31" s="45"/>
      <c r="AF31" s="27">
        <v>8.5</v>
      </c>
      <c r="AG31" s="21" t="s">
        <v>161</v>
      </c>
      <c r="AH31" s="21"/>
      <c r="AI31" s="21"/>
      <c r="AJ31" s="21"/>
      <c r="AK31" s="22">
        <v>7</v>
      </c>
      <c r="AL31" s="21" t="s">
        <v>17</v>
      </c>
      <c r="AM31" s="22">
        <v>22</v>
      </c>
      <c r="AN31" s="22">
        <v>31</v>
      </c>
      <c r="AO31" s="22">
        <v>23</v>
      </c>
      <c r="AP31" s="22">
        <f t="shared" si="8"/>
        <v>54</v>
      </c>
      <c r="AQ31" s="22">
        <v>0</v>
      </c>
      <c r="AR31" s="36"/>
    </row>
    <row r="32" spans="1:44" ht="15.95" customHeight="1" x14ac:dyDescent="0.25">
      <c r="A32" s="41"/>
      <c r="C32" s="21" t="s">
        <v>540</v>
      </c>
      <c r="H32" s="22">
        <v>1</v>
      </c>
      <c r="I32" s="21" t="s">
        <v>150</v>
      </c>
      <c r="J32" s="21"/>
      <c r="K32" s="21"/>
      <c r="L32" s="21"/>
      <c r="M32" s="21" t="s">
        <v>122</v>
      </c>
      <c r="N32" s="21"/>
      <c r="O32" s="21"/>
      <c r="P32" s="21"/>
      <c r="Q32" s="41"/>
      <c r="R32" s="41"/>
      <c r="S32" s="27">
        <v>8.5</v>
      </c>
      <c r="T32" s="21" t="s">
        <v>140</v>
      </c>
      <c r="U32" s="21"/>
      <c r="V32" s="21"/>
      <c r="W32" s="27"/>
      <c r="X32" s="22">
        <v>11</v>
      </c>
      <c r="Y32" s="21" t="s">
        <v>108</v>
      </c>
      <c r="Z32" s="22">
        <v>22</v>
      </c>
      <c r="AA32" s="22">
        <v>14</v>
      </c>
      <c r="AB32" s="22">
        <v>15</v>
      </c>
      <c r="AC32" s="22">
        <f t="shared" si="7"/>
        <v>29</v>
      </c>
      <c r="AD32" s="22">
        <v>0</v>
      </c>
      <c r="AE32" s="45"/>
      <c r="AF32" s="27">
        <v>8.5</v>
      </c>
      <c r="AG32" s="21" t="s">
        <v>120</v>
      </c>
      <c r="AH32" s="21"/>
      <c r="AI32" s="21"/>
      <c r="AJ32" s="21"/>
      <c r="AK32" s="22">
        <v>22</v>
      </c>
      <c r="AL32" s="16" t="s">
        <v>17</v>
      </c>
      <c r="AM32" s="22">
        <v>22</v>
      </c>
      <c r="AN32" s="22">
        <v>8</v>
      </c>
      <c r="AO32" s="22">
        <v>8</v>
      </c>
      <c r="AP32" s="22">
        <f t="shared" si="8"/>
        <v>16</v>
      </c>
      <c r="AQ32" s="22">
        <v>4</v>
      </c>
      <c r="AR32" s="36"/>
    </row>
    <row r="33" spans="1:46" ht="15.95" customHeight="1" x14ac:dyDescent="0.25">
      <c r="A33" s="41"/>
      <c r="C33" s="21" t="s">
        <v>630</v>
      </c>
      <c r="H33" s="22">
        <v>2</v>
      </c>
      <c r="I33" s="21" t="s">
        <v>150</v>
      </c>
      <c r="K33" s="21"/>
      <c r="L33" s="21"/>
      <c r="M33" s="21" t="s">
        <v>122</v>
      </c>
      <c r="N33" s="21"/>
      <c r="O33" s="21"/>
      <c r="P33" s="21"/>
      <c r="Q33" s="41"/>
      <c r="R33" s="41"/>
      <c r="S33" s="27">
        <v>7.5</v>
      </c>
      <c r="T33" s="21" t="s">
        <v>45</v>
      </c>
      <c r="X33" s="22">
        <v>72</v>
      </c>
      <c r="Y33" s="21" t="s">
        <v>108</v>
      </c>
      <c r="Z33" s="22">
        <v>12</v>
      </c>
      <c r="AA33" s="22">
        <v>0</v>
      </c>
      <c r="AB33" s="22">
        <v>4</v>
      </c>
      <c r="AC33" s="22">
        <f t="shared" si="7"/>
        <v>4</v>
      </c>
      <c r="AD33" s="22">
        <v>2</v>
      </c>
      <c r="AE33" s="45"/>
      <c r="AF33" s="27">
        <v>7.5</v>
      </c>
      <c r="AG33" s="21" t="s">
        <v>31</v>
      </c>
      <c r="AK33" s="22">
        <v>2</v>
      </c>
      <c r="AL33" s="21" t="s">
        <v>17</v>
      </c>
      <c r="AM33" s="22">
        <v>19</v>
      </c>
      <c r="AN33" s="22">
        <v>0</v>
      </c>
      <c r="AO33" s="22">
        <v>7</v>
      </c>
      <c r="AP33" s="22">
        <f t="shared" si="8"/>
        <v>7</v>
      </c>
      <c r="AQ33" s="22">
        <v>0</v>
      </c>
      <c r="AR33" s="36"/>
    </row>
    <row r="34" spans="1:46" ht="15.95" customHeight="1" x14ac:dyDescent="0.25">
      <c r="A34" s="41"/>
      <c r="B34" s="36"/>
      <c r="C34" s="46"/>
      <c r="D34" s="46"/>
      <c r="E34" s="46"/>
      <c r="F34" s="46"/>
      <c r="G34" s="42"/>
      <c r="H34" s="45"/>
      <c r="I34" s="46"/>
      <c r="J34" s="46"/>
      <c r="K34" s="45"/>
      <c r="L34" s="45"/>
      <c r="M34" s="45"/>
      <c r="N34" s="45"/>
      <c r="O34" s="45"/>
      <c r="P34" s="45"/>
      <c r="Q34" s="41"/>
      <c r="R34" s="41"/>
      <c r="S34" s="27">
        <v>7.5</v>
      </c>
      <c r="T34" s="21" t="s">
        <v>104</v>
      </c>
      <c r="U34" s="21"/>
      <c r="V34" s="21"/>
      <c r="W34" s="27"/>
      <c r="X34" s="22">
        <v>4</v>
      </c>
      <c r="Y34" s="21" t="s">
        <v>108</v>
      </c>
      <c r="Z34" s="22">
        <v>21</v>
      </c>
      <c r="AA34" s="22">
        <v>3</v>
      </c>
      <c r="AB34" s="22">
        <v>13</v>
      </c>
      <c r="AC34" s="22">
        <f t="shared" si="7"/>
        <v>16</v>
      </c>
      <c r="AD34" s="22">
        <v>2</v>
      </c>
      <c r="AE34" s="45"/>
      <c r="AF34" s="27">
        <v>7.5</v>
      </c>
      <c r="AG34" s="21" t="s">
        <v>54</v>
      </c>
      <c r="AJ34" s="21"/>
      <c r="AK34" s="22">
        <v>19</v>
      </c>
      <c r="AL34" s="21" t="s">
        <v>17</v>
      </c>
      <c r="AM34" s="22">
        <v>20</v>
      </c>
      <c r="AN34" s="22">
        <v>4</v>
      </c>
      <c r="AO34" s="22">
        <v>4</v>
      </c>
      <c r="AP34" s="22">
        <f t="shared" si="8"/>
        <v>8</v>
      </c>
      <c r="AQ34" s="22">
        <v>2</v>
      </c>
      <c r="AR34" s="36"/>
    </row>
    <row r="35" spans="1:46" ht="15.95" customHeight="1" x14ac:dyDescent="0.25">
      <c r="A35" s="41" t="s">
        <v>43</v>
      </c>
      <c r="B35" s="42" t="s">
        <v>148</v>
      </c>
      <c r="C35" s="6" t="s">
        <v>664</v>
      </c>
      <c r="F35" s="20"/>
      <c r="G35" s="5">
        <v>5</v>
      </c>
      <c r="H35" s="22">
        <v>1</v>
      </c>
      <c r="I35" s="21" t="s">
        <v>129</v>
      </c>
      <c r="J35" s="21"/>
      <c r="K35" s="21"/>
      <c r="L35" s="21" t="s">
        <v>55</v>
      </c>
      <c r="M35" s="21"/>
      <c r="N35" s="21"/>
      <c r="O35" s="21"/>
      <c r="P35" s="21"/>
      <c r="Q35" s="41"/>
      <c r="R35" s="41"/>
      <c r="S35" s="27">
        <v>6.5</v>
      </c>
      <c r="T35" s="21" t="s">
        <v>46</v>
      </c>
      <c r="U35" s="21"/>
      <c r="V35" s="21"/>
      <c r="W35" s="27"/>
      <c r="X35" s="22">
        <v>24</v>
      </c>
      <c r="Y35" s="21" t="s">
        <v>108</v>
      </c>
      <c r="Z35" s="22">
        <v>17</v>
      </c>
      <c r="AA35" s="22">
        <v>0</v>
      </c>
      <c r="AB35" s="22">
        <v>11</v>
      </c>
      <c r="AC35" s="22">
        <f t="shared" si="7"/>
        <v>11</v>
      </c>
      <c r="AD35" s="22">
        <v>0</v>
      </c>
      <c r="AE35" s="45"/>
      <c r="AF35" s="27">
        <v>7.5</v>
      </c>
      <c r="AG35" s="21" t="s">
        <v>84</v>
      </c>
      <c r="AK35" s="22">
        <v>33</v>
      </c>
      <c r="AL35" s="21" t="s">
        <v>17</v>
      </c>
      <c r="AM35" s="22">
        <v>18</v>
      </c>
      <c r="AN35" s="22">
        <v>0</v>
      </c>
      <c r="AO35" s="22">
        <v>2</v>
      </c>
      <c r="AP35" s="22">
        <f t="shared" si="8"/>
        <v>2</v>
      </c>
      <c r="AQ35" s="22">
        <v>4</v>
      </c>
      <c r="AR35" s="36"/>
    </row>
    <row r="36" spans="1:46" ht="15.95" customHeight="1" x14ac:dyDescent="0.25">
      <c r="A36" s="41"/>
      <c r="B36" s="22" t="s">
        <v>27</v>
      </c>
      <c r="C36" s="16" t="s">
        <v>311</v>
      </c>
      <c r="D36" s="21"/>
      <c r="E36" s="21"/>
      <c r="H36" s="22">
        <v>1</v>
      </c>
      <c r="I36" s="21" t="s">
        <v>120</v>
      </c>
      <c r="J36" s="21"/>
      <c r="K36" s="21"/>
      <c r="L36" s="21" t="s">
        <v>495</v>
      </c>
      <c r="M36" s="21"/>
      <c r="N36" s="21"/>
      <c r="O36" s="21"/>
      <c r="P36" s="21"/>
      <c r="Q36" s="41"/>
      <c r="R36" s="41"/>
      <c r="S36" s="27">
        <v>7</v>
      </c>
      <c r="T36" s="21" t="s">
        <v>34</v>
      </c>
      <c r="U36" s="21"/>
      <c r="V36" s="21"/>
      <c r="W36" s="27"/>
      <c r="X36" s="22">
        <v>44</v>
      </c>
      <c r="Y36" s="21" t="s">
        <v>108</v>
      </c>
      <c r="Z36" s="22">
        <v>21</v>
      </c>
      <c r="AA36" s="22">
        <v>0</v>
      </c>
      <c r="AB36" s="22">
        <v>1</v>
      </c>
      <c r="AC36" s="22">
        <f t="shared" si="7"/>
        <v>1</v>
      </c>
      <c r="AD36" s="22">
        <v>2</v>
      </c>
      <c r="AE36" s="45"/>
      <c r="AF36" s="27">
        <v>7</v>
      </c>
      <c r="AG36" s="21" t="s">
        <v>64</v>
      </c>
      <c r="AH36" s="21"/>
      <c r="AI36" s="21"/>
      <c r="AJ36" s="21"/>
      <c r="AK36" s="22">
        <v>11</v>
      </c>
      <c r="AL36" s="21" t="s">
        <v>17</v>
      </c>
      <c r="AM36" s="22">
        <v>21</v>
      </c>
      <c r="AN36" s="22">
        <v>1</v>
      </c>
      <c r="AO36" s="22">
        <v>7</v>
      </c>
      <c r="AP36" s="22">
        <f t="shared" si="8"/>
        <v>8</v>
      </c>
      <c r="AQ36" s="22">
        <v>0</v>
      </c>
      <c r="AR36" s="36"/>
    </row>
    <row r="37" spans="1:46" ht="15.95" customHeight="1" x14ac:dyDescent="0.25">
      <c r="A37" s="41"/>
      <c r="H37" s="22">
        <v>1</v>
      </c>
      <c r="I37" s="21" t="s">
        <v>161</v>
      </c>
      <c r="J37" s="21"/>
      <c r="K37" s="21"/>
      <c r="L37" s="21" t="s">
        <v>388</v>
      </c>
      <c r="M37" s="21"/>
      <c r="N37" s="21"/>
      <c r="O37" s="21"/>
      <c r="P37" s="21"/>
      <c r="Q37" s="41"/>
      <c r="R37" s="41"/>
      <c r="S37" s="27">
        <v>6.5</v>
      </c>
      <c r="T37" s="21" t="s">
        <v>236</v>
      </c>
      <c r="X37" s="22">
        <v>23</v>
      </c>
      <c r="Y37" s="21" t="s">
        <v>108</v>
      </c>
      <c r="Z37" s="22">
        <v>22</v>
      </c>
      <c r="AA37" s="22">
        <v>5</v>
      </c>
      <c r="AB37" s="22">
        <v>7</v>
      </c>
      <c r="AC37" s="22">
        <f t="shared" si="7"/>
        <v>12</v>
      </c>
      <c r="AD37" s="22">
        <v>2</v>
      </c>
      <c r="AE37" s="45"/>
      <c r="AF37" s="27">
        <v>7</v>
      </c>
      <c r="AG37" s="21" t="s">
        <v>55</v>
      </c>
      <c r="AH37" s="21"/>
      <c r="AI37" s="21"/>
      <c r="AJ37" s="21"/>
      <c r="AK37" s="22">
        <v>13</v>
      </c>
      <c r="AL37" s="21" t="s">
        <v>17</v>
      </c>
      <c r="AM37" s="22">
        <v>20</v>
      </c>
      <c r="AN37" s="22">
        <v>0</v>
      </c>
      <c r="AO37" s="22">
        <v>7</v>
      </c>
      <c r="AP37" s="22">
        <f t="shared" si="8"/>
        <v>7</v>
      </c>
      <c r="AQ37" s="22">
        <v>2</v>
      </c>
      <c r="AR37" s="36"/>
    </row>
    <row r="38" spans="1:46" ht="15.95" customHeight="1" x14ac:dyDescent="0.25">
      <c r="A38" s="41"/>
      <c r="H38" s="22">
        <v>2</v>
      </c>
      <c r="I38" s="21" t="s">
        <v>161</v>
      </c>
      <c r="L38" s="21" t="s">
        <v>54</v>
      </c>
      <c r="M38" s="21"/>
      <c r="N38" s="21"/>
      <c r="O38" s="21"/>
      <c r="P38" s="21"/>
      <c r="Q38" s="41"/>
      <c r="R38" s="41"/>
      <c r="S38" s="27">
        <v>6.5</v>
      </c>
      <c r="T38" s="21" t="s">
        <v>121</v>
      </c>
      <c r="X38" s="22">
        <v>30</v>
      </c>
      <c r="Y38" s="21" t="s">
        <v>108</v>
      </c>
      <c r="Z38" s="22">
        <v>21</v>
      </c>
      <c r="AA38" s="22">
        <v>2</v>
      </c>
      <c r="AB38" s="22">
        <v>4</v>
      </c>
      <c r="AC38" s="22">
        <f t="shared" si="7"/>
        <v>6</v>
      </c>
      <c r="AD38" s="22">
        <v>0</v>
      </c>
      <c r="AE38" s="45"/>
      <c r="AF38" s="27">
        <v>6.5</v>
      </c>
      <c r="AG38" s="21" t="s">
        <v>40</v>
      </c>
      <c r="AH38" s="21"/>
      <c r="AI38" s="21"/>
      <c r="AJ38" s="21"/>
      <c r="AK38" s="22">
        <v>4</v>
      </c>
      <c r="AL38" s="21" t="s">
        <v>17</v>
      </c>
      <c r="AM38" s="22">
        <v>20</v>
      </c>
      <c r="AN38" s="22">
        <v>0</v>
      </c>
      <c r="AO38" s="22">
        <v>10</v>
      </c>
      <c r="AP38" s="22">
        <f t="shared" si="8"/>
        <v>10</v>
      </c>
      <c r="AQ38" s="22">
        <v>0</v>
      </c>
      <c r="AR38" s="36"/>
    </row>
    <row r="39" spans="1:46" ht="15.95" customHeight="1" x14ac:dyDescent="0.25">
      <c r="A39" s="41"/>
      <c r="H39" s="22">
        <v>2</v>
      </c>
      <c r="I39" s="21" t="s">
        <v>161</v>
      </c>
      <c r="L39" s="21"/>
      <c r="M39" s="21" t="s">
        <v>122</v>
      </c>
      <c r="N39" s="21"/>
      <c r="O39" s="21"/>
      <c r="P39" s="21"/>
      <c r="Q39" s="41"/>
      <c r="R39" s="41"/>
      <c r="S39" s="27">
        <v>6.5</v>
      </c>
      <c r="T39" s="21" t="s">
        <v>165</v>
      </c>
      <c r="U39" s="21"/>
      <c r="V39" s="21"/>
      <c r="W39" s="27"/>
      <c r="X39" s="22">
        <v>10</v>
      </c>
      <c r="Y39" s="21" t="s">
        <v>108</v>
      </c>
      <c r="Z39" s="22">
        <v>19</v>
      </c>
      <c r="AA39" s="22">
        <v>3</v>
      </c>
      <c r="AB39" s="22">
        <v>2</v>
      </c>
      <c r="AC39" s="22">
        <f t="shared" si="7"/>
        <v>5</v>
      </c>
      <c r="AD39" s="22">
        <v>0</v>
      </c>
      <c r="AE39" s="45"/>
      <c r="AF39" s="27">
        <v>6</v>
      </c>
      <c r="AG39" s="21" t="s">
        <v>103</v>
      </c>
      <c r="AK39" s="22">
        <v>44</v>
      </c>
      <c r="AL39" s="21" t="s">
        <v>17</v>
      </c>
      <c r="AM39" s="22">
        <v>20</v>
      </c>
      <c r="AN39" s="22">
        <v>4</v>
      </c>
      <c r="AO39" s="22">
        <v>8</v>
      </c>
      <c r="AP39" s="22">
        <f t="shared" si="8"/>
        <v>12</v>
      </c>
      <c r="AQ39" s="22">
        <v>0</v>
      </c>
      <c r="AR39" s="36"/>
    </row>
    <row r="40" spans="1:46" ht="15.95" customHeight="1" thickBot="1" x14ac:dyDescent="0.3">
      <c r="A40" s="41"/>
      <c r="L40" s="21"/>
      <c r="M40" s="21"/>
      <c r="N40" s="21"/>
      <c r="O40" s="21"/>
      <c r="P40" s="21"/>
      <c r="Q40" s="41"/>
      <c r="R40" s="41"/>
      <c r="S40" s="17" t="s">
        <v>50</v>
      </c>
      <c r="T40" s="17"/>
      <c r="U40" s="17"/>
      <c r="V40" s="17"/>
      <c r="W40" s="17"/>
      <c r="X40" s="17"/>
      <c r="Y40" s="17"/>
      <c r="Z40" s="23">
        <f>SUM(Z28:Z39)</f>
        <v>242</v>
      </c>
      <c r="AA40" s="23">
        <f>SUM(AA28:AA39)</f>
        <v>62</v>
      </c>
      <c r="AB40" s="23">
        <f>SUM(AB28:AB39)</f>
        <v>89</v>
      </c>
      <c r="AC40" s="23">
        <f>+AB40+AA40</f>
        <v>151</v>
      </c>
      <c r="AD40" s="23">
        <f>SUM(AD28:AD39)</f>
        <v>22</v>
      </c>
      <c r="AE40" s="45"/>
      <c r="AF40" s="17" t="s">
        <v>57</v>
      </c>
      <c r="AG40" s="17"/>
      <c r="AH40" s="17"/>
      <c r="AI40" s="17"/>
      <c r="AJ40" s="17"/>
      <c r="AK40" s="17"/>
      <c r="AL40" s="17"/>
      <c r="AM40" s="23">
        <f>SUM(AM28:AM39)</f>
        <v>242</v>
      </c>
      <c r="AN40" s="23">
        <f>SUM(AN28:AN39)</f>
        <v>78</v>
      </c>
      <c r="AO40" s="23">
        <f>SUM(AO28:AO39)</f>
        <v>112</v>
      </c>
      <c r="AP40" s="23">
        <f>+AO40+AN40</f>
        <v>190</v>
      </c>
      <c r="AQ40" s="23">
        <f>SUM(AQ28:AQ39)</f>
        <v>20</v>
      </c>
      <c r="AR40" s="36"/>
    </row>
    <row r="41" spans="1:46" ht="15.95" customHeight="1" x14ac:dyDescent="0.25">
      <c r="A41" s="41"/>
      <c r="C41" s="6" t="s">
        <v>665</v>
      </c>
      <c r="D41" s="1"/>
      <c r="E41" s="21"/>
      <c r="F41" s="21"/>
      <c r="G41" s="5">
        <v>1</v>
      </c>
      <c r="H41" s="22">
        <v>2</v>
      </c>
      <c r="I41" s="21" t="s">
        <v>140</v>
      </c>
      <c r="J41" s="21"/>
      <c r="K41" s="21"/>
      <c r="L41" s="21" t="s">
        <v>676</v>
      </c>
      <c r="M41" s="21"/>
      <c r="N41" s="21"/>
      <c r="O41" s="21"/>
      <c r="P41" s="21"/>
      <c r="Q41" s="41"/>
      <c r="R41" s="41"/>
      <c r="S41" s="12" t="s">
        <v>93</v>
      </c>
      <c r="T41" s="12"/>
      <c r="U41" s="12"/>
      <c r="V41" s="12"/>
      <c r="W41" s="13"/>
      <c r="X41" s="14" t="s">
        <v>152</v>
      </c>
      <c r="Z41" s="27">
        <v>49.7</v>
      </c>
      <c r="AA41" s="22">
        <v>12</v>
      </c>
      <c r="AB41" s="22">
        <v>15</v>
      </c>
      <c r="AC41" s="22">
        <f t="shared" ref="AC41:AC52" si="9">+AA41+AB41</f>
        <v>27</v>
      </c>
      <c r="AD41" s="22">
        <v>2</v>
      </c>
      <c r="AE41" s="45"/>
      <c r="AF41" s="12" t="s">
        <v>92</v>
      </c>
      <c r="AG41" s="12"/>
      <c r="AH41" s="12"/>
      <c r="AI41" s="12"/>
      <c r="AJ41" s="13"/>
      <c r="AK41" s="14" t="s">
        <v>96</v>
      </c>
      <c r="AM41" s="22">
        <v>42</v>
      </c>
      <c r="AN41" s="22">
        <v>20</v>
      </c>
      <c r="AO41" s="22">
        <v>10</v>
      </c>
      <c r="AP41" s="22">
        <f t="shared" ref="AP41:AP52" si="10">+AN41+AO41</f>
        <v>30</v>
      </c>
      <c r="AQ41" s="22">
        <v>6</v>
      </c>
      <c r="AR41" s="36"/>
      <c r="AT41" s="27"/>
    </row>
    <row r="42" spans="1:46" ht="15.95" customHeight="1" x14ac:dyDescent="0.25">
      <c r="A42" s="41"/>
      <c r="B42" s="22" t="s">
        <v>27</v>
      </c>
      <c r="C42" s="21" t="s">
        <v>604</v>
      </c>
      <c r="D42" s="16"/>
      <c r="H42" s="22"/>
      <c r="I42" s="21"/>
      <c r="J42" s="21"/>
      <c r="K42" s="21"/>
      <c r="L42" s="21"/>
      <c r="M42" s="21"/>
      <c r="N42" s="21"/>
      <c r="O42" s="21"/>
      <c r="P42" s="21"/>
      <c r="Q42" s="41"/>
      <c r="R42" s="41"/>
      <c r="S42" s="27">
        <v>7</v>
      </c>
      <c r="T42" s="21" t="s">
        <v>145</v>
      </c>
      <c r="U42" s="21"/>
      <c r="V42" s="21"/>
      <c r="W42" s="27"/>
      <c r="X42" s="22">
        <v>1</v>
      </c>
      <c r="Y42" s="16" t="s">
        <v>98</v>
      </c>
      <c r="Z42" s="22">
        <v>8</v>
      </c>
      <c r="AA42" s="22">
        <v>0</v>
      </c>
      <c r="AB42" s="22">
        <v>0</v>
      </c>
      <c r="AC42" s="22">
        <f t="shared" si="9"/>
        <v>0</v>
      </c>
      <c r="AD42" s="22">
        <v>0</v>
      </c>
      <c r="AE42" s="45"/>
      <c r="AF42" s="27">
        <v>7</v>
      </c>
      <c r="AG42" s="21" t="s">
        <v>183</v>
      </c>
      <c r="AH42" s="21"/>
      <c r="AI42" s="21"/>
      <c r="AJ42" s="27"/>
      <c r="AK42" s="22">
        <v>1</v>
      </c>
      <c r="AL42" s="21" t="s">
        <v>97</v>
      </c>
      <c r="AM42" s="22">
        <v>19</v>
      </c>
      <c r="AN42" s="22">
        <v>0</v>
      </c>
      <c r="AO42" s="22">
        <v>1</v>
      </c>
      <c r="AP42" s="22">
        <f t="shared" si="10"/>
        <v>1</v>
      </c>
      <c r="AQ42" s="22">
        <v>0</v>
      </c>
      <c r="AR42" s="36"/>
      <c r="AT42" s="22"/>
    </row>
    <row r="43" spans="1:46" ht="15.95" customHeight="1" x14ac:dyDescent="0.25">
      <c r="A43" s="41"/>
      <c r="B43" s="36"/>
      <c r="C43" s="46"/>
      <c r="D43" s="46"/>
      <c r="E43" s="46"/>
      <c r="F43" s="46"/>
      <c r="G43" s="42"/>
      <c r="H43" s="45"/>
      <c r="I43" s="46"/>
      <c r="J43" s="46"/>
      <c r="K43" s="46"/>
      <c r="L43" s="46"/>
      <c r="M43" s="46"/>
      <c r="N43" s="46"/>
      <c r="O43" s="46"/>
      <c r="P43" s="46"/>
      <c r="Q43" s="41"/>
      <c r="R43" s="41"/>
      <c r="S43" s="27">
        <v>9.5</v>
      </c>
      <c r="T43" s="21" t="s">
        <v>126</v>
      </c>
      <c r="U43" s="21"/>
      <c r="V43" s="21"/>
      <c r="W43" s="27"/>
      <c r="X43" s="22">
        <v>6</v>
      </c>
      <c r="Y43" s="16" t="s">
        <v>98</v>
      </c>
      <c r="Z43" s="27">
        <v>20.3</v>
      </c>
      <c r="AA43" s="22">
        <v>7</v>
      </c>
      <c r="AB43" s="22">
        <v>8</v>
      </c>
      <c r="AC43" s="22">
        <f t="shared" si="9"/>
        <v>15</v>
      </c>
      <c r="AD43" s="22">
        <v>10</v>
      </c>
      <c r="AE43" s="45"/>
      <c r="AF43" s="27">
        <v>9.5</v>
      </c>
      <c r="AG43" s="21" t="s">
        <v>150</v>
      </c>
      <c r="AH43" s="21"/>
      <c r="AI43" s="21"/>
      <c r="AJ43" s="27"/>
      <c r="AK43" s="22">
        <v>5</v>
      </c>
      <c r="AL43" s="21" t="s">
        <v>97</v>
      </c>
      <c r="AM43" s="22">
        <v>18</v>
      </c>
      <c r="AN43" s="22">
        <v>17</v>
      </c>
      <c r="AO43" s="22">
        <v>17</v>
      </c>
      <c r="AP43" s="22">
        <f t="shared" si="10"/>
        <v>34</v>
      </c>
      <c r="AQ43" s="22">
        <v>0</v>
      </c>
      <c r="AR43" s="36"/>
      <c r="AT43" s="27"/>
    </row>
    <row r="44" spans="1:46" ht="15.95" customHeight="1" x14ac:dyDescent="0.25">
      <c r="A44" s="41"/>
      <c r="B44" s="42" t="s">
        <v>149</v>
      </c>
      <c r="C44" s="6" t="s">
        <v>666</v>
      </c>
      <c r="E44" s="11"/>
      <c r="F44" s="11"/>
      <c r="G44" s="5">
        <v>3</v>
      </c>
      <c r="H44" s="22">
        <v>2</v>
      </c>
      <c r="I44" s="21" t="s">
        <v>74</v>
      </c>
      <c r="J44" s="21"/>
      <c r="K44" s="21"/>
      <c r="L44" s="21" t="s">
        <v>669</v>
      </c>
      <c r="M44" s="21"/>
      <c r="N44" s="21"/>
      <c r="O44" s="21"/>
      <c r="P44" s="21"/>
      <c r="Q44" s="41"/>
      <c r="R44" s="41"/>
      <c r="S44" s="27">
        <v>8.5</v>
      </c>
      <c r="T44" s="21" t="s">
        <v>82</v>
      </c>
      <c r="U44" s="21"/>
      <c r="V44" s="21"/>
      <c r="W44" s="27"/>
      <c r="X44" s="22">
        <v>9</v>
      </c>
      <c r="Y44" s="16" t="s">
        <v>98</v>
      </c>
      <c r="Z44" s="22">
        <v>21</v>
      </c>
      <c r="AA44" s="22">
        <v>1</v>
      </c>
      <c r="AB44" s="22">
        <v>8</v>
      </c>
      <c r="AC44" s="22">
        <f t="shared" si="9"/>
        <v>9</v>
      </c>
      <c r="AD44" s="22">
        <v>2</v>
      </c>
      <c r="AE44" s="45"/>
      <c r="AF44" s="27">
        <v>8.5</v>
      </c>
      <c r="AG44" s="21" t="s">
        <v>154</v>
      </c>
      <c r="AH44" s="21"/>
      <c r="AI44" s="21"/>
      <c r="AJ44" s="27"/>
      <c r="AK44" s="22">
        <v>19</v>
      </c>
      <c r="AL44" s="21" t="s">
        <v>97</v>
      </c>
      <c r="AM44" s="22">
        <v>15</v>
      </c>
      <c r="AN44" s="22">
        <v>8</v>
      </c>
      <c r="AO44" s="22">
        <v>11</v>
      </c>
      <c r="AP44" s="22">
        <f t="shared" si="10"/>
        <v>19</v>
      </c>
      <c r="AQ44" s="22">
        <v>0</v>
      </c>
      <c r="AR44" s="36"/>
      <c r="AT44" s="22"/>
    </row>
    <row r="45" spans="1:46" ht="15.95" customHeight="1" x14ac:dyDescent="0.25">
      <c r="A45" s="41"/>
      <c r="B45" s="22" t="s">
        <v>27</v>
      </c>
      <c r="C45" s="16"/>
      <c r="D45" s="16" t="s">
        <v>100</v>
      </c>
      <c r="E45" s="16"/>
      <c r="H45" s="22">
        <v>2</v>
      </c>
      <c r="I45" s="21" t="s">
        <v>197</v>
      </c>
      <c r="J45" s="21"/>
      <c r="K45" s="21"/>
      <c r="L45" s="21"/>
      <c r="M45" s="21" t="s">
        <v>122</v>
      </c>
      <c r="N45" s="21"/>
      <c r="O45" s="21"/>
      <c r="P45" s="21"/>
      <c r="Q45" s="41"/>
      <c r="R45" s="41"/>
      <c r="S45" s="27">
        <v>8</v>
      </c>
      <c r="T45" s="21" t="s">
        <v>187</v>
      </c>
      <c r="U45" s="21"/>
      <c r="V45" s="21"/>
      <c r="W45" s="27"/>
      <c r="X45" s="22">
        <v>10</v>
      </c>
      <c r="Y45" s="16" t="s">
        <v>98</v>
      </c>
      <c r="Z45" s="22">
        <v>17</v>
      </c>
      <c r="AA45" s="22">
        <v>4</v>
      </c>
      <c r="AB45" s="22">
        <v>7</v>
      </c>
      <c r="AC45" s="22">
        <f t="shared" si="9"/>
        <v>11</v>
      </c>
      <c r="AD45" s="22">
        <v>2</v>
      </c>
      <c r="AE45" s="45"/>
      <c r="AF45" s="27">
        <v>8</v>
      </c>
      <c r="AG45" s="21" t="s">
        <v>131</v>
      </c>
      <c r="AH45" s="21"/>
      <c r="AI45" s="21"/>
      <c r="AJ45" s="27"/>
      <c r="AK45" s="22">
        <v>7</v>
      </c>
      <c r="AL45" s="21" t="s">
        <v>97</v>
      </c>
      <c r="AM45" s="22">
        <v>21</v>
      </c>
      <c r="AN45" s="22">
        <v>3</v>
      </c>
      <c r="AO45" s="22">
        <v>4</v>
      </c>
      <c r="AP45" s="22">
        <f t="shared" si="10"/>
        <v>7</v>
      </c>
      <c r="AQ45" s="22">
        <v>2</v>
      </c>
      <c r="AR45" s="36"/>
      <c r="AT45" s="22"/>
    </row>
    <row r="46" spans="1:46" ht="15.95" customHeight="1" x14ac:dyDescent="0.25">
      <c r="A46" s="41"/>
      <c r="C46" s="16"/>
      <c r="D46" s="16"/>
      <c r="E46" s="16"/>
      <c r="F46" s="16"/>
      <c r="G46" s="16"/>
      <c r="H46" s="22">
        <v>2</v>
      </c>
      <c r="I46" s="21" t="s">
        <v>42</v>
      </c>
      <c r="J46" s="21"/>
      <c r="K46" s="21"/>
      <c r="L46" s="21" t="s">
        <v>670</v>
      </c>
      <c r="M46" s="21"/>
      <c r="N46" s="21"/>
      <c r="O46" s="21"/>
      <c r="P46" s="21"/>
      <c r="Q46" s="41"/>
      <c r="R46" s="41"/>
      <c r="S46" s="27">
        <v>7.5</v>
      </c>
      <c r="T46" s="21" t="s">
        <v>62</v>
      </c>
      <c r="U46" s="21"/>
      <c r="V46" s="21"/>
      <c r="W46" s="27"/>
      <c r="X46" s="22">
        <v>4</v>
      </c>
      <c r="Y46" s="16" t="s">
        <v>98</v>
      </c>
      <c r="Z46" s="22">
        <v>9</v>
      </c>
      <c r="AA46" s="22">
        <v>3</v>
      </c>
      <c r="AB46" s="22">
        <v>4</v>
      </c>
      <c r="AC46" s="22">
        <f t="shared" si="9"/>
        <v>7</v>
      </c>
      <c r="AD46" s="22">
        <v>0</v>
      </c>
      <c r="AE46" s="45"/>
      <c r="AF46" s="27">
        <v>8</v>
      </c>
      <c r="AG46" s="21" t="s">
        <v>193</v>
      </c>
      <c r="AH46" s="21"/>
      <c r="AI46" s="21"/>
      <c r="AJ46" s="27"/>
      <c r="AK46" s="22">
        <v>9</v>
      </c>
      <c r="AL46" s="21" t="s">
        <v>97</v>
      </c>
      <c r="AM46" s="22">
        <v>15</v>
      </c>
      <c r="AN46" s="22">
        <v>1</v>
      </c>
      <c r="AO46" s="22">
        <v>4</v>
      </c>
      <c r="AP46" s="22">
        <f t="shared" si="10"/>
        <v>5</v>
      </c>
      <c r="AQ46" s="22">
        <v>8</v>
      </c>
      <c r="AR46" s="36"/>
      <c r="AT46" s="22"/>
    </row>
    <row r="47" spans="1:46" ht="15.95" customHeight="1" x14ac:dyDescent="0.25">
      <c r="A47" s="41"/>
      <c r="C47" s="16"/>
      <c r="D47" s="16"/>
      <c r="E47" s="16"/>
      <c r="F47" s="16"/>
      <c r="G47" s="16"/>
      <c r="H47" s="22"/>
      <c r="I47" s="21"/>
      <c r="J47" s="21"/>
      <c r="K47" s="21"/>
      <c r="L47" s="21"/>
      <c r="M47" s="21"/>
      <c r="N47" s="21"/>
      <c r="O47" s="21"/>
      <c r="P47" s="21"/>
      <c r="Q47" s="41"/>
      <c r="R47" s="41"/>
      <c r="S47" s="27">
        <v>7.5</v>
      </c>
      <c r="T47" s="21" t="s">
        <v>158</v>
      </c>
      <c r="U47" s="21"/>
      <c r="V47" s="21"/>
      <c r="W47" s="27"/>
      <c r="X47" s="22">
        <v>11</v>
      </c>
      <c r="Y47" s="16" t="s">
        <v>98</v>
      </c>
      <c r="Z47" s="22">
        <v>21</v>
      </c>
      <c r="AA47" s="22">
        <v>5</v>
      </c>
      <c r="AB47" s="22">
        <v>11</v>
      </c>
      <c r="AC47" s="22">
        <f t="shared" si="9"/>
        <v>16</v>
      </c>
      <c r="AD47" s="22">
        <v>2</v>
      </c>
      <c r="AE47" s="45"/>
      <c r="AF47" s="27">
        <v>7.5</v>
      </c>
      <c r="AG47" s="21" t="s">
        <v>32</v>
      </c>
      <c r="AH47" s="21"/>
      <c r="AI47" s="21"/>
      <c r="AJ47" s="27"/>
      <c r="AK47" s="22">
        <v>10</v>
      </c>
      <c r="AL47" s="21" t="s">
        <v>97</v>
      </c>
      <c r="AM47" s="22">
        <v>20</v>
      </c>
      <c r="AN47" s="22">
        <v>8</v>
      </c>
      <c r="AO47" s="22">
        <v>9</v>
      </c>
      <c r="AP47" s="22">
        <f t="shared" si="10"/>
        <v>17</v>
      </c>
      <c r="AQ47" s="22">
        <v>0</v>
      </c>
      <c r="AR47" s="36"/>
      <c r="AT47" s="22"/>
    </row>
    <row r="48" spans="1:46" ht="15.95" customHeight="1" x14ac:dyDescent="0.25">
      <c r="A48" s="41"/>
      <c r="C48" s="6" t="s">
        <v>667</v>
      </c>
      <c r="G48" s="5">
        <v>6</v>
      </c>
      <c r="H48" s="22">
        <v>1</v>
      </c>
      <c r="I48" s="21" t="s">
        <v>532</v>
      </c>
      <c r="J48" s="21"/>
      <c r="K48" s="21"/>
      <c r="L48" s="21"/>
      <c r="M48" s="21" t="s">
        <v>122</v>
      </c>
      <c r="N48" s="21"/>
      <c r="O48" s="21"/>
      <c r="P48" s="21"/>
      <c r="Q48" s="41"/>
      <c r="R48" s="41"/>
      <c r="S48" s="27">
        <v>7.5</v>
      </c>
      <c r="T48" s="21" t="s">
        <v>239</v>
      </c>
      <c r="U48" s="21"/>
      <c r="V48" s="21"/>
      <c r="W48" s="27"/>
      <c r="X48" s="22">
        <v>12</v>
      </c>
      <c r="Y48" s="16" t="s">
        <v>98</v>
      </c>
      <c r="Z48" s="22">
        <v>21</v>
      </c>
      <c r="AA48" s="22">
        <v>9</v>
      </c>
      <c r="AB48" s="22">
        <v>10</v>
      </c>
      <c r="AC48" s="22">
        <f t="shared" si="9"/>
        <v>19</v>
      </c>
      <c r="AD48" s="22">
        <v>0</v>
      </c>
      <c r="AE48" s="45"/>
      <c r="AF48" s="27">
        <v>7.5</v>
      </c>
      <c r="AG48" s="21" t="s">
        <v>143</v>
      </c>
      <c r="AH48" s="21"/>
      <c r="AI48" s="21"/>
      <c r="AJ48" s="27"/>
      <c r="AK48" s="22">
        <v>2</v>
      </c>
      <c r="AL48" s="21" t="s">
        <v>97</v>
      </c>
      <c r="AM48" s="22">
        <v>16</v>
      </c>
      <c r="AN48" s="22">
        <v>0</v>
      </c>
      <c r="AO48" s="22">
        <v>7</v>
      </c>
      <c r="AP48" s="22">
        <f t="shared" si="10"/>
        <v>7</v>
      </c>
      <c r="AQ48" s="22">
        <v>4</v>
      </c>
      <c r="AR48" s="36"/>
      <c r="AT48" s="22"/>
    </row>
    <row r="49" spans="1:46" ht="15.95" customHeight="1" x14ac:dyDescent="0.25">
      <c r="A49" s="41"/>
      <c r="B49" s="22" t="s">
        <v>27</v>
      </c>
      <c r="C49" s="21"/>
      <c r="D49" s="21" t="s">
        <v>100</v>
      </c>
      <c r="E49" s="21"/>
      <c r="F49" s="21"/>
      <c r="G49" s="21"/>
      <c r="H49" s="22">
        <v>1</v>
      </c>
      <c r="I49" s="21" t="s">
        <v>63</v>
      </c>
      <c r="J49" s="21"/>
      <c r="K49" s="21"/>
      <c r="L49" s="21" t="s">
        <v>671</v>
      </c>
      <c r="M49" s="21"/>
      <c r="N49" s="21"/>
      <c r="O49" s="21"/>
      <c r="P49" s="21"/>
      <c r="Q49" s="41"/>
      <c r="R49" s="41"/>
      <c r="S49" s="27">
        <v>7</v>
      </c>
      <c r="T49" s="21" t="s">
        <v>52</v>
      </c>
      <c r="U49" s="21"/>
      <c r="V49" s="21"/>
      <c r="W49" s="27"/>
      <c r="X49" s="22">
        <v>15</v>
      </c>
      <c r="Y49" s="16" t="s">
        <v>98</v>
      </c>
      <c r="Z49" s="22">
        <v>21</v>
      </c>
      <c r="AA49" s="22">
        <v>3</v>
      </c>
      <c r="AB49" s="22">
        <v>6</v>
      </c>
      <c r="AC49" s="22">
        <f t="shared" si="9"/>
        <v>9</v>
      </c>
      <c r="AD49" s="22">
        <v>0</v>
      </c>
      <c r="AE49" s="45"/>
      <c r="AF49" s="27">
        <v>7</v>
      </c>
      <c r="AG49" s="21" t="s">
        <v>141</v>
      </c>
      <c r="AH49" s="21"/>
      <c r="AI49" s="21"/>
      <c r="AJ49" s="27"/>
      <c r="AK49" s="22">
        <v>13</v>
      </c>
      <c r="AL49" s="21" t="s">
        <v>97</v>
      </c>
      <c r="AM49" s="22">
        <v>22</v>
      </c>
      <c r="AN49" s="22">
        <v>0</v>
      </c>
      <c r="AO49" s="22">
        <v>9</v>
      </c>
      <c r="AP49" s="22">
        <f t="shared" si="10"/>
        <v>9</v>
      </c>
      <c r="AQ49" s="22">
        <v>6</v>
      </c>
      <c r="AR49" s="36"/>
      <c r="AT49" s="22"/>
    </row>
    <row r="50" spans="1:46" ht="15.95" customHeight="1" x14ac:dyDescent="0.25">
      <c r="A50" s="41"/>
      <c r="H50" s="22">
        <v>1</v>
      </c>
      <c r="I50" s="21" t="s">
        <v>239</v>
      </c>
      <c r="J50" s="21"/>
      <c r="K50" s="21"/>
      <c r="L50" s="21" t="s">
        <v>680</v>
      </c>
      <c r="M50" s="21"/>
      <c r="N50" s="21"/>
      <c r="O50" s="21"/>
      <c r="P50" s="21"/>
      <c r="Q50" s="41"/>
      <c r="R50" s="41"/>
      <c r="S50" s="27">
        <v>6.5</v>
      </c>
      <c r="T50" s="21" t="s">
        <v>63</v>
      </c>
      <c r="U50" s="21"/>
      <c r="V50" s="21"/>
      <c r="W50" s="27"/>
      <c r="X50" s="22">
        <v>14</v>
      </c>
      <c r="Y50" s="16" t="s">
        <v>98</v>
      </c>
      <c r="Z50" s="22">
        <v>20</v>
      </c>
      <c r="AA50" s="22">
        <v>2</v>
      </c>
      <c r="AB50" s="22">
        <v>10</v>
      </c>
      <c r="AC50" s="22">
        <f t="shared" si="9"/>
        <v>12</v>
      </c>
      <c r="AD50" s="22">
        <v>0</v>
      </c>
      <c r="AE50" s="45"/>
      <c r="AF50" s="27">
        <v>7</v>
      </c>
      <c r="AG50" s="21" t="s">
        <v>39</v>
      </c>
      <c r="AH50" s="21"/>
      <c r="AI50" s="21"/>
      <c r="AJ50" s="27"/>
      <c r="AK50" s="22">
        <v>27</v>
      </c>
      <c r="AL50" s="21" t="s">
        <v>97</v>
      </c>
      <c r="AM50" s="22">
        <v>22</v>
      </c>
      <c r="AN50" s="22">
        <v>3</v>
      </c>
      <c r="AO50" s="22">
        <v>8</v>
      </c>
      <c r="AP50" s="22">
        <f t="shared" si="10"/>
        <v>11</v>
      </c>
      <c r="AQ50" s="22">
        <v>0</v>
      </c>
      <c r="AR50" s="36"/>
      <c r="AT50" s="22"/>
    </row>
    <row r="51" spans="1:46" ht="15.95" customHeight="1" x14ac:dyDescent="0.25">
      <c r="A51" s="41"/>
      <c r="H51" s="22">
        <v>2</v>
      </c>
      <c r="I51" s="21" t="s">
        <v>532</v>
      </c>
      <c r="J51" s="21"/>
      <c r="K51" s="21"/>
      <c r="L51" s="21"/>
      <c r="M51" s="21" t="s">
        <v>122</v>
      </c>
      <c r="N51" s="21"/>
      <c r="O51" s="21"/>
      <c r="P51" s="21"/>
      <c r="Q51" s="41"/>
      <c r="R51" s="41"/>
      <c r="S51" s="27">
        <v>6</v>
      </c>
      <c r="T51" s="21" t="s">
        <v>47</v>
      </c>
      <c r="X51" s="22">
        <v>3</v>
      </c>
      <c r="Y51" s="16" t="s">
        <v>98</v>
      </c>
      <c r="Z51" s="22">
        <v>22</v>
      </c>
      <c r="AA51" s="22">
        <v>0</v>
      </c>
      <c r="AB51" s="22">
        <v>1</v>
      </c>
      <c r="AC51" s="22">
        <f t="shared" si="9"/>
        <v>1</v>
      </c>
      <c r="AD51" s="22">
        <v>2</v>
      </c>
      <c r="AE51" s="45"/>
      <c r="AF51" s="27">
        <v>6.5</v>
      </c>
      <c r="AG51" s="21" t="s">
        <v>48</v>
      </c>
      <c r="AK51" s="22">
        <v>3</v>
      </c>
      <c r="AL51" s="21" t="s">
        <v>97</v>
      </c>
      <c r="AM51" s="22">
        <v>21</v>
      </c>
      <c r="AN51" s="22">
        <v>0</v>
      </c>
      <c r="AO51" s="22">
        <v>4</v>
      </c>
      <c r="AP51" s="22">
        <f t="shared" si="10"/>
        <v>4</v>
      </c>
      <c r="AQ51" s="22">
        <v>6</v>
      </c>
      <c r="AR51" s="36"/>
      <c r="AT51" s="22"/>
    </row>
    <row r="52" spans="1:46" ht="15.95" customHeight="1" x14ac:dyDescent="0.25">
      <c r="A52" s="41"/>
      <c r="H52" s="22">
        <v>2</v>
      </c>
      <c r="I52" s="21" t="s">
        <v>532</v>
      </c>
      <c r="L52" s="21" t="s">
        <v>681</v>
      </c>
      <c r="M52" s="21"/>
      <c r="N52" s="21"/>
      <c r="O52" s="21"/>
      <c r="P52" s="21"/>
      <c r="Q52" s="41"/>
      <c r="R52" s="41"/>
      <c r="S52" s="27">
        <v>6</v>
      </c>
      <c r="T52" s="21" t="s">
        <v>49</v>
      </c>
      <c r="U52" s="21"/>
      <c r="V52" s="21"/>
      <c r="W52" s="27"/>
      <c r="X52" s="22">
        <v>7</v>
      </c>
      <c r="Y52" s="16" t="s">
        <v>98</v>
      </c>
      <c r="Z52" s="22">
        <v>12</v>
      </c>
      <c r="AA52" s="22">
        <v>2</v>
      </c>
      <c r="AB52" s="22">
        <v>2</v>
      </c>
      <c r="AC52" s="22">
        <f t="shared" si="9"/>
        <v>4</v>
      </c>
      <c r="AD52" s="22">
        <v>0</v>
      </c>
      <c r="AE52" s="45"/>
      <c r="AF52" s="27">
        <v>6</v>
      </c>
      <c r="AG52" s="21" t="s">
        <v>113</v>
      </c>
      <c r="AH52" s="21"/>
      <c r="AI52" s="21"/>
      <c r="AJ52" s="27"/>
      <c r="AK52" s="22">
        <v>6</v>
      </c>
      <c r="AL52" s="21" t="s">
        <v>97</v>
      </c>
      <c r="AM52" s="22">
        <v>11</v>
      </c>
      <c r="AN52" s="22">
        <v>1</v>
      </c>
      <c r="AO52" s="22">
        <v>0</v>
      </c>
      <c r="AP52" s="22">
        <f t="shared" si="10"/>
        <v>1</v>
      </c>
      <c r="AQ52" s="22">
        <v>4</v>
      </c>
      <c r="AR52" s="36"/>
      <c r="AT52" s="22"/>
    </row>
    <row r="53" spans="1:46" ht="15.95" customHeight="1" thickBot="1" x14ac:dyDescent="0.3">
      <c r="A53" s="41"/>
      <c r="H53" s="22">
        <v>2</v>
      </c>
      <c r="I53" s="21" t="s">
        <v>82</v>
      </c>
      <c r="L53" s="21" t="s">
        <v>126</v>
      </c>
      <c r="M53" s="21"/>
      <c r="N53" s="21"/>
      <c r="O53" s="21"/>
      <c r="P53" s="21" t="s">
        <v>324</v>
      </c>
      <c r="Q53" s="41"/>
      <c r="R53" s="41"/>
      <c r="S53" s="17" t="s">
        <v>95</v>
      </c>
      <c r="T53" s="17"/>
      <c r="U53" s="17"/>
      <c r="V53" s="17"/>
      <c r="W53" s="17"/>
      <c r="X53" s="17"/>
      <c r="Y53" s="17"/>
      <c r="Z53" s="23">
        <f>SUM(Z41:Z52)</f>
        <v>242</v>
      </c>
      <c r="AA53" s="23">
        <f>SUM(AA41:AA52)</f>
        <v>48</v>
      </c>
      <c r="AB53" s="23">
        <f>SUM(AB41:AB52)</f>
        <v>82</v>
      </c>
      <c r="AC53" s="23">
        <f>+AB53+AA53</f>
        <v>130</v>
      </c>
      <c r="AD53" s="23">
        <f>SUM(AD41:AD52)</f>
        <v>20</v>
      </c>
      <c r="AE53" s="45"/>
      <c r="AF53" s="17" t="s">
        <v>94</v>
      </c>
      <c r="AG53" s="17"/>
      <c r="AH53" s="17"/>
      <c r="AI53" s="17"/>
      <c r="AJ53" s="17"/>
      <c r="AK53" s="17"/>
      <c r="AL53" s="17"/>
      <c r="AM53" s="23">
        <f>SUM(AM41:AM52)</f>
        <v>242</v>
      </c>
      <c r="AN53" s="23">
        <f>SUM(AN41:AN52)</f>
        <v>61</v>
      </c>
      <c r="AO53" s="23">
        <f>SUM(AO41:AO52)</f>
        <v>84</v>
      </c>
      <c r="AP53" s="23">
        <f>+AO53+AN53</f>
        <v>145</v>
      </c>
      <c r="AQ53" s="23">
        <f>SUM(AQ41:AQ52)</f>
        <v>36</v>
      </c>
      <c r="AR53" s="36"/>
    </row>
    <row r="54" spans="1:46" ht="15.95" customHeight="1" x14ac:dyDescent="0.25">
      <c r="A54" s="41"/>
      <c r="B54" s="36"/>
      <c r="C54" s="46"/>
      <c r="D54" s="46"/>
      <c r="E54" s="46"/>
      <c r="F54" s="46"/>
      <c r="G54" s="42"/>
      <c r="H54" s="45"/>
      <c r="I54" s="46"/>
      <c r="J54" s="46"/>
      <c r="K54" s="45"/>
      <c r="L54" s="45"/>
      <c r="M54" s="45"/>
      <c r="N54" s="45"/>
      <c r="O54" s="45"/>
      <c r="P54" s="59"/>
      <c r="Q54" s="41"/>
      <c r="R54" s="41"/>
      <c r="S54" s="12" t="s">
        <v>115</v>
      </c>
      <c r="T54" s="12"/>
      <c r="U54" s="12"/>
      <c r="V54" s="12"/>
      <c r="W54" s="12"/>
      <c r="X54" s="14" t="s">
        <v>36</v>
      </c>
      <c r="Z54" s="22">
        <v>18</v>
      </c>
      <c r="AA54" s="22">
        <v>3</v>
      </c>
      <c r="AB54" s="22">
        <v>16</v>
      </c>
      <c r="AC54" s="22">
        <f t="shared" ref="AC54:AC65" si="11">+AA54+AB54</f>
        <v>19</v>
      </c>
      <c r="AD54" s="22">
        <v>0</v>
      </c>
      <c r="AE54" s="45"/>
      <c r="AF54" s="19" t="s">
        <v>14</v>
      </c>
      <c r="AG54" s="19"/>
      <c r="AH54" s="19"/>
      <c r="AI54" s="19"/>
      <c r="AJ54" s="19"/>
      <c r="AK54" s="16" t="s">
        <v>26</v>
      </c>
      <c r="AM54" s="22">
        <v>55</v>
      </c>
      <c r="AN54" s="22">
        <v>12</v>
      </c>
      <c r="AO54" s="22">
        <v>32</v>
      </c>
      <c r="AP54" s="22">
        <f t="shared" ref="AP54:AP65" si="12">+AN54+AO54</f>
        <v>44</v>
      </c>
      <c r="AQ54" s="22">
        <v>8</v>
      </c>
      <c r="AR54" s="36"/>
    </row>
    <row r="55" spans="1:46" ht="15.95" customHeight="1" x14ac:dyDescent="0.25">
      <c r="A55" s="41"/>
      <c r="B55" s="11"/>
      <c r="C55" s="11"/>
      <c r="D55" s="11"/>
      <c r="E55" s="21" t="s">
        <v>102</v>
      </c>
      <c r="F55" s="21"/>
      <c r="G55" s="5">
        <f>SUM(G14:G54)</f>
        <v>29</v>
      </c>
      <c r="H55" s="5"/>
      <c r="I55" s="20"/>
      <c r="J55" s="21" t="s">
        <v>56</v>
      </c>
      <c r="K55" s="20"/>
      <c r="L55" s="5">
        <f>COUNTA(C14:C54)-8</f>
        <v>10</v>
      </c>
      <c r="N55" s="21" t="s">
        <v>73</v>
      </c>
      <c r="O55" s="5">
        <f>+L55*2</f>
        <v>20</v>
      </c>
      <c r="P55" s="11"/>
      <c r="Q55" s="41"/>
      <c r="R55" s="41"/>
      <c r="S55" s="27">
        <v>7.5</v>
      </c>
      <c r="T55" s="21" t="s">
        <v>69</v>
      </c>
      <c r="U55" s="21"/>
      <c r="V55" s="21"/>
      <c r="W55" s="21"/>
      <c r="X55" s="22">
        <v>68</v>
      </c>
      <c r="Y55" s="21" t="s">
        <v>106</v>
      </c>
      <c r="Z55" s="22">
        <v>22</v>
      </c>
      <c r="AA55" s="22">
        <v>0</v>
      </c>
      <c r="AB55" s="22">
        <v>1</v>
      </c>
      <c r="AC55" s="22">
        <f t="shared" si="11"/>
        <v>1</v>
      </c>
      <c r="AD55" s="22">
        <v>0</v>
      </c>
      <c r="AE55" s="45"/>
      <c r="AF55" s="27">
        <v>8</v>
      </c>
      <c r="AG55" s="21" t="s">
        <v>142</v>
      </c>
      <c r="AK55" s="22">
        <v>1</v>
      </c>
      <c r="AL55" s="21" t="s">
        <v>107</v>
      </c>
      <c r="AM55" s="22">
        <v>21</v>
      </c>
      <c r="AN55" s="22">
        <v>0</v>
      </c>
      <c r="AO55" s="22">
        <v>1</v>
      </c>
      <c r="AP55" s="22">
        <f t="shared" si="12"/>
        <v>1</v>
      </c>
      <c r="AQ55" s="22">
        <v>0</v>
      </c>
      <c r="AR55" s="36"/>
    </row>
    <row r="56" spans="1:46" ht="15.95" customHeight="1" x14ac:dyDescent="0.25">
      <c r="A56" s="41"/>
      <c r="E56" s="21" t="s">
        <v>101</v>
      </c>
      <c r="F56" s="21"/>
      <c r="G56" s="5">
        <f>COUNTA(L15:L54)+COUNTIF(L15:L54,"*&amp;*")</f>
        <v>34</v>
      </c>
      <c r="O56" t="s">
        <v>144</v>
      </c>
      <c r="Q56" s="41"/>
      <c r="R56" s="41"/>
      <c r="S56" s="27">
        <v>9.5</v>
      </c>
      <c r="T56" s="21" t="s">
        <v>85</v>
      </c>
      <c r="U56" s="21"/>
      <c r="V56" s="21"/>
      <c r="W56" s="21"/>
      <c r="X56" s="22">
        <v>9</v>
      </c>
      <c r="Y56" s="21" t="s">
        <v>106</v>
      </c>
      <c r="Z56" s="22">
        <v>20</v>
      </c>
      <c r="AA56" s="22">
        <v>23</v>
      </c>
      <c r="AB56" s="22">
        <v>20</v>
      </c>
      <c r="AC56" s="22">
        <f t="shared" si="11"/>
        <v>43</v>
      </c>
      <c r="AD56" s="22">
        <v>6</v>
      </c>
      <c r="AE56" s="45"/>
      <c r="AF56" s="27">
        <v>9</v>
      </c>
      <c r="AG56" s="21" t="s">
        <v>167</v>
      </c>
      <c r="AH56" s="21"/>
      <c r="AI56" s="21"/>
      <c r="AJ56" s="21"/>
      <c r="AK56" s="22">
        <v>71</v>
      </c>
      <c r="AL56" s="21" t="s">
        <v>107</v>
      </c>
      <c r="AM56" s="22">
        <v>19</v>
      </c>
      <c r="AN56" s="22">
        <v>10</v>
      </c>
      <c r="AO56" s="22">
        <v>6</v>
      </c>
      <c r="AP56" s="22">
        <f t="shared" si="12"/>
        <v>16</v>
      </c>
      <c r="AQ56" s="22">
        <v>2</v>
      </c>
      <c r="AR56" s="36"/>
    </row>
    <row r="57" spans="1:46" ht="15.95" customHeight="1" x14ac:dyDescent="0.25">
      <c r="A57" s="41"/>
      <c r="Q57" s="41"/>
      <c r="R57" s="41"/>
      <c r="S57" s="27">
        <v>8.5</v>
      </c>
      <c r="T57" s="21" t="s">
        <v>282</v>
      </c>
      <c r="U57" s="21"/>
      <c r="V57" s="21"/>
      <c r="W57" s="21"/>
      <c r="X57" s="22">
        <v>14</v>
      </c>
      <c r="Y57" s="21" t="s">
        <v>106</v>
      </c>
      <c r="Z57" s="22">
        <v>21</v>
      </c>
      <c r="AA57" s="22">
        <v>11</v>
      </c>
      <c r="AB57" s="22">
        <v>19</v>
      </c>
      <c r="AC57" s="22">
        <f t="shared" si="11"/>
        <v>30</v>
      </c>
      <c r="AD57" s="22">
        <v>6</v>
      </c>
      <c r="AE57" s="45"/>
      <c r="AF57" s="27">
        <v>8.5</v>
      </c>
      <c r="AG57" s="21" t="s">
        <v>42</v>
      </c>
      <c r="AH57" s="21"/>
      <c r="AI57" s="21"/>
      <c r="AJ57" s="21"/>
      <c r="AK57" s="22">
        <v>2</v>
      </c>
      <c r="AL57" s="21" t="s">
        <v>107</v>
      </c>
      <c r="AM57" s="22">
        <v>19</v>
      </c>
      <c r="AN57" s="22">
        <v>11</v>
      </c>
      <c r="AO57" s="22">
        <v>12</v>
      </c>
      <c r="AP57" s="22">
        <f t="shared" si="12"/>
        <v>23</v>
      </c>
      <c r="AQ57" s="22">
        <v>4</v>
      </c>
      <c r="AR57" s="36"/>
    </row>
    <row r="58" spans="1:46" ht="15.95" customHeight="1" x14ac:dyDescent="0.25">
      <c r="A58" s="41"/>
      <c r="B58" s="6" t="s">
        <v>83</v>
      </c>
      <c r="C58" s="6"/>
      <c r="N58" s="6"/>
      <c r="O58" s="6"/>
      <c r="Q58" s="41"/>
      <c r="R58" s="41"/>
      <c r="S58" s="27">
        <v>8</v>
      </c>
      <c r="T58" s="21" t="s">
        <v>190</v>
      </c>
      <c r="U58" s="21"/>
      <c r="V58" s="21"/>
      <c r="W58" s="21"/>
      <c r="X58" s="22">
        <v>11</v>
      </c>
      <c r="Y58" s="21" t="s">
        <v>106</v>
      </c>
      <c r="Z58" s="22">
        <v>19</v>
      </c>
      <c r="AA58" s="22">
        <v>1</v>
      </c>
      <c r="AB58" s="22">
        <v>7</v>
      </c>
      <c r="AC58" s="22">
        <f t="shared" si="11"/>
        <v>8</v>
      </c>
      <c r="AD58" s="22">
        <v>0</v>
      </c>
      <c r="AE58" s="45"/>
      <c r="AF58" s="27">
        <v>8</v>
      </c>
      <c r="AG58" s="21" t="s">
        <v>74</v>
      </c>
      <c r="AH58" s="21"/>
      <c r="AI58" s="21"/>
      <c r="AJ58" s="21"/>
      <c r="AK58" s="22">
        <v>91</v>
      </c>
      <c r="AL58" s="21" t="s">
        <v>107</v>
      </c>
      <c r="AM58" s="22">
        <v>21</v>
      </c>
      <c r="AN58" s="22">
        <v>13</v>
      </c>
      <c r="AO58" s="22">
        <v>3</v>
      </c>
      <c r="AP58" s="22">
        <f t="shared" si="12"/>
        <v>16</v>
      </c>
      <c r="AQ58" s="22">
        <v>2</v>
      </c>
      <c r="AR58" s="36"/>
    </row>
    <row r="59" spans="1:46" ht="15.95" customHeight="1" x14ac:dyDescent="0.25">
      <c r="A59" s="41"/>
      <c r="Q59" s="41"/>
      <c r="R59" s="41"/>
      <c r="S59" s="27">
        <v>7.5</v>
      </c>
      <c r="T59" s="21" t="s">
        <v>139</v>
      </c>
      <c r="U59" s="21"/>
      <c r="V59" s="21"/>
      <c r="W59" s="21"/>
      <c r="X59" s="22">
        <v>6</v>
      </c>
      <c r="Y59" s="21" t="s">
        <v>106</v>
      </c>
      <c r="Z59" s="22">
        <v>21</v>
      </c>
      <c r="AA59" s="22">
        <v>8</v>
      </c>
      <c r="AB59" s="22">
        <v>9</v>
      </c>
      <c r="AC59" s="22">
        <f t="shared" si="11"/>
        <v>17</v>
      </c>
      <c r="AD59" s="22">
        <v>0</v>
      </c>
      <c r="AE59" s="45"/>
      <c r="AF59" s="27">
        <v>8</v>
      </c>
      <c r="AG59" s="21" t="s">
        <v>195</v>
      </c>
      <c r="AH59" s="21"/>
      <c r="AI59" s="21"/>
      <c r="AJ59" s="21"/>
      <c r="AK59" s="22">
        <v>5</v>
      </c>
      <c r="AL59" s="21" t="s">
        <v>107</v>
      </c>
      <c r="AM59" s="22">
        <v>13</v>
      </c>
      <c r="AN59" s="22">
        <v>4</v>
      </c>
      <c r="AO59" s="22">
        <v>3</v>
      </c>
      <c r="AP59" s="22">
        <f t="shared" si="12"/>
        <v>7</v>
      </c>
      <c r="AQ59" s="22">
        <v>2</v>
      </c>
      <c r="AR59" s="36"/>
    </row>
    <row r="60" spans="1:46" ht="15.95" customHeight="1" x14ac:dyDescent="0.25">
      <c r="A60" s="41"/>
      <c r="C60" s="6" t="s">
        <v>58</v>
      </c>
      <c r="H60" s="6" t="s">
        <v>65</v>
      </c>
      <c r="M60" s="6" t="s">
        <v>66</v>
      </c>
      <c r="Q60" s="41"/>
      <c r="R60" s="41"/>
      <c r="S60" s="27">
        <v>7.5</v>
      </c>
      <c r="T60" s="21" t="s">
        <v>118</v>
      </c>
      <c r="V60" s="21"/>
      <c r="W60" s="21"/>
      <c r="X60" s="22">
        <v>7</v>
      </c>
      <c r="Y60" s="21" t="s">
        <v>106</v>
      </c>
      <c r="Z60" s="22">
        <v>20</v>
      </c>
      <c r="AA60" s="22">
        <v>12</v>
      </c>
      <c r="AB60" s="22">
        <v>19</v>
      </c>
      <c r="AC60" s="22">
        <f t="shared" si="11"/>
        <v>31</v>
      </c>
      <c r="AD60" s="22">
        <v>8</v>
      </c>
      <c r="AE60" s="45"/>
      <c r="AF60" s="27">
        <v>7.5</v>
      </c>
      <c r="AG60" s="21" t="s">
        <v>450</v>
      </c>
      <c r="AH60" s="21"/>
      <c r="AI60" s="21"/>
      <c r="AJ60" s="21"/>
      <c r="AK60" s="22">
        <v>97</v>
      </c>
      <c r="AL60" s="21" t="s">
        <v>107</v>
      </c>
      <c r="AM60" s="22">
        <v>16</v>
      </c>
      <c r="AN60" s="22">
        <v>2</v>
      </c>
      <c r="AO60" s="22">
        <v>2</v>
      </c>
      <c r="AP60" s="22">
        <f t="shared" si="12"/>
        <v>4</v>
      </c>
      <c r="AQ60" s="22">
        <v>2</v>
      </c>
      <c r="AR60" s="36"/>
    </row>
    <row r="61" spans="1:46" ht="15.95" customHeight="1" x14ac:dyDescent="0.25">
      <c r="A61" s="41"/>
      <c r="C61" s="21"/>
      <c r="H61" s="21" t="s">
        <v>682</v>
      </c>
      <c r="I61" s="21"/>
      <c r="J61" s="21"/>
      <c r="K61" s="21"/>
      <c r="L61" s="21"/>
      <c r="M61" s="21"/>
      <c r="N61" s="21"/>
      <c r="O61" s="21"/>
      <c r="P61" s="21"/>
      <c r="Q61" s="36"/>
      <c r="R61" s="41"/>
      <c r="S61" s="27">
        <v>7.5</v>
      </c>
      <c r="T61" s="21" t="s">
        <v>128</v>
      </c>
      <c r="U61" s="21"/>
      <c r="V61" s="21"/>
      <c r="W61" s="21"/>
      <c r="X61" s="22">
        <v>10</v>
      </c>
      <c r="Y61" s="21" t="s">
        <v>106</v>
      </c>
      <c r="Z61" s="22">
        <v>21</v>
      </c>
      <c r="AA61" s="22">
        <v>16</v>
      </c>
      <c r="AB61" s="22">
        <v>13</v>
      </c>
      <c r="AC61" s="22">
        <f t="shared" si="11"/>
        <v>29</v>
      </c>
      <c r="AD61" s="22">
        <v>2</v>
      </c>
      <c r="AE61" s="45"/>
      <c r="AF61" s="27">
        <v>7.5</v>
      </c>
      <c r="AG61" s="21" t="s">
        <v>60</v>
      </c>
      <c r="AH61" s="21"/>
      <c r="AI61" s="21"/>
      <c r="AJ61" s="21"/>
      <c r="AK61" s="22">
        <v>23</v>
      </c>
      <c r="AL61" s="21" t="s">
        <v>107</v>
      </c>
      <c r="AM61" s="22">
        <v>11</v>
      </c>
      <c r="AN61" s="22">
        <v>2</v>
      </c>
      <c r="AO61" s="22">
        <v>9</v>
      </c>
      <c r="AP61" s="22">
        <f t="shared" si="12"/>
        <v>11</v>
      </c>
      <c r="AQ61" s="22">
        <v>0</v>
      </c>
      <c r="AR61" s="36"/>
    </row>
    <row r="62" spans="1:46" ht="15.95" customHeight="1" x14ac:dyDescent="0.25">
      <c r="A62" s="41"/>
      <c r="C62" s="21"/>
      <c r="H62" s="21" t="s">
        <v>344</v>
      </c>
      <c r="I62" s="21"/>
      <c r="J62" s="21"/>
      <c r="K62" s="21"/>
      <c r="L62" s="21"/>
      <c r="M62" s="21"/>
      <c r="N62" s="21"/>
      <c r="Q62" s="41"/>
      <c r="R62" s="41"/>
      <c r="S62" s="27">
        <v>7</v>
      </c>
      <c r="T62" s="21" t="s">
        <v>191</v>
      </c>
      <c r="U62" s="21"/>
      <c r="V62" s="21"/>
      <c r="W62" s="21"/>
      <c r="X62" s="22">
        <v>5</v>
      </c>
      <c r="Y62" s="21" t="s">
        <v>106</v>
      </c>
      <c r="Z62" s="22">
        <v>19</v>
      </c>
      <c r="AA62" s="22">
        <v>1</v>
      </c>
      <c r="AB62" s="22">
        <v>4</v>
      </c>
      <c r="AC62" s="22">
        <f t="shared" si="11"/>
        <v>5</v>
      </c>
      <c r="AD62" s="22">
        <v>2</v>
      </c>
      <c r="AE62" s="45"/>
      <c r="AF62" s="27">
        <v>7</v>
      </c>
      <c r="AG62" s="21" t="s">
        <v>61</v>
      </c>
      <c r="AH62" s="21"/>
      <c r="AI62" s="21"/>
      <c r="AJ62" s="21"/>
      <c r="AK62" s="22">
        <v>7</v>
      </c>
      <c r="AL62" s="21" t="s">
        <v>107</v>
      </c>
      <c r="AM62" s="22">
        <v>20</v>
      </c>
      <c r="AN62" s="22">
        <v>1</v>
      </c>
      <c r="AO62" s="22">
        <v>2</v>
      </c>
      <c r="AP62" s="22">
        <f t="shared" si="12"/>
        <v>3</v>
      </c>
      <c r="AQ62" s="22">
        <v>0</v>
      </c>
      <c r="AR62" s="36"/>
    </row>
    <row r="63" spans="1:46" ht="15.95" customHeight="1" x14ac:dyDescent="0.25">
      <c r="A63" s="36"/>
      <c r="H63" s="21" t="s">
        <v>502</v>
      </c>
      <c r="I63" s="21"/>
      <c r="J63" s="21"/>
      <c r="K63" s="21"/>
      <c r="L63" s="21"/>
      <c r="M63" s="21"/>
      <c r="N63" s="21"/>
      <c r="Q63" s="36"/>
      <c r="R63" s="41"/>
      <c r="S63" s="27">
        <v>6.5</v>
      </c>
      <c r="T63" s="21" t="s">
        <v>30</v>
      </c>
      <c r="U63" s="21"/>
      <c r="V63" s="21"/>
      <c r="W63" s="21"/>
      <c r="X63" s="22">
        <v>3</v>
      </c>
      <c r="Y63" s="21" t="s">
        <v>106</v>
      </c>
      <c r="Z63" s="22">
        <v>22</v>
      </c>
      <c r="AA63" s="22">
        <v>0</v>
      </c>
      <c r="AB63" s="22">
        <v>8</v>
      </c>
      <c r="AC63" s="22">
        <f t="shared" si="11"/>
        <v>8</v>
      </c>
      <c r="AD63" s="22">
        <v>6</v>
      </c>
      <c r="AE63" s="45"/>
      <c r="AF63" s="27">
        <v>7</v>
      </c>
      <c r="AG63" s="21" t="s">
        <v>197</v>
      </c>
      <c r="AH63" s="21"/>
      <c r="AI63" s="21"/>
      <c r="AJ63" s="21"/>
      <c r="AK63" s="22">
        <v>10</v>
      </c>
      <c r="AL63" s="21" t="s">
        <v>107</v>
      </c>
      <c r="AM63" s="22">
        <v>16</v>
      </c>
      <c r="AN63" s="22">
        <v>1</v>
      </c>
      <c r="AO63" s="22">
        <v>3</v>
      </c>
      <c r="AP63" s="22">
        <f t="shared" si="12"/>
        <v>4</v>
      </c>
      <c r="AQ63" s="22">
        <v>4</v>
      </c>
      <c r="AR63" s="36"/>
    </row>
    <row r="64" spans="1:46" ht="15.95" customHeight="1" x14ac:dyDescent="0.25">
      <c r="A64" s="41"/>
      <c r="H64" s="21" t="s">
        <v>683</v>
      </c>
      <c r="M64" s="21"/>
      <c r="Q64" s="41"/>
      <c r="R64" s="41"/>
      <c r="S64" s="27">
        <v>6</v>
      </c>
      <c r="T64" s="21" t="s">
        <v>105</v>
      </c>
      <c r="U64" s="21"/>
      <c r="V64" s="21"/>
      <c r="W64" s="21"/>
      <c r="X64" s="22">
        <v>4</v>
      </c>
      <c r="Y64" s="21" t="s">
        <v>106</v>
      </c>
      <c r="Z64" s="22">
        <v>20</v>
      </c>
      <c r="AA64" s="22">
        <v>0</v>
      </c>
      <c r="AB64" s="22">
        <v>5</v>
      </c>
      <c r="AC64" s="22">
        <f t="shared" si="11"/>
        <v>5</v>
      </c>
      <c r="AD64" s="22">
        <v>0</v>
      </c>
      <c r="AE64" s="45"/>
      <c r="AF64" s="27">
        <v>6.5</v>
      </c>
      <c r="AG64" s="21" t="s">
        <v>33</v>
      </c>
      <c r="AH64" s="21"/>
      <c r="AI64" s="21"/>
      <c r="AJ64" s="21"/>
      <c r="AK64" s="22">
        <v>66</v>
      </c>
      <c r="AL64" s="21" t="s">
        <v>107</v>
      </c>
      <c r="AM64" s="22">
        <v>14</v>
      </c>
      <c r="AN64" s="22">
        <v>0</v>
      </c>
      <c r="AO64" s="22">
        <v>2</v>
      </c>
      <c r="AP64" s="22">
        <f t="shared" si="12"/>
        <v>2</v>
      </c>
      <c r="AQ64" s="22">
        <v>0</v>
      </c>
      <c r="AR64" s="36"/>
    </row>
    <row r="65" spans="1:44" ht="15.95" customHeight="1" x14ac:dyDescent="0.25">
      <c r="A65" s="36"/>
      <c r="Q65" s="36"/>
      <c r="R65" s="41"/>
      <c r="S65" s="27">
        <v>6.5</v>
      </c>
      <c r="T65" s="21" t="s">
        <v>133</v>
      </c>
      <c r="U65" s="21"/>
      <c r="V65" s="21"/>
      <c r="W65" s="21"/>
      <c r="X65" s="22">
        <v>2</v>
      </c>
      <c r="Y65" s="21" t="s">
        <v>106</v>
      </c>
      <c r="Z65" s="22">
        <v>19</v>
      </c>
      <c r="AA65" s="22">
        <v>6</v>
      </c>
      <c r="AB65" s="22">
        <v>9</v>
      </c>
      <c r="AC65" s="22">
        <f t="shared" si="11"/>
        <v>15</v>
      </c>
      <c r="AD65" s="22">
        <v>0</v>
      </c>
      <c r="AE65" s="45"/>
      <c r="AF65" s="27">
        <v>6</v>
      </c>
      <c r="AG65" s="21" t="s">
        <v>59</v>
      </c>
      <c r="AH65" s="21"/>
      <c r="AI65" s="21"/>
      <c r="AJ65" s="21"/>
      <c r="AK65" s="22">
        <v>75</v>
      </c>
      <c r="AL65" s="21" t="s">
        <v>107</v>
      </c>
      <c r="AM65" s="22">
        <v>17</v>
      </c>
      <c r="AN65" s="22">
        <v>0</v>
      </c>
      <c r="AO65" s="22">
        <v>1</v>
      </c>
      <c r="AP65" s="22">
        <f t="shared" si="12"/>
        <v>1</v>
      </c>
      <c r="AQ65" s="22">
        <v>0</v>
      </c>
      <c r="AR65" s="36"/>
    </row>
    <row r="66" spans="1:44" ht="15.95" customHeight="1" thickBot="1" x14ac:dyDescent="0.3">
      <c r="A66" s="41"/>
      <c r="Q66" s="36"/>
      <c r="R66" s="41"/>
      <c r="S66" s="17" t="s">
        <v>116</v>
      </c>
      <c r="T66" s="17"/>
      <c r="U66" s="17"/>
      <c r="V66" s="17"/>
      <c r="W66" s="17"/>
      <c r="X66" s="17"/>
      <c r="Y66" s="17"/>
      <c r="Z66" s="23">
        <f>SUM(Z54:Z65)</f>
        <v>242</v>
      </c>
      <c r="AA66" s="23">
        <f>SUM(AA54:AA65)</f>
        <v>81</v>
      </c>
      <c r="AB66" s="23">
        <f>SUM(AB54:AB65)</f>
        <v>130</v>
      </c>
      <c r="AC66" s="23">
        <f>+AB66+AA66</f>
        <v>211</v>
      </c>
      <c r="AD66" s="23">
        <f>SUM(AD54:AD65)</f>
        <v>30</v>
      </c>
      <c r="AE66" s="45"/>
      <c r="AF66" s="17" t="s">
        <v>35</v>
      </c>
      <c r="AG66" s="17"/>
      <c r="AH66" s="17"/>
      <c r="AI66" s="17"/>
      <c r="AJ66" s="17"/>
      <c r="AK66" s="17"/>
      <c r="AL66" s="17"/>
      <c r="AM66" s="23">
        <f>SUM(AM54:AM65)</f>
        <v>242</v>
      </c>
      <c r="AN66" s="23">
        <f>SUM(AN54:AN65)</f>
        <v>56</v>
      </c>
      <c r="AO66" s="23">
        <f>SUM(AO54:AO65)</f>
        <v>76</v>
      </c>
      <c r="AP66" s="23">
        <f>+AO66+AN66</f>
        <v>132</v>
      </c>
      <c r="AQ66" s="23">
        <f>SUM(AQ54:AQ65)</f>
        <v>24</v>
      </c>
      <c r="AR66" s="36"/>
    </row>
    <row r="67" spans="1:44" ht="15.95" customHeight="1" x14ac:dyDescent="0.25">
      <c r="A67" s="41"/>
      <c r="Q67" s="36"/>
      <c r="R67" s="36"/>
      <c r="AF67" s="21" t="s">
        <v>124</v>
      </c>
      <c r="AG67" s="11"/>
      <c r="AH67" s="11"/>
      <c r="AI67" s="11"/>
      <c r="AJ67" s="21"/>
      <c r="AK67" s="21"/>
      <c r="AL67" s="11"/>
      <c r="AM67" s="62">
        <f>+Z27+Z40+AM27+AM66+AM53+AM40+Z66+Z53</f>
        <v>1936</v>
      </c>
      <c r="AN67" s="15">
        <f>+AA27+AA40+AN27+AN66+AN53+AN40+AA66+AA53</f>
        <v>546</v>
      </c>
      <c r="AO67" s="15">
        <f>+AB27+AB40+AO27+AO66+AO53+AO40+AB66+AB53</f>
        <v>808</v>
      </c>
      <c r="AP67" s="62">
        <f>+AC27+AC40+AP27+AP66+AP53+AP40+AC66+AC53</f>
        <v>1354</v>
      </c>
      <c r="AQ67" s="15">
        <f>+AD27+AD40+AQ27+AQ66+AQ53+AQ40+AD66+AD53</f>
        <v>226</v>
      </c>
      <c r="AR67" s="36"/>
    </row>
    <row r="68" spans="1:44" ht="15.95" customHeight="1" x14ac:dyDescent="0.25">
      <c r="A68" s="41"/>
      <c r="Q68" s="36"/>
      <c r="R68" s="36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J68" s="21"/>
      <c r="AK68" s="21"/>
      <c r="AL68" s="11"/>
      <c r="AM68" s="22"/>
      <c r="AN68" s="22"/>
      <c r="AO68" s="22"/>
      <c r="AP68" s="22"/>
      <c r="AQ68" s="22"/>
      <c r="AR68" s="36"/>
    </row>
    <row r="69" spans="1:44" ht="15.95" customHeight="1" x14ac:dyDescent="0.25">
      <c r="A69" s="41"/>
      <c r="Q69" s="36"/>
      <c r="R69" s="36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21"/>
      <c r="AG69" s="11"/>
      <c r="AH69" s="11"/>
      <c r="AI69" s="11"/>
      <c r="AJ69" s="21"/>
      <c r="AK69" s="21"/>
      <c r="AL69" s="11"/>
      <c r="AM69" s="22"/>
      <c r="AN69" s="22"/>
      <c r="AO69" s="22"/>
      <c r="AP69" s="22"/>
      <c r="AQ69" s="22"/>
      <c r="AR69" s="36"/>
    </row>
    <row r="70" spans="1:44" ht="15.95" customHeight="1" x14ac:dyDescent="0.25">
      <c r="A70" s="41"/>
      <c r="Q70" s="36"/>
      <c r="R70" s="36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21"/>
      <c r="AG70" s="11"/>
      <c r="AH70" s="11"/>
      <c r="AI70" s="11"/>
      <c r="AJ70" s="21"/>
      <c r="AK70" s="21"/>
      <c r="AL70" s="11"/>
      <c r="AM70" s="22"/>
      <c r="AN70" s="22"/>
      <c r="AO70" s="22"/>
      <c r="AP70" s="34"/>
      <c r="AQ70" s="22"/>
      <c r="AR70" s="36"/>
    </row>
    <row r="71" spans="1:44" ht="15.95" customHeight="1" x14ac:dyDescent="0.25">
      <c r="A71" s="41"/>
      <c r="Q71" s="36"/>
      <c r="R71" s="36"/>
      <c r="S71" s="11"/>
      <c r="T71" s="11"/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1"/>
      <c r="AF71" s="21"/>
      <c r="AG71" s="11"/>
      <c r="AH71" s="11"/>
      <c r="AI71" s="11"/>
      <c r="AJ71" s="21"/>
      <c r="AK71" s="21"/>
      <c r="AL71" s="11"/>
      <c r="AM71" s="22"/>
      <c r="AN71" s="22"/>
      <c r="AO71" s="22"/>
      <c r="AP71" s="34"/>
      <c r="AQ71" s="22"/>
      <c r="AR71" s="36"/>
    </row>
    <row r="72" spans="1:44" ht="15.95" customHeight="1" x14ac:dyDescent="0.25">
      <c r="A72" s="41"/>
      <c r="Q72" s="36"/>
      <c r="R72" s="39"/>
      <c r="AR72" s="43"/>
    </row>
    <row r="73" spans="1:44" ht="15" customHeight="1" x14ac:dyDescent="0.2">
      <c r="A73" s="39"/>
      <c r="B73" s="39"/>
      <c r="C73" s="39"/>
      <c r="D73" s="39"/>
      <c r="E73" s="39"/>
      <c r="F73" s="39"/>
      <c r="G73" s="39"/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39"/>
      <c r="U73" s="39"/>
      <c r="V73" s="39"/>
      <c r="W73" s="39"/>
      <c r="X73" s="39"/>
      <c r="Y73" s="39"/>
      <c r="Z73" s="39"/>
      <c r="AA73" s="43"/>
      <c r="AB73" s="39"/>
      <c r="AC73" s="39"/>
      <c r="AD73" s="39"/>
      <c r="AE73" s="39"/>
      <c r="AF73" s="39"/>
      <c r="AG73" s="39"/>
      <c r="AH73" s="39"/>
      <c r="AI73" s="39"/>
      <c r="AJ73" s="39"/>
      <c r="AK73" s="39"/>
      <c r="AL73" s="39"/>
      <c r="AM73" s="39"/>
      <c r="AN73" s="39"/>
      <c r="AO73" s="39"/>
      <c r="AP73" s="39"/>
      <c r="AQ73" s="39"/>
      <c r="AR73" s="43"/>
    </row>
    <row r="74" spans="1:44" ht="24" customHeight="1" x14ac:dyDescent="0.3">
      <c r="A74" s="39"/>
      <c r="B74" s="85" t="s">
        <v>127</v>
      </c>
      <c r="C74" s="85"/>
      <c r="D74" s="85"/>
      <c r="E74" s="85"/>
      <c r="F74" s="85"/>
      <c r="G74" s="85"/>
      <c r="H74" s="85"/>
      <c r="I74" s="85"/>
      <c r="J74" s="85"/>
      <c r="K74" s="85"/>
      <c r="L74" s="85"/>
      <c r="M74" s="85"/>
      <c r="N74" s="85"/>
      <c r="O74" s="85"/>
      <c r="P74" s="85"/>
      <c r="Q74" s="39"/>
      <c r="R74" s="39"/>
      <c r="S74" s="85" t="s">
        <v>127</v>
      </c>
      <c r="T74" s="85"/>
      <c r="U74" s="85"/>
      <c r="V74" s="85"/>
      <c r="W74" s="85"/>
      <c r="X74" s="85"/>
      <c r="Y74" s="85"/>
      <c r="Z74" s="85"/>
      <c r="AA74" s="85"/>
      <c r="AB74" s="85"/>
      <c r="AC74" s="85"/>
      <c r="AD74" s="85"/>
      <c r="AE74" s="85"/>
      <c r="AF74" s="85"/>
      <c r="AG74" s="85"/>
      <c r="AH74" s="85"/>
      <c r="AI74" s="85"/>
      <c r="AJ74" s="85"/>
      <c r="AK74" s="85"/>
      <c r="AL74" s="85"/>
      <c r="AM74" s="85"/>
      <c r="AN74" s="85"/>
      <c r="AO74" s="85"/>
      <c r="AP74" s="85"/>
      <c r="AQ74" s="85"/>
      <c r="AR74" s="43"/>
    </row>
    <row r="75" spans="1:44" ht="20.25" x14ac:dyDescent="0.3">
      <c r="A75" s="39"/>
      <c r="B75" s="26" t="s">
        <v>76</v>
      </c>
      <c r="C75" s="26">
        <f>+C2</f>
        <v>22</v>
      </c>
      <c r="D75" s="25"/>
      <c r="E75" s="25"/>
      <c r="F75" s="25"/>
      <c r="G75" s="86" t="str">
        <f>+G2</f>
        <v>2025/2026 REGULAR SEASON FINAL</v>
      </c>
      <c r="H75" s="86"/>
      <c r="I75" s="86"/>
      <c r="J75" s="86"/>
      <c r="K75" s="86"/>
      <c r="L75" s="86"/>
      <c r="M75" s="86"/>
      <c r="N75" s="25"/>
      <c r="O75" s="25"/>
      <c r="P75" s="25"/>
      <c r="Q75" s="39"/>
      <c r="R75" s="39"/>
      <c r="S75" s="86" t="s">
        <v>88</v>
      </c>
      <c r="T75" s="86"/>
      <c r="U75" s="86"/>
      <c r="V75" s="86"/>
      <c r="W75" s="86"/>
      <c r="X75" s="86"/>
      <c r="Y75" s="86"/>
      <c r="Z75" s="86"/>
      <c r="AA75" s="86"/>
      <c r="AB75" s="86"/>
      <c r="AC75" s="86"/>
      <c r="AD75" s="86"/>
      <c r="AE75" s="86"/>
      <c r="AF75" s="86"/>
      <c r="AG75" s="86"/>
      <c r="AH75" s="86"/>
      <c r="AI75" s="86"/>
      <c r="AJ75" s="86"/>
      <c r="AK75" s="86"/>
      <c r="AL75" s="86"/>
      <c r="AM75" s="86"/>
      <c r="AN75" s="86"/>
      <c r="AO75" s="86"/>
      <c r="AP75" s="86"/>
      <c r="AQ75" s="86"/>
      <c r="AR75" s="39"/>
    </row>
    <row r="76" spans="1:44" ht="18.600000000000001" customHeight="1" x14ac:dyDescent="0.3">
      <c r="A76" s="36"/>
      <c r="N76" s="25"/>
      <c r="O76" s="25"/>
      <c r="P76" s="25"/>
      <c r="Q76" s="36"/>
      <c r="R76" s="36"/>
      <c r="T76" s="16"/>
      <c r="U76" s="16"/>
      <c r="V76" s="16"/>
      <c r="W76" s="16"/>
      <c r="X76" s="16"/>
      <c r="Y76" s="16"/>
      <c r="Z76" s="16"/>
      <c r="AA76" s="29"/>
      <c r="AB76" s="29"/>
      <c r="AC76" s="29"/>
      <c r="AD76" s="29"/>
      <c r="AE76" s="30"/>
      <c r="AF76" s="29"/>
      <c r="AG76" s="29"/>
      <c r="AH76" s="29"/>
      <c r="AI76" s="29"/>
      <c r="AJ76" s="29"/>
      <c r="AK76" s="29"/>
      <c r="AL76" s="29"/>
      <c r="AM76" s="21"/>
      <c r="AN76" s="11"/>
      <c r="AO76" s="11"/>
      <c r="AP76" s="22"/>
      <c r="AQ76" s="22"/>
      <c r="AR76" s="36"/>
    </row>
    <row r="77" spans="1:44" ht="16.5" thickBot="1" x14ac:dyDescent="0.3">
      <c r="A77" s="36"/>
      <c r="Q77" s="39"/>
      <c r="R77" s="39"/>
      <c r="S77" s="28" t="s">
        <v>109</v>
      </c>
      <c r="T77" s="28" t="s">
        <v>111</v>
      </c>
      <c r="U77" s="28"/>
      <c r="V77" s="38"/>
      <c r="W77" s="38"/>
      <c r="X77" s="38"/>
      <c r="Y77" s="38"/>
      <c r="Z77" s="38" t="s">
        <v>3</v>
      </c>
      <c r="AA77" s="38" t="s">
        <v>22</v>
      </c>
      <c r="AB77" s="38" t="s">
        <v>23</v>
      </c>
      <c r="AC77" s="38" t="s">
        <v>24</v>
      </c>
      <c r="AD77" s="38" t="s">
        <v>2</v>
      </c>
      <c r="AE77" s="22"/>
      <c r="AF77" s="28" t="s">
        <v>109</v>
      </c>
      <c r="AG77" s="28" t="s">
        <v>111</v>
      </c>
      <c r="AH77" s="28"/>
      <c r="AI77" s="38"/>
      <c r="AJ77" s="38"/>
      <c r="AK77" s="38"/>
      <c r="AL77" s="38"/>
      <c r="AM77" s="38" t="s">
        <v>3</v>
      </c>
      <c r="AN77" s="38" t="s">
        <v>22</v>
      </c>
      <c r="AO77" s="38" t="s">
        <v>23</v>
      </c>
      <c r="AP77" s="38" t="s">
        <v>24</v>
      </c>
      <c r="AQ77" s="38" t="s">
        <v>2</v>
      </c>
      <c r="AR77" s="39"/>
    </row>
    <row r="78" spans="1:44" ht="15.75" customHeight="1" x14ac:dyDescent="0.25">
      <c r="A78" s="36"/>
      <c r="Q78" s="39"/>
      <c r="R78" s="39"/>
      <c r="S78" s="27">
        <v>8.5</v>
      </c>
      <c r="T78" s="21" t="s">
        <v>276</v>
      </c>
      <c r="Z78" s="22">
        <v>7</v>
      </c>
      <c r="AA78" s="22">
        <v>7</v>
      </c>
      <c r="AB78" s="22">
        <v>1</v>
      </c>
      <c r="AC78" s="22">
        <f t="shared" ref="AC78:AC95" si="13">+AA78+AB78</f>
        <v>8</v>
      </c>
      <c r="AD78" s="22">
        <v>2</v>
      </c>
      <c r="AF78" s="27">
        <v>7</v>
      </c>
      <c r="AG78" s="21" t="s">
        <v>393</v>
      </c>
      <c r="AM78" s="22">
        <v>10</v>
      </c>
      <c r="AN78" s="22">
        <v>3</v>
      </c>
      <c r="AO78" s="22">
        <v>2</v>
      </c>
      <c r="AP78" s="22">
        <f t="shared" ref="AP78:AP96" si="14">+AN78+AO78</f>
        <v>5</v>
      </c>
      <c r="AQ78" s="22">
        <v>2</v>
      </c>
      <c r="AR78" s="39"/>
    </row>
    <row r="79" spans="1:44" ht="15.75" customHeight="1" thickBot="1" x14ac:dyDescent="0.3">
      <c r="A79" s="36"/>
      <c r="E79" s="2" t="s">
        <v>67</v>
      </c>
      <c r="F79" s="2"/>
      <c r="G79" s="2"/>
      <c r="H79" s="63" t="s">
        <v>1</v>
      </c>
      <c r="I79" s="4"/>
      <c r="J79" s="4" t="s">
        <v>3</v>
      </c>
      <c r="K79" s="4" t="s">
        <v>22</v>
      </c>
      <c r="L79" s="4" t="s">
        <v>23</v>
      </c>
      <c r="M79" s="50" t="s">
        <v>24</v>
      </c>
      <c r="Q79" s="36"/>
      <c r="R79" s="36"/>
      <c r="S79" s="27">
        <v>9</v>
      </c>
      <c r="T79" s="21" t="s">
        <v>484</v>
      </c>
      <c r="Z79" s="22">
        <v>3</v>
      </c>
      <c r="AA79" s="22">
        <v>3</v>
      </c>
      <c r="AB79" s="22">
        <v>5</v>
      </c>
      <c r="AC79" s="22">
        <f t="shared" si="13"/>
        <v>8</v>
      </c>
      <c r="AD79" s="22">
        <v>0</v>
      </c>
      <c r="AF79" s="27">
        <v>9.5</v>
      </c>
      <c r="AG79" s="21" t="s">
        <v>653</v>
      </c>
      <c r="AM79" s="22">
        <v>1</v>
      </c>
      <c r="AN79" s="22">
        <v>1</v>
      </c>
      <c r="AO79" s="22">
        <v>0</v>
      </c>
      <c r="AP79" s="22">
        <f t="shared" si="14"/>
        <v>1</v>
      </c>
      <c r="AQ79" s="22">
        <v>0</v>
      </c>
      <c r="AR79" s="36"/>
    </row>
    <row r="80" spans="1:44" ht="15.75" customHeight="1" x14ac:dyDescent="0.25">
      <c r="A80" s="36"/>
      <c r="E80" s="21" t="s">
        <v>161</v>
      </c>
      <c r="F80" s="21"/>
      <c r="G80" s="21"/>
      <c r="H80" s="21" t="s">
        <v>17</v>
      </c>
      <c r="I80" s="22"/>
      <c r="J80" s="22">
        <v>22</v>
      </c>
      <c r="K80" s="22">
        <v>31</v>
      </c>
      <c r="L80" s="22">
        <v>23</v>
      </c>
      <c r="M80" s="49">
        <f t="shared" ref="M80:M102" si="15">+K80+L80</f>
        <v>54</v>
      </c>
      <c r="Q80" s="36"/>
      <c r="R80" s="36"/>
      <c r="S80" s="27">
        <v>8.5</v>
      </c>
      <c r="T80" s="21" t="s">
        <v>394</v>
      </c>
      <c r="Z80" s="22">
        <v>2.7</v>
      </c>
      <c r="AA80" s="22">
        <v>1</v>
      </c>
      <c r="AB80" s="22">
        <v>6</v>
      </c>
      <c r="AC80" s="22">
        <f t="shared" si="13"/>
        <v>7</v>
      </c>
      <c r="AD80" s="22">
        <v>0</v>
      </c>
      <c r="AF80" s="27">
        <v>7.5</v>
      </c>
      <c r="AG80" s="21" t="s">
        <v>297</v>
      </c>
      <c r="AM80" s="22">
        <v>3</v>
      </c>
      <c r="AN80" s="22">
        <v>2</v>
      </c>
      <c r="AO80" s="22">
        <v>1</v>
      </c>
      <c r="AP80" s="22">
        <f t="shared" si="14"/>
        <v>3</v>
      </c>
      <c r="AQ80" s="22">
        <v>0</v>
      </c>
      <c r="AR80" s="36"/>
    </row>
    <row r="81" spans="1:44" ht="15.75" customHeight="1" x14ac:dyDescent="0.25">
      <c r="A81" s="36"/>
      <c r="E81" s="21" t="s">
        <v>129</v>
      </c>
      <c r="F81" s="21"/>
      <c r="G81" s="21"/>
      <c r="H81" s="21" t="s">
        <v>17</v>
      </c>
      <c r="I81" s="22"/>
      <c r="J81" s="22">
        <v>22</v>
      </c>
      <c r="K81" s="22">
        <v>23</v>
      </c>
      <c r="L81" s="22">
        <v>27</v>
      </c>
      <c r="M81" s="49">
        <f t="shared" si="15"/>
        <v>50</v>
      </c>
      <c r="Q81" s="36"/>
      <c r="R81" s="36"/>
      <c r="S81" s="27">
        <v>8</v>
      </c>
      <c r="T81" s="21" t="s">
        <v>298</v>
      </c>
      <c r="Z81" s="22">
        <v>4</v>
      </c>
      <c r="AA81" s="22">
        <v>0</v>
      </c>
      <c r="AB81" s="22">
        <v>3</v>
      </c>
      <c r="AC81" s="22">
        <f t="shared" si="13"/>
        <v>3</v>
      </c>
      <c r="AD81" s="22">
        <v>0</v>
      </c>
      <c r="AF81" s="27">
        <v>9</v>
      </c>
      <c r="AG81" s="21" t="s">
        <v>372</v>
      </c>
      <c r="AM81" s="22">
        <v>4</v>
      </c>
      <c r="AN81" s="22">
        <v>7</v>
      </c>
      <c r="AO81" s="22">
        <v>1</v>
      </c>
      <c r="AP81" s="22">
        <f t="shared" si="14"/>
        <v>8</v>
      </c>
      <c r="AQ81" s="22">
        <v>0</v>
      </c>
      <c r="AR81" s="36"/>
    </row>
    <row r="82" spans="1:44" ht="15.75" customHeight="1" x14ac:dyDescent="0.25">
      <c r="A82" s="36"/>
      <c r="E82" s="21" t="s">
        <v>85</v>
      </c>
      <c r="F82" s="21"/>
      <c r="G82" s="21"/>
      <c r="H82" s="21" t="s">
        <v>106</v>
      </c>
      <c r="I82" s="22"/>
      <c r="J82" s="22">
        <v>20</v>
      </c>
      <c r="K82" s="22">
        <v>23</v>
      </c>
      <c r="L82" s="22">
        <v>20</v>
      </c>
      <c r="M82" s="49">
        <f t="shared" si="15"/>
        <v>43</v>
      </c>
      <c r="Q82" s="36"/>
      <c r="R82" s="36"/>
      <c r="S82" s="27">
        <v>7.5</v>
      </c>
      <c r="T82" s="21" t="s">
        <v>371</v>
      </c>
      <c r="Z82" s="22">
        <v>9</v>
      </c>
      <c r="AA82" s="22">
        <v>0</v>
      </c>
      <c r="AB82" s="22">
        <v>2</v>
      </c>
      <c r="AC82" s="22">
        <f t="shared" si="13"/>
        <v>2</v>
      </c>
      <c r="AD82" s="22">
        <v>0</v>
      </c>
      <c r="AF82" s="27">
        <v>6.5</v>
      </c>
      <c r="AG82" s="21" t="s">
        <v>392</v>
      </c>
      <c r="AM82" s="22">
        <v>5</v>
      </c>
      <c r="AN82" s="22">
        <v>0</v>
      </c>
      <c r="AO82" s="22">
        <v>3</v>
      </c>
      <c r="AP82" s="22">
        <f t="shared" si="14"/>
        <v>3</v>
      </c>
      <c r="AQ82" s="22">
        <v>0</v>
      </c>
      <c r="AR82" s="36"/>
    </row>
    <row r="83" spans="1:44" ht="15.75" customHeight="1" x14ac:dyDescent="0.25">
      <c r="A83" s="36"/>
      <c r="E83" s="21" t="s">
        <v>192</v>
      </c>
      <c r="F83" s="21"/>
      <c r="G83" s="21"/>
      <c r="H83" s="21" t="s">
        <v>173</v>
      </c>
      <c r="I83" s="22"/>
      <c r="J83" s="22">
        <v>21</v>
      </c>
      <c r="K83" s="22">
        <v>20</v>
      </c>
      <c r="L83" s="22">
        <v>22</v>
      </c>
      <c r="M83" s="49">
        <f t="shared" si="15"/>
        <v>42</v>
      </c>
      <c r="Q83" s="36"/>
      <c r="R83" s="36"/>
      <c r="S83" s="27">
        <v>7.5</v>
      </c>
      <c r="T83" s="21" t="s">
        <v>420</v>
      </c>
      <c r="Z83" s="22">
        <v>4</v>
      </c>
      <c r="AA83" s="22">
        <v>0</v>
      </c>
      <c r="AB83" s="22">
        <v>1</v>
      </c>
      <c r="AC83" s="22">
        <f t="shared" si="13"/>
        <v>1</v>
      </c>
      <c r="AD83" s="22">
        <v>6</v>
      </c>
      <c r="AF83" s="27">
        <v>8.5</v>
      </c>
      <c r="AG83" s="21" t="s">
        <v>254</v>
      </c>
      <c r="AM83" s="22">
        <v>3</v>
      </c>
      <c r="AN83" s="22">
        <v>0</v>
      </c>
      <c r="AO83" s="22">
        <v>0</v>
      </c>
      <c r="AP83" s="22">
        <f t="shared" si="14"/>
        <v>0</v>
      </c>
      <c r="AQ83" s="22">
        <v>2</v>
      </c>
      <c r="AR83" s="36"/>
    </row>
    <row r="84" spans="1:44" ht="15.75" customHeight="1" x14ac:dyDescent="0.25">
      <c r="A84" s="36"/>
      <c r="E84" s="21" t="s">
        <v>79</v>
      </c>
      <c r="F84" s="21"/>
      <c r="G84" s="21"/>
      <c r="H84" s="21" t="s">
        <v>173</v>
      </c>
      <c r="I84" s="22"/>
      <c r="J84" s="22">
        <v>20</v>
      </c>
      <c r="K84" s="22">
        <v>12</v>
      </c>
      <c r="L84" s="22">
        <v>27</v>
      </c>
      <c r="M84" s="49">
        <f t="shared" si="15"/>
        <v>39</v>
      </c>
      <c r="Q84" s="36"/>
      <c r="R84" s="36"/>
      <c r="S84" s="27">
        <v>7</v>
      </c>
      <c r="T84" s="21" t="s">
        <v>416</v>
      </c>
      <c r="Z84" s="22">
        <v>1</v>
      </c>
      <c r="AA84" s="22">
        <v>2</v>
      </c>
      <c r="AB84" s="22">
        <v>0</v>
      </c>
      <c r="AC84" s="22">
        <f t="shared" si="13"/>
        <v>2</v>
      </c>
      <c r="AD84" s="22">
        <v>0</v>
      </c>
      <c r="AF84" s="27">
        <v>6</v>
      </c>
      <c r="AG84" s="21" t="s">
        <v>156</v>
      </c>
      <c r="AM84" s="22">
        <v>8</v>
      </c>
      <c r="AN84" s="22">
        <v>0</v>
      </c>
      <c r="AO84" s="22">
        <v>0</v>
      </c>
      <c r="AP84" s="22">
        <f t="shared" si="14"/>
        <v>0</v>
      </c>
      <c r="AQ84" s="22">
        <v>2</v>
      </c>
      <c r="AR84" s="36"/>
    </row>
    <row r="85" spans="1:44" ht="15.75" customHeight="1" x14ac:dyDescent="0.25">
      <c r="A85" s="36"/>
      <c r="E85" s="21" t="s">
        <v>53</v>
      </c>
      <c r="F85" s="21"/>
      <c r="G85" s="21"/>
      <c r="H85" s="21" t="s">
        <v>108</v>
      </c>
      <c r="I85" s="22"/>
      <c r="J85" s="22">
        <v>20</v>
      </c>
      <c r="K85" s="22">
        <v>23</v>
      </c>
      <c r="L85" s="22">
        <v>15</v>
      </c>
      <c r="M85" s="49">
        <f t="shared" si="15"/>
        <v>38</v>
      </c>
      <c r="Q85" s="36"/>
      <c r="R85" s="36"/>
      <c r="S85" s="27">
        <v>7</v>
      </c>
      <c r="T85" s="21" t="s">
        <v>219</v>
      </c>
      <c r="Z85" s="22">
        <v>14</v>
      </c>
      <c r="AA85" s="22">
        <v>1</v>
      </c>
      <c r="AB85" s="22">
        <v>1</v>
      </c>
      <c r="AC85" s="22">
        <f t="shared" si="13"/>
        <v>2</v>
      </c>
      <c r="AD85" s="22">
        <v>0</v>
      </c>
      <c r="AF85" s="27">
        <v>9.5</v>
      </c>
      <c r="AG85" s="21" t="s">
        <v>419</v>
      </c>
      <c r="AM85" s="22">
        <v>3</v>
      </c>
      <c r="AN85" s="22">
        <v>7</v>
      </c>
      <c r="AO85" s="22">
        <v>1</v>
      </c>
      <c r="AP85" s="22">
        <f t="shared" si="14"/>
        <v>8</v>
      </c>
      <c r="AQ85" s="22">
        <v>0</v>
      </c>
      <c r="AR85" s="36"/>
    </row>
    <row r="86" spans="1:44" ht="15.75" customHeight="1" x14ac:dyDescent="0.25">
      <c r="A86" s="36"/>
      <c r="E86" s="21" t="s">
        <v>185</v>
      </c>
      <c r="F86" s="21"/>
      <c r="G86" s="21"/>
      <c r="H86" s="21" t="s">
        <v>134</v>
      </c>
      <c r="I86" s="22"/>
      <c r="J86" s="22">
        <v>21</v>
      </c>
      <c r="K86" s="22">
        <v>28</v>
      </c>
      <c r="L86" s="22">
        <v>8</v>
      </c>
      <c r="M86" s="49">
        <f t="shared" si="15"/>
        <v>36</v>
      </c>
      <c r="Q86" s="36"/>
      <c r="R86" s="36"/>
      <c r="S86" s="27">
        <v>7</v>
      </c>
      <c r="T86" s="21" t="s">
        <v>391</v>
      </c>
      <c r="Z86" s="22">
        <v>5</v>
      </c>
      <c r="AA86" s="22">
        <v>1</v>
      </c>
      <c r="AB86" s="22">
        <v>3</v>
      </c>
      <c r="AC86" s="22">
        <f t="shared" si="13"/>
        <v>4</v>
      </c>
      <c r="AD86" s="22">
        <v>0</v>
      </c>
      <c r="AF86" s="27">
        <v>8.5</v>
      </c>
      <c r="AG86" s="21" t="s">
        <v>348</v>
      </c>
      <c r="AM86" s="22">
        <v>3</v>
      </c>
      <c r="AN86" s="22">
        <v>0</v>
      </c>
      <c r="AO86" s="22">
        <v>1</v>
      </c>
      <c r="AP86" s="22">
        <f t="shared" si="14"/>
        <v>1</v>
      </c>
      <c r="AQ86" s="22">
        <v>0</v>
      </c>
      <c r="AR86" s="40"/>
    </row>
    <row r="87" spans="1:44" ht="15.75" customHeight="1" x14ac:dyDescent="0.25">
      <c r="A87" s="36"/>
      <c r="E87" s="21" t="s">
        <v>150</v>
      </c>
      <c r="F87" s="21"/>
      <c r="G87" s="21"/>
      <c r="H87" s="21" t="s">
        <v>97</v>
      </c>
      <c r="I87" s="22"/>
      <c r="J87" s="22">
        <v>18</v>
      </c>
      <c r="K87" s="22">
        <v>17</v>
      </c>
      <c r="L87" s="22">
        <v>17</v>
      </c>
      <c r="M87" s="49">
        <f t="shared" si="15"/>
        <v>34</v>
      </c>
      <c r="Q87" s="40"/>
      <c r="R87" s="40"/>
      <c r="S87" s="27">
        <v>7.5</v>
      </c>
      <c r="T87" s="21" t="s">
        <v>370</v>
      </c>
      <c r="Z87" s="22">
        <v>12</v>
      </c>
      <c r="AA87" s="22">
        <v>1</v>
      </c>
      <c r="AB87" s="22">
        <v>5</v>
      </c>
      <c r="AC87" s="22">
        <f t="shared" si="13"/>
        <v>6</v>
      </c>
      <c r="AD87" s="22">
        <v>2</v>
      </c>
      <c r="AF87" s="27">
        <v>8</v>
      </c>
      <c r="AG87" s="21" t="s">
        <v>279</v>
      </c>
      <c r="AM87" s="22">
        <v>16</v>
      </c>
      <c r="AN87" s="22">
        <v>8</v>
      </c>
      <c r="AO87" s="22">
        <v>19</v>
      </c>
      <c r="AP87" s="22">
        <f t="shared" si="14"/>
        <v>27</v>
      </c>
      <c r="AQ87" s="22">
        <v>0</v>
      </c>
      <c r="AR87" s="40"/>
    </row>
    <row r="88" spans="1:44" ht="15.75" customHeight="1" x14ac:dyDescent="0.25">
      <c r="A88" s="36"/>
      <c r="E88" s="21" t="s">
        <v>118</v>
      </c>
      <c r="G88" s="21"/>
      <c r="H88" s="21" t="s">
        <v>106</v>
      </c>
      <c r="I88" s="22"/>
      <c r="J88" s="22">
        <v>20</v>
      </c>
      <c r="K88" s="22">
        <v>12</v>
      </c>
      <c r="L88" s="22">
        <v>19</v>
      </c>
      <c r="M88" s="49">
        <f t="shared" si="15"/>
        <v>31</v>
      </c>
      <c r="Q88" s="40"/>
      <c r="R88" s="40"/>
      <c r="S88" s="27">
        <v>8</v>
      </c>
      <c r="T88" s="21" t="s">
        <v>417</v>
      </c>
      <c r="Z88" s="22">
        <v>8</v>
      </c>
      <c r="AA88" s="22">
        <v>7</v>
      </c>
      <c r="AB88" s="22">
        <v>6</v>
      </c>
      <c r="AC88" s="22">
        <f t="shared" si="13"/>
        <v>13</v>
      </c>
      <c r="AD88" s="22">
        <v>0</v>
      </c>
      <c r="AF88" s="27">
        <v>8.5</v>
      </c>
      <c r="AG88" s="21" t="s">
        <v>616</v>
      </c>
      <c r="AM88" s="22">
        <v>1</v>
      </c>
      <c r="AN88" s="22">
        <v>1</v>
      </c>
      <c r="AO88" s="22">
        <v>0</v>
      </c>
      <c r="AP88" s="22">
        <f t="shared" si="14"/>
        <v>1</v>
      </c>
      <c r="AQ88" s="22">
        <v>0</v>
      </c>
      <c r="AR88" s="40"/>
    </row>
    <row r="89" spans="1:44" ht="15.75" customHeight="1" x14ac:dyDescent="0.25">
      <c r="A89" s="36"/>
      <c r="E89" s="21" t="s">
        <v>155</v>
      </c>
      <c r="H89" s="21" t="s">
        <v>134</v>
      </c>
      <c r="I89" s="22"/>
      <c r="J89" s="22">
        <v>20</v>
      </c>
      <c r="K89" s="22">
        <v>14</v>
      </c>
      <c r="L89" s="22">
        <v>16</v>
      </c>
      <c r="M89" s="49">
        <f t="shared" si="15"/>
        <v>30</v>
      </c>
      <c r="Q89" s="40"/>
      <c r="R89" s="40"/>
      <c r="S89" s="27">
        <v>8</v>
      </c>
      <c r="T89" s="21" t="s">
        <v>137</v>
      </c>
      <c r="Z89" s="22">
        <v>10</v>
      </c>
      <c r="AA89" s="22">
        <v>8</v>
      </c>
      <c r="AB89" s="22">
        <v>1</v>
      </c>
      <c r="AC89" s="22">
        <f t="shared" si="13"/>
        <v>9</v>
      </c>
      <c r="AD89" s="22">
        <v>0</v>
      </c>
      <c r="AF89" s="27">
        <v>8.5</v>
      </c>
      <c r="AG89" s="21" t="s">
        <v>418</v>
      </c>
      <c r="AM89" s="22">
        <v>7</v>
      </c>
      <c r="AN89" s="22">
        <v>0</v>
      </c>
      <c r="AO89" s="22">
        <v>12</v>
      </c>
      <c r="AP89" s="22">
        <f t="shared" si="14"/>
        <v>12</v>
      </c>
      <c r="AQ89" s="22">
        <v>2</v>
      </c>
      <c r="AR89" s="41"/>
    </row>
    <row r="90" spans="1:44" ht="15.75" customHeight="1" x14ac:dyDescent="0.25">
      <c r="A90" s="36"/>
      <c r="E90" s="21" t="s">
        <v>282</v>
      </c>
      <c r="F90" s="21"/>
      <c r="G90" s="21"/>
      <c r="H90" s="21" t="s">
        <v>106</v>
      </c>
      <c r="I90" s="22"/>
      <c r="J90" s="22">
        <v>21</v>
      </c>
      <c r="K90" s="22">
        <v>11</v>
      </c>
      <c r="L90" s="22">
        <v>19</v>
      </c>
      <c r="M90" s="49">
        <f t="shared" si="15"/>
        <v>30</v>
      </c>
      <c r="Q90" s="41"/>
      <c r="R90" s="41"/>
      <c r="S90" s="27">
        <v>6.5</v>
      </c>
      <c r="T90" s="21" t="s">
        <v>277</v>
      </c>
      <c r="Z90" s="22">
        <v>12</v>
      </c>
      <c r="AA90" s="22">
        <v>2</v>
      </c>
      <c r="AB90" s="22">
        <v>7</v>
      </c>
      <c r="AC90" s="22">
        <f t="shared" si="13"/>
        <v>9</v>
      </c>
      <c r="AD90" s="22">
        <v>0</v>
      </c>
      <c r="AF90" s="27">
        <v>7.5</v>
      </c>
      <c r="AG90" s="21" t="s">
        <v>345</v>
      </c>
      <c r="AM90" s="22">
        <v>6</v>
      </c>
      <c r="AN90" s="22">
        <v>2</v>
      </c>
      <c r="AO90" s="22">
        <v>3</v>
      </c>
      <c r="AP90" s="22">
        <f t="shared" si="14"/>
        <v>5</v>
      </c>
      <c r="AQ90" s="22">
        <v>0</v>
      </c>
      <c r="AR90" s="41"/>
    </row>
    <row r="91" spans="1:44" ht="15.75" customHeight="1" x14ac:dyDescent="0.25">
      <c r="A91" s="36"/>
      <c r="E91" s="21" t="s">
        <v>128</v>
      </c>
      <c r="F91" s="21"/>
      <c r="G91" s="21"/>
      <c r="H91" s="21" t="s">
        <v>106</v>
      </c>
      <c r="I91" s="22"/>
      <c r="J91" s="22">
        <v>21</v>
      </c>
      <c r="K91" s="22">
        <v>16</v>
      </c>
      <c r="L91" s="22">
        <v>13</v>
      </c>
      <c r="M91" s="49">
        <f t="shared" si="15"/>
        <v>29</v>
      </c>
      <c r="Q91" s="41"/>
      <c r="R91" s="41"/>
      <c r="S91" s="27">
        <v>7.5</v>
      </c>
      <c r="T91" s="21" t="s">
        <v>160</v>
      </c>
      <c r="Z91" s="22">
        <v>8</v>
      </c>
      <c r="AA91" s="22">
        <v>0</v>
      </c>
      <c r="AB91" s="22">
        <v>1</v>
      </c>
      <c r="AC91" s="22">
        <f t="shared" si="13"/>
        <v>1</v>
      </c>
      <c r="AD91" s="22">
        <v>2</v>
      </c>
      <c r="AF91" s="27">
        <v>7</v>
      </c>
      <c r="AG91" s="21" t="s">
        <v>346</v>
      </c>
      <c r="AM91" s="22">
        <v>10</v>
      </c>
      <c r="AN91" s="22">
        <v>2</v>
      </c>
      <c r="AO91" s="22">
        <v>2</v>
      </c>
      <c r="AP91" s="22">
        <f t="shared" si="14"/>
        <v>4</v>
      </c>
      <c r="AQ91" s="22">
        <v>0</v>
      </c>
      <c r="AR91" s="41"/>
    </row>
    <row r="92" spans="1:44" ht="15.75" customHeight="1" x14ac:dyDescent="0.25">
      <c r="A92" s="36"/>
      <c r="E92" s="21" t="s">
        <v>140</v>
      </c>
      <c r="F92" s="21"/>
      <c r="G92" s="21"/>
      <c r="H92" s="21" t="s">
        <v>108</v>
      </c>
      <c r="I92" s="22"/>
      <c r="J92" s="22">
        <v>22</v>
      </c>
      <c r="K92" s="22">
        <v>14</v>
      </c>
      <c r="L92" s="22">
        <v>15</v>
      </c>
      <c r="M92" s="49">
        <f t="shared" si="15"/>
        <v>29</v>
      </c>
      <c r="Q92" s="41"/>
      <c r="R92" s="41"/>
      <c r="S92" s="27">
        <v>7.5</v>
      </c>
      <c r="T92" s="21" t="s">
        <v>278</v>
      </c>
      <c r="Z92" s="22">
        <v>2</v>
      </c>
      <c r="AA92" s="22">
        <v>0</v>
      </c>
      <c r="AB92" s="22">
        <v>3</v>
      </c>
      <c r="AC92" s="22">
        <f t="shared" si="13"/>
        <v>3</v>
      </c>
      <c r="AD92" s="22">
        <v>0</v>
      </c>
      <c r="AF92" s="27">
        <v>8</v>
      </c>
      <c r="AG92" s="21" t="s">
        <v>570</v>
      </c>
      <c r="AM92" s="22">
        <v>1</v>
      </c>
      <c r="AN92" s="22">
        <v>1</v>
      </c>
      <c r="AO92" s="22">
        <v>1</v>
      </c>
      <c r="AP92" s="22">
        <f t="shared" si="14"/>
        <v>2</v>
      </c>
      <c r="AQ92" s="22">
        <v>0</v>
      </c>
      <c r="AR92" s="41"/>
    </row>
    <row r="93" spans="1:44" ht="15.75" customHeight="1" x14ac:dyDescent="0.25">
      <c r="A93" s="36"/>
      <c r="E93" s="21" t="s">
        <v>138</v>
      </c>
      <c r="F93" s="21"/>
      <c r="G93" s="21"/>
      <c r="H93" s="21" t="s">
        <v>173</v>
      </c>
      <c r="I93" s="22"/>
      <c r="J93" s="22">
        <v>18</v>
      </c>
      <c r="K93" s="22">
        <v>14</v>
      </c>
      <c r="L93" s="22">
        <v>15</v>
      </c>
      <c r="M93" s="49">
        <f t="shared" si="15"/>
        <v>29</v>
      </c>
      <c r="Q93" s="41"/>
      <c r="R93" s="41"/>
      <c r="S93" s="27">
        <v>8</v>
      </c>
      <c r="T93" s="21" t="s">
        <v>438</v>
      </c>
      <c r="Z93" s="22">
        <v>7</v>
      </c>
      <c r="AA93" s="22">
        <v>0</v>
      </c>
      <c r="AB93" s="22">
        <v>3</v>
      </c>
      <c r="AC93" s="22">
        <f t="shared" si="13"/>
        <v>3</v>
      </c>
      <c r="AD93" s="22">
        <v>0</v>
      </c>
      <c r="AF93" s="27">
        <v>6</v>
      </c>
      <c r="AG93" s="21" t="s">
        <v>223</v>
      </c>
      <c r="AM93" s="22">
        <v>3</v>
      </c>
      <c r="AN93" s="22">
        <v>1</v>
      </c>
      <c r="AO93" s="22">
        <v>2</v>
      </c>
      <c r="AP93" s="22">
        <f t="shared" si="14"/>
        <v>3</v>
      </c>
      <c r="AQ93" s="22">
        <v>0</v>
      </c>
      <c r="AR93" s="41"/>
    </row>
    <row r="94" spans="1:44" ht="15.75" customHeight="1" x14ac:dyDescent="0.25">
      <c r="A94" s="36"/>
      <c r="E94" s="21" t="s">
        <v>42</v>
      </c>
      <c r="F94" s="21"/>
      <c r="G94" s="21"/>
      <c r="H94" s="21" t="s">
        <v>107</v>
      </c>
      <c r="I94" s="22"/>
      <c r="J94" s="22">
        <v>19</v>
      </c>
      <c r="K94" s="22">
        <v>11</v>
      </c>
      <c r="L94" s="22">
        <v>12</v>
      </c>
      <c r="M94" s="49">
        <f t="shared" si="15"/>
        <v>23</v>
      </c>
      <c r="Q94" s="41"/>
      <c r="R94" s="41"/>
      <c r="S94" s="27">
        <v>8</v>
      </c>
      <c r="T94" s="21" t="s">
        <v>631</v>
      </c>
      <c r="Z94" s="22">
        <v>1</v>
      </c>
      <c r="AA94" s="22">
        <v>0</v>
      </c>
      <c r="AB94" s="22">
        <v>0</v>
      </c>
      <c r="AC94" s="22">
        <f t="shared" si="13"/>
        <v>0</v>
      </c>
      <c r="AD94" s="22">
        <v>0</v>
      </c>
      <c r="AF94" s="27">
        <v>9</v>
      </c>
      <c r="AG94" s="21" t="s">
        <v>421</v>
      </c>
      <c r="AM94" s="22">
        <v>2</v>
      </c>
      <c r="AN94" s="22">
        <v>0</v>
      </c>
      <c r="AO94" s="22">
        <v>1</v>
      </c>
      <c r="AP94" s="22">
        <f t="shared" si="14"/>
        <v>1</v>
      </c>
      <c r="AQ94" s="22">
        <v>0</v>
      </c>
      <c r="AR94" s="41"/>
    </row>
    <row r="95" spans="1:44" ht="15.75" customHeight="1" thickBot="1" x14ac:dyDescent="0.3">
      <c r="A95" s="36"/>
      <c r="E95" s="21" t="s">
        <v>164</v>
      </c>
      <c r="F95" s="21"/>
      <c r="G95" s="21"/>
      <c r="H95" s="21" t="s">
        <v>134</v>
      </c>
      <c r="I95" s="22"/>
      <c r="J95" s="22">
        <v>22</v>
      </c>
      <c r="K95" s="22">
        <v>9</v>
      </c>
      <c r="L95" s="22">
        <v>13</v>
      </c>
      <c r="M95" s="49">
        <f t="shared" si="15"/>
        <v>22</v>
      </c>
      <c r="Q95" s="41"/>
      <c r="R95" s="41"/>
      <c r="S95" s="27">
        <v>8</v>
      </c>
      <c r="T95" s="21" t="s">
        <v>437</v>
      </c>
      <c r="Z95" s="22">
        <v>3</v>
      </c>
      <c r="AA95" s="22">
        <v>0</v>
      </c>
      <c r="AB95" s="22">
        <v>1</v>
      </c>
      <c r="AC95" s="22">
        <f t="shared" si="13"/>
        <v>1</v>
      </c>
      <c r="AD95" s="22">
        <v>0</v>
      </c>
      <c r="AF95" s="27">
        <v>6.5</v>
      </c>
      <c r="AG95" s="21" t="s">
        <v>569</v>
      </c>
      <c r="AM95" s="22">
        <v>5</v>
      </c>
      <c r="AN95" s="22">
        <v>0</v>
      </c>
      <c r="AO95" s="22">
        <v>0</v>
      </c>
      <c r="AP95" s="22">
        <f t="shared" si="14"/>
        <v>0</v>
      </c>
      <c r="AQ95" s="22">
        <v>0</v>
      </c>
      <c r="AR95" s="41"/>
    </row>
    <row r="96" spans="1:44" ht="15.75" customHeight="1" thickBot="1" x14ac:dyDescent="0.3">
      <c r="A96" s="36"/>
      <c r="E96" s="21" t="s">
        <v>153</v>
      </c>
      <c r="F96" s="21"/>
      <c r="G96" s="21"/>
      <c r="H96" s="21" t="s">
        <v>173</v>
      </c>
      <c r="I96" s="22"/>
      <c r="J96" s="22">
        <v>19</v>
      </c>
      <c r="K96" s="22">
        <v>10</v>
      </c>
      <c r="L96" s="22">
        <v>11</v>
      </c>
      <c r="M96" s="49">
        <f t="shared" si="15"/>
        <v>21</v>
      </c>
      <c r="Q96" s="41"/>
      <c r="R96" s="41"/>
      <c r="S96" s="8"/>
      <c r="T96" s="8"/>
      <c r="U96" s="8"/>
      <c r="V96" s="8"/>
      <c r="W96" s="8"/>
      <c r="X96" s="8"/>
      <c r="Y96" s="8"/>
      <c r="Z96" s="8"/>
      <c r="AA96" s="8"/>
      <c r="AB96" s="8"/>
      <c r="AC96" s="8"/>
      <c r="AD96" s="8"/>
      <c r="AF96" s="27">
        <v>6.5</v>
      </c>
      <c r="AG96" s="21" t="s">
        <v>316</v>
      </c>
      <c r="AM96" s="22">
        <v>12</v>
      </c>
      <c r="AN96" s="22">
        <v>0</v>
      </c>
      <c r="AO96" s="22">
        <v>5</v>
      </c>
      <c r="AP96" s="22">
        <f t="shared" si="14"/>
        <v>5</v>
      </c>
      <c r="AQ96" s="22">
        <v>0</v>
      </c>
      <c r="AR96" s="41"/>
    </row>
    <row r="97" spans="1:44" ht="15.75" customHeight="1" x14ac:dyDescent="0.25">
      <c r="A97" s="36"/>
      <c r="E97" s="21" t="s">
        <v>239</v>
      </c>
      <c r="F97" s="21"/>
      <c r="G97" s="21"/>
      <c r="H97" s="16" t="s">
        <v>98</v>
      </c>
      <c r="I97" s="22"/>
      <c r="J97" s="22">
        <v>21</v>
      </c>
      <c r="K97" s="22">
        <v>9</v>
      </c>
      <c r="L97" s="22">
        <v>10</v>
      </c>
      <c r="M97" s="49">
        <f t="shared" si="15"/>
        <v>19</v>
      </c>
      <c r="Q97" s="41"/>
      <c r="R97" s="41"/>
      <c r="AF97" s="8"/>
      <c r="AG97" s="31" t="s">
        <v>86</v>
      </c>
      <c r="AH97" s="8"/>
      <c r="AI97" s="8"/>
      <c r="AJ97" s="8"/>
      <c r="AK97" s="8"/>
      <c r="AL97" s="8"/>
      <c r="AM97" s="15">
        <f>SUM(Z77:Z95)+SUM(AM77:AM96)</f>
        <v>215.7</v>
      </c>
      <c r="AN97" s="15">
        <f>SUM(AA77:AA95)+SUM(AN77:AN96)</f>
        <v>68</v>
      </c>
      <c r="AO97" s="15">
        <f>SUM(AB77:AB95)+SUM(AO77:AO96)</f>
        <v>103</v>
      </c>
      <c r="AP97" s="15">
        <f>SUM(AC77:AC95)+SUM(AP77:AP96)</f>
        <v>171</v>
      </c>
      <c r="AQ97" s="15">
        <f>SUM(AD77:AD95)+SUM(AQ77:AQ96)</f>
        <v>20</v>
      </c>
      <c r="AR97" s="41"/>
    </row>
    <row r="98" spans="1:44" ht="15.75" customHeight="1" x14ac:dyDescent="0.25">
      <c r="A98" s="36"/>
      <c r="E98" s="21" t="s">
        <v>154</v>
      </c>
      <c r="F98" s="21"/>
      <c r="G98" s="21"/>
      <c r="H98" s="21" t="s">
        <v>97</v>
      </c>
      <c r="I98" s="22"/>
      <c r="J98" s="22">
        <v>15</v>
      </c>
      <c r="K98" s="22">
        <v>8</v>
      </c>
      <c r="L98" s="22">
        <v>11</v>
      </c>
      <c r="M98" s="49">
        <f t="shared" si="15"/>
        <v>19</v>
      </c>
      <c r="Q98" s="41"/>
      <c r="R98" s="41"/>
      <c r="AR98" s="41"/>
    </row>
    <row r="99" spans="1:44" ht="15.75" customHeight="1" thickBot="1" x14ac:dyDescent="0.3">
      <c r="A99" s="36"/>
      <c r="E99" s="21" t="s">
        <v>119</v>
      </c>
      <c r="F99" s="21"/>
      <c r="G99" s="21"/>
      <c r="H99" s="21" t="s">
        <v>173</v>
      </c>
      <c r="I99" s="22"/>
      <c r="J99" s="22">
        <v>20</v>
      </c>
      <c r="K99" s="22">
        <v>6</v>
      </c>
      <c r="L99" s="22">
        <v>13</v>
      </c>
      <c r="M99" s="49">
        <f t="shared" si="15"/>
        <v>19</v>
      </c>
      <c r="Q99" s="41"/>
      <c r="R99" s="41"/>
      <c r="S99" s="28" t="s">
        <v>109</v>
      </c>
      <c r="T99" s="28" t="s">
        <v>112</v>
      </c>
      <c r="U99" s="28"/>
      <c r="V99" s="38"/>
      <c r="W99" s="38"/>
      <c r="X99" s="38"/>
      <c r="Y99" s="38"/>
      <c r="Z99" s="38" t="s">
        <v>3</v>
      </c>
      <c r="AA99" s="38" t="s">
        <v>22</v>
      </c>
      <c r="AB99" s="38" t="s">
        <v>23</v>
      </c>
      <c r="AC99" s="38" t="s">
        <v>24</v>
      </c>
      <c r="AD99" s="38" t="s">
        <v>2</v>
      </c>
      <c r="AF99" s="28" t="s">
        <v>109</v>
      </c>
      <c r="AG99" s="28" t="s">
        <v>112</v>
      </c>
      <c r="AH99" s="28"/>
      <c r="AI99" s="38"/>
      <c r="AJ99" s="38"/>
      <c r="AK99" s="38"/>
      <c r="AL99" s="38"/>
      <c r="AM99" s="38" t="s">
        <v>3</v>
      </c>
      <c r="AN99" s="38" t="s">
        <v>22</v>
      </c>
      <c r="AO99" s="38" t="s">
        <v>23</v>
      </c>
      <c r="AP99" s="38" t="s">
        <v>24</v>
      </c>
      <c r="AQ99" s="38" t="s">
        <v>2</v>
      </c>
      <c r="AR99" s="41"/>
    </row>
    <row r="100" spans="1:44" ht="15.75" customHeight="1" x14ac:dyDescent="0.25">
      <c r="A100" s="36"/>
      <c r="E100" s="21" t="s">
        <v>37</v>
      </c>
      <c r="H100" s="21" t="s">
        <v>134</v>
      </c>
      <c r="I100" s="22"/>
      <c r="J100" s="22">
        <v>20</v>
      </c>
      <c r="K100" s="22">
        <v>8</v>
      </c>
      <c r="L100" s="22">
        <v>9</v>
      </c>
      <c r="M100" s="49">
        <f t="shared" si="15"/>
        <v>17</v>
      </c>
      <c r="Q100" s="41"/>
      <c r="R100" s="41"/>
      <c r="S100" s="27">
        <v>8</v>
      </c>
      <c r="T100" s="21" t="s">
        <v>153</v>
      </c>
      <c r="Z100" s="22">
        <v>1</v>
      </c>
      <c r="AA100" s="22">
        <v>1</v>
      </c>
      <c r="AB100" s="22">
        <v>0</v>
      </c>
      <c r="AC100" s="22">
        <f t="shared" ref="AC100:AC108" si="16">+AA100+AB100</f>
        <v>1</v>
      </c>
      <c r="AD100" s="22">
        <v>0</v>
      </c>
      <c r="AF100" s="27">
        <v>7.5</v>
      </c>
      <c r="AG100" s="21" t="s">
        <v>196</v>
      </c>
      <c r="AH100" s="21"/>
      <c r="AM100" s="22">
        <v>1</v>
      </c>
      <c r="AN100" s="22">
        <v>0</v>
      </c>
      <c r="AO100" s="22">
        <v>0</v>
      </c>
      <c r="AP100" s="22">
        <f t="shared" ref="AP100:AP109" si="17">+AN100+AO100</f>
        <v>0</v>
      </c>
      <c r="AQ100" s="22">
        <v>0</v>
      </c>
      <c r="AR100" s="41"/>
    </row>
    <row r="101" spans="1:44" ht="15.75" customHeight="1" x14ac:dyDescent="0.25">
      <c r="A101" s="36"/>
      <c r="E101" s="21" t="s">
        <v>139</v>
      </c>
      <c r="F101" s="21"/>
      <c r="G101" s="21"/>
      <c r="H101" s="21" t="s">
        <v>106</v>
      </c>
      <c r="I101" s="22"/>
      <c r="J101" s="22">
        <v>21</v>
      </c>
      <c r="K101" s="22">
        <v>8</v>
      </c>
      <c r="L101" s="22">
        <v>9</v>
      </c>
      <c r="M101" s="49">
        <f t="shared" si="15"/>
        <v>17</v>
      </c>
      <c r="Q101" s="41"/>
      <c r="R101" s="41"/>
      <c r="S101" s="27">
        <v>7</v>
      </c>
      <c r="T101" s="21" t="s">
        <v>64</v>
      </c>
      <c r="Z101" s="22">
        <v>3</v>
      </c>
      <c r="AA101" s="22">
        <v>0</v>
      </c>
      <c r="AB101" s="22">
        <v>1</v>
      </c>
      <c r="AC101" s="22">
        <f t="shared" si="16"/>
        <v>1</v>
      </c>
      <c r="AD101" s="22">
        <v>0</v>
      </c>
      <c r="AF101" s="27">
        <v>6.5</v>
      </c>
      <c r="AG101" s="21" t="s">
        <v>30</v>
      </c>
      <c r="AH101" s="21"/>
      <c r="AM101" s="22">
        <v>1</v>
      </c>
      <c r="AN101" s="22">
        <v>0</v>
      </c>
      <c r="AO101" s="22">
        <v>1</v>
      </c>
      <c r="AP101" s="22">
        <f t="shared" si="17"/>
        <v>1</v>
      </c>
      <c r="AQ101" s="22">
        <v>0</v>
      </c>
      <c r="AR101" s="41"/>
    </row>
    <row r="102" spans="1:44" ht="15.75" customHeight="1" x14ac:dyDescent="0.25">
      <c r="A102" s="36"/>
      <c r="E102" s="21" t="s">
        <v>32</v>
      </c>
      <c r="F102" s="21"/>
      <c r="G102" s="21"/>
      <c r="H102" s="21" t="s">
        <v>97</v>
      </c>
      <c r="I102" s="22"/>
      <c r="J102" s="22">
        <v>20</v>
      </c>
      <c r="K102" s="22">
        <v>8</v>
      </c>
      <c r="L102" s="22">
        <v>9</v>
      </c>
      <c r="M102" s="49">
        <f t="shared" si="15"/>
        <v>17</v>
      </c>
      <c r="O102" s="22"/>
      <c r="Q102" s="41"/>
      <c r="R102" s="41"/>
      <c r="S102" s="27">
        <v>7</v>
      </c>
      <c r="T102" s="21" t="s">
        <v>141</v>
      </c>
      <c r="Z102" s="22">
        <v>1</v>
      </c>
      <c r="AA102" s="22">
        <v>1</v>
      </c>
      <c r="AB102" s="22">
        <v>0</v>
      </c>
      <c r="AC102" s="22">
        <f t="shared" si="16"/>
        <v>1</v>
      </c>
      <c r="AD102" s="22">
        <v>0</v>
      </c>
      <c r="AF102" s="27">
        <v>8.5</v>
      </c>
      <c r="AG102" s="21" t="s">
        <v>28</v>
      </c>
      <c r="AM102" s="22">
        <v>1</v>
      </c>
      <c r="AN102" s="22">
        <v>0</v>
      </c>
      <c r="AO102" s="22">
        <v>1</v>
      </c>
      <c r="AP102" s="22">
        <f t="shared" si="17"/>
        <v>1</v>
      </c>
      <c r="AQ102" s="22">
        <v>0</v>
      </c>
      <c r="AR102" s="41"/>
    </row>
    <row r="103" spans="1:44" ht="15.75" customHeight="1" x14ac:dyDescent="0.25">
      <c r="A103" s="36"/>
      <c r="E103" s="21"/>
      <c r="M103" s="22"/>
      <c r="N103" s="21"/>
      <c r="O103" s="22"/>
      <c r="Q103" s="41"/>
      <c r="R103" s="41"/>
      <c r="S103" s="27">
        <v>7.5</v>
      </c>
      <c r="T103" s="21" t="s">
        <v>31</v>
      </c>
      <c r="Z103" s="22">
        <v>2</v>
      </c>
      <c r="AA103" s="22">
        <v>0</v>
      </c>
      <c r="AB103" s="22">
        <v>1</v>
      </c>
      <c r="AC103" s="22">
        <f t="shared" si="16"/>
        <v>1</v>
      </c>
      <c r="AD103" s="22">
        <v>0</v>
      </c>
      <c r="AF103" s="27">
        <v>7.5</v>
      </c>
      <c r="AG103" s="21" t="s">
        <v>32</v>
      </c>
      <c r="AM103" s="22">
        <v>1</v>
      </c>
      <c r="AN103" s="22">
        <v>0</v>
      </c>
      <c r="AO103" s="22">
        <v>0</v>
      </c>
      <c r="AP103" s="22">
        <f t="shared" si="17"/>
        <v>0</v>
      </c>
      <c r="AQ103" s="22">
        <v>0</v>
      </c>
      <c r="AR103" s="41"/>
    </row>
    <row r="104" spans="1:44" ht="15.75" customHeight="1" x14ac:dyDescent="0.25">
      <c r="A104" s="36"/>
      <c r="E104" s="21"/>
      <c r="M104" s="22"/>
      <c r="N104" s="21"/>
      <c r="O104" s="22"/>
      <c r="Q104" s="41"/>
      <c r="R104" s="41"/>
      <c r="S104" s="27">
        <v>7.5</v>
      </c>
      <c r="T104" s="21" t="s">
        <v>139</v>
      </c>
      <c r="Z104" s="22">
        <v>1</v>
      </c>
      <c r="AA104" s="22">
        <v>0</v>
      </c>
      <c r="AB104" s="22">
        <v>0</v>
      </c>
      <c r="AC104" s="22">
        <f t="shared" si="16"/>
        <v>0</v>
      </c>
      <c r="AD104" s="22">
        <v>0</v>
      </c>
      <c r="AF104" s="27">
        <v>7.5</v>
      </c>
      <c r="AG104" s="21" t="s">
        <v>104</v>
      </c>
      <c r="AM104" s="22">
        <v>1</v>
      </c>
      <c r="AN104" s="22">
        <v>0</v>
      </c>
      <c r="AO104" s="22">
        <v>1</v>
      </c>
      <c r="AP104" s="22">
        <f t="shared" si="17"/>
        <v>1</v>
      </c>
      <c r="AQ104" s="22">
        <v>0</v>
      </c>
      <c r="AR104" s="41"/>
    </row>
    <row r="105" spans="1:44" ht="15.75" customHeight="1" thickBot="1" x14ac:dyDescent="0.3">
      <c r="A105" s="36"/>
      <c r="E105" s="21"/>
      <c r="F105" s="2" t="s">
        <v>77</v>
      </c>
      <c r="G105" s="2"/>
      <c r="H105" s="2"/>
      <c r="I105" s="63" t="s">
        <v>1</v>
      </c>
      <c r="J105" s="4"/>
      <c r="K105" s="4" t="s">
        <v>3</v>
      </c>
      <c r="L105" s="50" t="s">
        <v>2</v>
      </c>
      <c r="M105" s="22"/>
      <c r="N105" s="21"/>
      <c r="O105" s="22"/>
      <c r="Q105" s="41"/>
      <c r="R105" s="41"/>
      <c r="S105" s="27">
        <v>6.5</v>
      </c>
      <c r="T105" s="21" t="s">
        <v>123</v>
      </c>
      <c r="Z105" s="22">
        <v>8</v>
      </c>
      <c r="AA105" s="22">
        <v>2</v>
      </c>
      <c r="AB105" s="22">
        <v>2</v>
      </c>
      <c r="AC105" s="22">
        <f t="shared" si="16"/>
        <v>4</v>
      </c>
      <c r="AD105" s="22">
        <v>2</v>
      </c>
      <c r="AF105" s="27">
        <v>7.5</v>
      </c>
      <c r="AG105" s="21" t="s">
        <v>164</v>
      </c>
      <c r="AH105" s="21"/>
      <c r="AM105" s="22">
        <v>4</v>
      </c>
      <c r="AN105" s="22">
        <v>1</v>
      </c>
      <c r="AO105" s="22">
        <v>2</v>
      </c>
      <c r="AP105" s="22">
        <f t="shared" si="17"/>
        <v>3</v>
      </c>
      <c r="AQ105" s="22">
        <v>0</v>
      </c>
      <c r="AR105" s="41"/>
    </row>
    <row r="106" spans="1:44" ht="15.75" customHeight="1" x14ac:dyDescent="0.25">
      <c r="A106" s="36"/>
      <c r="E106" s="21"/>
      <c r="F106" s="21" t="s">
        <v>37</v>
      </c>
      <c r="I106" s="21" t="s">
        <v>134</v>
      </c>
      <c r="J106" s="22"/>
      <c r="K106" s="22">
        <v>20</v>
      </c>
      <c r="L106" s="49">
        <v>12</v>
      </c>
      <c r="M106" s="22"/>
      <c r="N106" s="22"/>
      <c r="O106" s="22"/>
      <c r="Q106" s="41"/>
      <c r="R106" s="41"/>
      <c r="S106" s="27">
        <v>6</v>
      </c>
      <c r="T106" s="21" t="s">
        <v>103</v>
      </c>
      <c r="Z106" s="22">
        <v>4</v>
      </c>
      <c r="AA106" s="22">
        <v>0</v>
      </c>
      <c r="AB106" s="22">
        <v>0</v>
      </c>
      <c r="AC106" s="22">
        <f t="shared" si="16"/>
        <v>0</v>
      </c>
      <c r="AD106" s="22">
        <v>0</v>
      </c>
      <c r="AF106" s="27">
        <v>7.5</v>
      </c>
      <c r="AG106" s="21" t="s">
        <v>158</v>
      </c>
      <c r="AM106" s="22">
        <v>1</v>
      </c>
      <c r="AN106" s="22">
        <v>0</v>
      </c>
      <c r="AO106" s="22">
        <v>0</v>
      </c>
      <c r="AP106" s="22">
        <f t="shared" si="17"/>
        <v>0</v>
      </c>
      <c r="AQ106" s="22">
        <v>0</v>
      </c>
      <c r="AR106" s="41"/>
    </row>
    <row r="107" spans="1:44" ht="15.75" customHeight="1" x14ac:dyDescent="0.25">
      <c r="A107" s="36"/>
      <c r="E107" s="21"/>
      <c r="F107" s="21" t="s">
        <v>79</v>
      </c>
      <c r="G107" s="21"/>
      <c r="H107" s="21"/>
      <c r="I107" s="21" t="s">
        <v>173</v>
      </c>
      <c r="J107" s="22"/>
      <c r="K107" s="22">
        <v>20</v>
      </c>
      <c r="L107" s="49">
        <v>10</v>
      </c>
      <c r="M107" s="22"/>
      <c r="N107" s="22"/>
      <c r="O107" s="22"/>
      <c r="Q107" s="41"/>
      <c r="R107" s="41"/>
      <c r="S107" s="27">
        <v>8.5</v>
      </c>
      <c r="T107" s="21" t="s">
        <v>161</v>
      </c>
      <c r="Z107" s="22">
        <v>2</v>
      </c>
      <c r="AA107" s="22">
        <v>1</v>
      </c>
      <c r="AB107" s="22">
        <v>4</v>
      </c>
      <c r="AC107" s="22">
        <f t="shared" si="16"/>
        <v>5</v>
      </c>
      <c r="AD107" s="22">
        <v>0</v>
      </c>
      <c r="AF107" s="27">
        <v>8.5</v>
      </c>
      <c r="AG107" s="21" t="s">
        <v>140</v>
      </c>
      <c r="AM107" s="22">
        <v>2</v>
      </c>
      <c r="AN107" s="22">
        <v>3</v>
      </c>
      <c r="AO107" s="22">
        <v>1</v>
      </c>
      <c r="AP107" s="22">
        <f t="shared" si="17"/>
        <v>4</v>
      </c>
      <c r="AQ107" s="22">
        <v>2</v>
      </c>
      <c r="AR107" s="41"/>
    </row>
    <row r="108" spans="1:44" ht="15.75" customHeight="1" thickBot="1" x14ac:dyDescent="0.3">
      <c r="A108" s="36"/>
      <c r="E108" s="21"/>
      <c r="F108" s="21" t="s">
        <v>53</v>
      </c>
      <c r="G108" s="21"/>
      <c r="H108" s="21"/>
      <c r="I108" s="21" t="s">
        <v>108</v>
      </c>
      <c r="J108" s="22"/>
      <c r="K108" s="22">
        <v>20</v>
      </c>
      <c r="L108" s="49">
        <v>10</v>
      </c>
      <c r="M108" s="22"/>
      <c r="N108" s="22"/>
      <c r="O108" s="22"/>
      <c r="Q108" s="41"/>
      <c r="R108" s="41"/>
      <c r="S108" s="27">
        <v>9.5</v>
      </c>
      <c r="T108" s="21" t="s">
        <v>129</v>
      </c>
      <c r="Z108" s="22">
        <v>2</v>
      </c>
      <c r="AA108" s="22">
        <v>2</v>
      </c>
      <c r="AB108" s="22">
        <v>5</v>
      </c>
      <c r="AC108" s="22">
        <f t="shared" si="16"/>
        <v>7</v>
      </c>
      <c r="AD108" s="22">
        <v>2</v>
      </c>
      <c r="AF108" s="27">
        <v>7.5</v>
      </c>
      <c r="AG108" s="21" t="s">
        <v>44</v>
      </c>
      <c r="AM108" s="22">
        <v>3</v>
      </c>
      <c r="AN108" s="22">
        <v>0</v>
      </c>
      <c r="AO108" s="22">
        <v>3</v>
      </c>
      <c r="AP108" s="22">
        <f t="shared" si="17"/>
        <v>3</v>
      </c>
      <c r="AQ108" s="22">
        <v>0</v>
      </c>
      <c r="AR108" s="41"/>
    </row>
    <row r="109" spans="1:44" ht="15.75" customHeight="1" thickBot="1" x14ac:dyDescent="0.3">
      <c r="A109" s="36"/>
      <c r="E109" s="21"/>
      <c r="F109" s="21" t="s">
        <v>126</v>
      </c>
      <c r="G109" s="21"/>
      <c r="H109" s="21"/>
      <c r="I109" s="16" t="s">
        <v>98</v>
      </c>
      <c r="J109" s="22"/>
      <c r="K109" s="27">
        <v>20.3</v>
      </c>
      <c r="L109" s="49">
        <v>10</v>
      </c>
      <c r="M109" s="22"/>
      <c r="N109" s="22"/>
      <c r="O109" s="22"/>
      <c r="Q109" s="41"/>
      <c r="R109" s="41"/>
      <c r="S109" s="8"/>
      <c r="T109" s="8"/>
      <c r="U109" s="8"/>
      <c r="V109" s="8"/>
      <c r="W109" s="8"/>
      <c r="X109" s="8"/>
      <c r="Y109" s="8"/>
      <c r="Z109" s="8"/>
      <c r="AA109" s="8"/>
      <c r="AB109" s="8"/>
      <c r="AC109" s="8"/>
      <c r="AD109" s="8"/>
      <c r="AF109" s="27">
        <v>9.5</v>
      </c>
      <c r="AG109" s="21" t="s">
        <v>53</v>
      </c>
      <c r="AM109" s="22">
        <v>1</v>
      </c>
      <c r="AN109" s="22">
        <v>1</v>
      </c>
      <c r="AO109" s="22">
        <v>0</v>
      </c>
      <c r="AP109" s="22">
        <f t="shared" si="17"/>
        <v>1</v>
      </c>
      <c r="AQ109" s="22">
        <v>0</v>
      </c>
      <c r="AR109" s="41"/>
    </row>
    <row r="110" spans="1:44" ht="15.75" customHeight="1" x14ac:dyDescent="0.25">
      <c r="A110" s="36"/>
      <c r="E110" s="21"/>
      <c r="F110" s="21" t="s">
        <v>192</v>
      </c>
      <c r="G110" s="21"/>
      <c r="H110" s="21"/>
      <c r="I110" s="21" t="s">
        <v>173</v>
      </c>
      <c r="J110" s="22"/>
      <c r="K110" s="22">
        <v>21</v>
      </c>
      <c r="L110" s="49">
        <v>10</v>
      </c>
      <c r="M110" s="22"/>
      <c r="N110" s="22"/>
      <c r="O110" s="22"/>
      <c r="Q110" s="41"/>
      <c r="R110" s="41"/>
      <c r="AF110" s="8"/>
      <c r="AG110" s="31" t="s">
        <v>157</v>
      </c>
      <c r="AH110" s="8"/>
      <c r="AI110" s="8"/>
      <c r="AJ110" s="8"/>
      <c r="AK110" s="8"/>
      <c r="AL110" s="8"/>
      <c r="AM110" s="53">
        <f>SUM(Z99:Z108)+SUM(AM99:AM109)</f>
        <v>40</v>
      </c>
      <c r="AN110" s="53">
        <f>SUM(AA99:AA108)+SUM(AN99:AN109)</f>
        <v>12</v>
      </c>
      <c r="AO110" s="53">
        <f>SUM(AB99:AB108)+SUM(AO99:AO109)</f>
        <v>22</v>
      </c>
      <c r="AP110" s="53">
        <f>SUM(AC99:AC108)+SUM(AP99:AP109)</f>
        <v>34</v>
      </c>
      <c r="AQ110" s="53">
        <f>SUM(AD99:AD108)+SUM(AQ99:AQ109)</f>
        <v>6</v>
      </c>
      <c r="AR110" s="41"/>
    </row>
    <row r="111" spans="1:44" ht="15.75" customHeight="1" x14ac:dyDescent="0.25">
      <c r="A111" s="36"/>
      <c r="E111" s="21"/>
      <c r="F111" s="21" t="s">
        <v>193</v>
      </c>
      <c r="G111" s="21"/>
      <c r="H111" s="21"/>
      <c r="I111" s="21" t="s">
        <v>97</v>
      </c>
      <c r="J111" s="22"/>
      <c r="K111" s="22">
        <v>15</v>
      </c>
      <c r="L111" s="49">
        <v>8</v>
      </c>
      <c r="M111" s="22"/>
      <c r="N111" s="22"/>
      <c r="O111" s="22"/>
      <c r="Q111" s="41"/>
      <c r="R111" s="41"/>
      <c r="AF111" s="27"/>
      <c r="AG111" s="21" t="s">
        <v>86</v>
      </c>
      <c r="AM111" s="22">
        <f>AM97+AC126+AM110</f>
        <v>279.7</v>
      </c>
      <c r="AN111" s="54">
        <f>AN110+AN97</f>
        <v>80</v>
      </c>
      <c r="AO111" s="54">
        <f>AO110+AO97</f>
        <v>125</v>
      </c>
      <c r="AP111" s="54">
        <f>AP110+AP97</f>
        <v>205</v>
      </c>
      <c r="AQ111" s="54">
        <f>AQ110+AQ97</f>
        <v>26</v>
      </c>
      <c r="AR111" s="41"/>
    </row>
    <row r="112" spans="1:44" ht="15.75" customHeight="1" x14ac:dyDescent="0.25">
      <c r="A112" s="36"/>
      <c r="E112" s="21"/>
      <c r="F112" s="21" t="s">
        <v>118</v>
      </c>
      <c r="H112" s="21"/>
      <c r="I112" s="21" t="s">
        <v>106</v>
      </c>
      <c r="J112" s="22"/>
      <c r="K112" s="22">
        <v>20</v>
      </c>
      <c r="L112" s="49">
        <v>8</v>
      </c>
      <c r="M112" s="22"/>
      <c r="N112" s="22"/>
      <c r="O112" s="22"/>
      <c r="Q112" s="41"/>
      <c r="R112" s="41"/>
      <c r="AF112" s="27"/>
      <c r="AG112" s="21" t="s">
        <v>75</v>
      </c>
      <c r="AM112" s="22">
        <f>+AM41+AM28+Z54+Z41+AM54+AM15+Z28+Z15</f>
        <v>279.7</v>
      </c>
      <c r="AN112" s="22">
        <f>+AN41+AN28+AA54+AA41+AN54+AN15+AA28+AA15</f>
        <v>80</v>
      </c>
      <c r="AO112" s="22">
        <f>+AO41+AO28+AB54+AB41+AO54+AO15+AB28+AB15</f>
        <v>125</v>
      </c>
      <c r="AP112" s="22">
        <f>+AP41+AP28+AC54+AC41+AP54+AP15+AC28+AC15</f>
        <v>205</v>
      </c>
      <c r="AQ112" s="22">
        <f>+AQ41+AQ28+AD54+AD41+AQ54+AQ15+AD28+AD15</f>
        <v>26</v>
      </c>
      <c r="AR112" s="41"/>
    </row>
    <row r="113" spans="1:44" ht="15.75" customHeight="1" x14ac:dyDescent="0.25">
      <c r="A113" s="36"/>
      <c r="E113" s="21"/>
      <c r="F113" s="21" t="s">
        <v>129</v>
      </c>
      <c r="G113" s="21"/>
      <c r="H113" s="21"/>
      <c r="I113" s="21" t="s">
        <v>17</v>
      </c>
      <c r="J113" s="22"/>
      <c r="K113" s="22">
        <v>22</v>
      </c>
      <c r="L113" s="49">
        <v>8</v>
      </c>
      <c r="M113" s="22"/>
      <c r="N113" s="22"/>
      <c r="O113" s="22"/>
      <c r="Q113" s="41"/>
      <c r="R113" s="41"/>
      <c r="AR113" s="41"/>
    </row>
    <row r="114" spans="1:44" ht="15.75" customHeight="1" x14ac:dyDescent="0.25">
      <c r="A114" s="36"/>
      <c r="E114" s="21"/>
      <c r="F114" s="21" t="s">
        <v>169</v>
      </c>
      <c r="G114" s="21"/>
      <c r="H114" s="21"/>
      <c r="I114" s="21" t="s">
        <v>134</v>
      </c>
      <c r="J114" s="22"/>
      <c r="K114" s="22">
        <v>18</v>
      </c>
      <c r="L114" s="49">
        <v>6</v>
      </c>
      <c r="M114" s="22"/>
      <c r="N114" s="22"/>
      <c r="O114" s="22"/>
      <c r="Q114" s="41"/>
      <c r="R114" s="41"/>
      <c r="AR114" s="41"/>
    </row>
    <row r="115" spans="1:44" ht="15.75" customHeight="1" x14ac:dyDescent="0.25">
      <c r="A115" s="36"/>
      <c r="E115" s="21"/>
      <c r="F115" s="21" t="s">
        <v>85</v>
      </c>
      <c r="G115" s="21"/>
      <c r="H115" s="21"/>
      <c r="I115" s="21" t="s">
        <v>106</v>
      </c>
      <c r="J115" s="22"/>
      <c r="K115" s="22">
        <v>20</v>
      </c>
      <c r="L115" s="49">
        <v>6</v>
      </c>
      <c r="M115" s="22"/>
      <c r="N115" s="22"/>
      <c r="O115" s="22"/>
      <c r="Q115" s="41"/>
      <c r="R115" s="41"/>
      <c r="AR115" s="41"/>
    </row>
    <row r="116" spans="1:44" ht="15.75" customHeight="1" x14ac:dyDescent="0.25">
      <c r="A116" s="36"/>
      <c r="E116" s="21"/>
      <c r="F116" s="21" t="s">
        <v>155</v>
      </c>
      <c r="I116" s="21" t="s">
        <v>134</v>
      </c>
      <c r="J116" s="22"/>
      <c r="K116" s="22">
        <v>20</v>
      </c>
      <c r="L116" s="49">
        <v>6</v>
      </c>
      <c r="M116" s="22"/>
      <c r="N116" s="22"/>
      <c r="O116" s="22"/>
      <c r="Q116" s="41"/>
      <c r="R116" s="41"/>
      <c r="AR116" s="41"/>
    </row>
    <row r="117" spans="1:44" ht="15.75" customHeight="1" thickBot="1" x14ac:dyDescent="0.3">
      <c r="A117" s="36"/>
      <c r="F117" s="21" t="s">
        <v>282</v>
      </c>
      <c r="G117" s="21"/>
      <c r="H117" s="21"/>
      <c r="I117" s="21" t="s">
        <v>106</v>
      </c>
      <c r="J117" s="22"/>
      <c r="K117" s="22">
        <v>21</v>
      </c>
      <c r="L117" s="49">
        <v>6</v>
      </c>
      <c r="M117" s="22"/>
      <c r="N117" s="22"/>
      <c r="O117" s="22"/>
      <c r="Q117" s="41"/>
      <c r="R117" s="41"/>
      <c r="U117" s="37" t="s">
        <v>109</v>
      </c>
      <c r="V117" s="10" t="s">
        <v>117</v>
      </c>
      <c r="W117" s="10"/>
      <c r="X117" s="10"/>
      <c r="Y117" s="10"/>
      <c r="Z117" s="10"/>
      <c r="AA117" s="10"/>
      <c r="AB117" s="10"/>
      <c r="AC117" s="37" t="s">
        <v>3</v>
      </c>
      <c r="AD117" s="37" t="s">
        <v>7</v>
      </c>
      <c r="AE117" s="37" t="s">
        <v>8</v>
      </c>
      <c r="AF117" s="37" t="s">
        <v>9</v>
      </c>
      <c r="AG117" s="37" t="s">
        <v>71</v>
      </c>
      <c r="AH117" s="37"/>
      <c r="AI117" s="37" t="s">
        <v>4</v>
      </c>
      <c r="AJ117" s="37" t="s">
        <v>6</v>
      </c>
      <c r="AK117" s="37" t="s">
        <v>5</v>
      </c>
      <c r="AL117" s="37" t="s">
        <v>72</v>
      </c>
      <c r="AM117" s="37" t="s">
        <v>23</v>
      </c>
      <c r="AN117" s="37" t="s">
        <v>2</v>
      </c>
      <c r="AR117" s="41"/>
    </row>
    <row r="118" spans="1:44" ht="15.75" customHeight="1" x14ac:dyDescent="0.25">
      <c r="A118" s="36"/>
      <c r="F118" s="21" t="s">
        <v>48</v>
      </c>
      <c r="I118" s="21" t="s">
        <v>97</v>
      </c>
      <c r="J118" s="22"/>
      <c r="K118" s="22">
        <v>21</v>
      </c>
      <c r="L118" s="49">
        <v>6</v>
      </c>
      <c r="M118" s="22"/>
      <c r="N118" s="22"/>
      <c r="O118" s="22"/>
      <c r="Q118" s="41"/>
      <c r="R118" s="41"/>
      <c r="U118" s="58">
        <v>8</v>
      </c>
      <c r="V118" s="31" t="s">
        <v>15</v>
      </c>
      <c r="W118" s="8"/>
      <c r="X118" s="31"/>
      <c r="Y118" s="31"/>
      <c r="Z118" s="14"/>
      <c r="AA118" s="8"/>
      <c r="AB118" s="8"/>
      <c r="AC118" s="15">
        <f t="shared" ref="AC118:AC125" si="18">SUM(AD118:AF118)</f>
        <v>1</v>
      </c>
      <c r="AD118" s="15">
        <v>0</v>
      </c>
      <c r="AE118" s="15">
        <v>1</v>
      </c>
      <c r="AF118" s="15">
        <v>0</v>
      </c>
      <c r="AG118" s="98">
        <f t="shared" ref="AG118:AG126" si="19">+(AD118*2+AF118)/(2*AC118)</f>
        <v>0</v>
      </c>
      <c r="AH118" s="98"/>
      <c r="AI118" s="15">
        <v>9</v>
      </c>
      <c r="AJ118" s="15">
        <v>0</v>
      </c>
      <c r="AK118" s="15">
        <v>0</v>
      </c>
      <c r="AL118" s="52">
        <f t="shared" ref="AL118:AL126" si="20">+AI118/AC118</f>
        <v>9</v>
      </c>
      <c r="AM118" s="15">
        <v>0</v>
      </c>
      <c r="AN118" s="15">
        <v>0</v>
      </c>
      <c r="AR118" s="41"/>
    </row>
    <row r="119" spans="1:44" ht="15.75" customHeight="1" x14ac:dyDescent="0.25">
      <c r="A119" s="36"/>
      <c r="F119" s="21" t="s">
        <v>141</v>
      </c>
      <c r="G119" s="21"/>
      <c r="H119" s="21"/>
      <c r="I119" s="21" t="s">
        <v>97</v>
      </c>
      <c r="J119" s="22"/>
      <c r="K119" s="22">
        <v>22</v>
      </c>
      <c r="L119" s="49">
        <v>6</v>
      </c>
      <c r="M119" s="22"/>
      <c r="N119" s="22"/>
      <c r="O119" s="22"/>
      <c r="Q119" s="41"/>
      <c r="R119" s="41"/>
      <c r="U119" s="27">
        <v>7</v>
      </c>
      <c r="V119" s="21" t="s">
        <v>347</v>
      </c>
      <c r="X119" s="21"/>
      <c r="Y119" s="21"/>
      <c r="Z119" s="16"/>
      <c r="AC119" s="22">
        <f t="shared" si="18"/>
        <v>8</v>
      </c>
      <c r="AD119" s="22">
        <v>0</v>
      </c>
      <c r="AE119" s="22">
        <v>8</v>
      </c>
      <c r="AF119" s="22">
        <v>0</v>
      </c>
      <c r="AG119" s="95">
        <f t="shared" si="19"/>
        <v>0</v>
      </c>
      <c r="AH119" s="95"/>
      <c r="AI119" s="22">
        <v>40</v>
      </c>
      <c r="AJ119" s="22">
        <v>0</v>
      </c>
      <c r="AK119" s="22">
        <v>0</v>
      </c>
      <c r="AL119" s="24">
        <f t="shared" si="20"/>
        <v>5</v>
      </c>
      <c r="AM119" s="22">
        <v>0</v>
      </c>
      <c r="AN119" s="22">
        <v>0</v>
      </c>
      <c r="AR119" s="41"/>
    </row>
    <row r="120" spans="1:44" ht="15.75" customHeight="1" x14ac:dyDescent="0.25">
      <c r="A120" s="36"/>
      <c r="F120" s="21" t="s">
        <v>30</v>
      </c>
      <c r="G120" s="21"/>
      <c r="H120" s="21"/>
      <c r="I120" s="21" t="s">
        <v>106</v>
      </c>
      <c r="J120" s="22"/>
      <c r="K120" s="22">
        <v>22</v>
      </c>
      <c r="L120" s="49">
        <v>6</v>
      </c>
      <c r="M120" s="22"/>
      <c r="N120" s="22"/>
      <c r="O120" s="22"/>
      <c r="Q120" s="41"/>
      <c r="R120" s="41"/>
      <c r="U120" s="27">
        <v>7</v>
      </c>
      <c r="V120" s="21" t="s">
        <v>162</v>
      </c>
      <c r="X120" s="21"/>
      <c r="Y120" s="21"/>
      <c r="Z120" s="16"/>
      <c r="AC120" s="22">
        <f t="shared" si="18"/>
        <v>3</v>
      </c>
      <c r="AD120" s="22">
        <v>3</v>
      </c>
      <c r="AE120" s="22">
        <v>0</v>
      </c>
      <c r="AF120" s="22">
        <v>0</v>
      </c>
      <c r="AG120" s="95">
        <f t="shared" si="19"/>
        <v>1</v>
      </c>
      <c r="AH120" s="95"/>
      <c r="AI120" s="22">
        <v>5</v>
      </c>
      <c r="AJ120" s="22">
        <v>0</v>
      </c>
      <c r="AK120" s="22">
        <v>0</v>
      </c>
      <c r="AL120" s="24">
        <f t="shared" si="20"/>
        <v>1.6666666666666667</v>
      </c>
      <c r="AM120" s="22">
        <v>0</v>
      </c>
      <c r="AN120" s="22">
        <v>0</v>
      </c>
      <c r="AR120" s="41"/>
    </row>
    <row r="121" spans="1:44" ht="15.75" customHeight="1" x14ac:dyDescent="0.25">
      <c r="A121" s="36"/>
      <c r="F121" s="21"/>
      <c r="G121" s="21"/>
      <c r="H121" s="21"/>
      <c r="I121" s="21"/>
      <c r="J121" s="22"/>
      <c r="K121" s="22"/>
      <c r="M121" s="22"/>
      <c r="N121" s="22"/>
      <c r="O121" s="22"/>
      <c r="Q121" s="41"/>
      <c r="R121" s="41"/>
      <c r="U121" s="27">
        <v>7</v>
      </c>
      <c r="V121" s="21" t="s">
        <v>183</v>
      </c>
      <c r="X121" s="21"/>
      <c r="Y121" s="21"/>
      <c r="Z121" s="16"/>
      <c r="AC121" s="22">
        <f t="shared" si="18"/>
        <v>2</v>
      </c>
      <c r="AD121" s="22">
        <v>1</v>
      </c>
      <c r="AE121" s="22">
        <v>0</v>
      </c>
      <c r="AF121" s="22">
        <v>1</v>
      </c>
      <c r="AG121" s="95">
        <f t="shared" si="19"/>
        <v>0.75</v>
      </c>
      <c r="AH121" s="95"/>
      <c r="AI121" s="22">
        <v>3</v>
      </c>
      <c r="AJ121" s="22">
        <v>0</v>
      </c>
      <c r="AK121" s="22">
        <v>0</v>
      </c>
      <c r="AL121" s="24">
        <f t="shared" si="20"/>
        <v>1.5</v>
      </c>
      <c r="AM121" s="22">
        <v>0</v>
      </c>
      <c r="AN121" s="22">
        <v>0</v>
      </c>
      <c r="AR121" s="41"/>
    </row>
    <row r="122" spans="1:44" ht="15.75" customHeight="1" x14ac:dyDescent="0.25">
      <c r="A122" s="36"/>
      <c r="F122" s="21"/>
      <c r="G122" s="21"/>
      <c r="H122" s="21"/>
      <c r="I122" s="21"/>
      <c r="J122" s="22"/>
      <c r="K122" s="22"/>
      <c r="M122" s="22"/>
      <c r="N122" s="22"/>
      <c r="O122" s="22"/>
      <c r="Q122" s="41"/>
      <c r="R122" s="41"/>
      <c r="U122" s="27">
        <v>7</v>
      </c>
      <c r="V122" s="21" t="s">
        <v>315</v>
      </c>
      <c r="X122" s="21"/>
      <c r="Y122" s="21"/>
      <c r="Z122" s="16"/>
      <c r="AC122" s="22">
        <f t="shared" si="18"/>
        <v>1</v>
      </c>
      <c r="AD122" s="22">
        <v>0</v>
      </c>
      <c r="AE122" s="22">
        <v>0</v>
      </c>
      <c r="AF122" s="22">
        <v>1</v>
      </c>
      <c r="AG122" s="95">
        <f t="shared" si="19"/>
        <v>0.5</v>
      </c>
      <c r="AH122" s="95"/>
      <c r="AI122" s="22">
        <v>1</v>
      </c>
      <c r="AJ122" s="22">
        <v>0</v>
      </c>
      <c r="AK122" s="22">
        <v>0</v>
      </c>
      <c r="AL122" s="24">
        <f t="shared" si="20"/>
        <v>1</v>
      </c>
      <c r="AM122" s="22">
        <v>0</v>
      </c>
      <c r="AN122" s="22">
        <v>0</v>
      </c>
      <c r="AR122" s="41"/>
    </row>
    <row r="123" spans="1:44" ht="15.75" customHeight="1" x14ac:dyDescent="0.25">
      <c r="A123" s="36"/>
      <c r="F123" s="21"/>
      <c r="I123" s="21"/>
      <c r="J123" s="22"/>
      <c r="K123" s="22"/>
      <c r="M123" s="22"/>
      <c r="N123" s="22"/>
      <c r="O123" s="22"/>
      <c r="Q123" s="41"/>
      <c r="R123" s="41"/>
      <c r="U123" s="27">
        <v>7.5</v>
      </c>
      <c r="V123" s="21" t="s">
        <v>168</v>
      </c>
      <c r="Z123" s="21" t="s">
        <v>136</v>
      </c>
      <c r="AB123" s="22"/>
      <c r="AC123" s="22">
        <f t="shared" si="18"/>
        <v>2</v>
      </c>
      <c r="AD123" s="22">
        <v>1</v>
      </c>
      <c r="AE123" s="22">
        <v>1</v>
      </c>
      <c r="AF123" s="22">
        <v>0</v>
      </c>
      <c r="AG123" s="95">
        <f t="shared" si="19"/>
        <v>0.5</v>
      </c>
      <c r="AH123" s="95"/>
      <c r="AI123" s="22">
        <v>2</v>
      </c>
      <c r="AJ123" s="22">
        <v>0</v>
      </c>
      <c r="AK123" s="22">
        <v>1</v>
      </c>
      <c r="AL123" s="24">
        <f t="shared" si="20"/>
        <v>1</v>
      </c>
      <c r="AM123" s="22">
        <v>0</v>
      </c>
      <c r="AN123" s="22">
        <v>0</v>
      </c>
      <c r="AR123" s="41"/>
    </row>
    <row r="124" spans="1:44" ht="15.75" customHeight="1" x14ac:dyDescent="0.25">
      <c r="A124" s="36"/>
      <c r="D124" s="21"/>
      <c r="E124" s="21"/>
      <c r="F124" s="21"/>
      <c r="G124" s="21"/>
      <c r="H124" s="21"/>
      <c r="I124" s="21"/>
      <c r="J124" s="22"/>
      <c r="K124" s="22"/>
      <c r="M124" s="22"/>
      <c r="N124" s="22"/>
      <c r="O124" s="22"/>
      <c r="Q124" s="41"/>
      <c r="R124" s="41"/>
      <c r="U124" s="27">
        <v>7</v>
      </c>
      <c r="V124" s="21" t="s">
        <v>274</v>
      </c>
      <c r="X124" s="21"/>
      <c r="Y124" s="21"/>
      <c r="Z124" s="16"/>
      <c r="AC124" s="22">
        <f t="shared" si="18"/>
        <v>4</v>
      </c>
      <c r="AD124" s="22">
        <v>0</v>
      </c>
      <c r="AE124" s="22">
        <v>3</v>
      </c>
      <c r="AF124" s="22">
        <v>1</v>
      </c>
      <c r="AG124" s="95">
        <f t="shared" si="19"/>
        <v>0.125</v>
      </c>
      <c r="AH124" s="95"/>
      <c r="AI124" s="22">
        <v>13</v>
      </c>
      <c r="AJ124" s="22">
        <v>0</v>
      </c>
      <c r="AK124" s="22">
        <v>0</v>
      </c>
      <c r="AL124" s="24">
        <f t="shared" si="20"/>
        <v>3.25</v>
      </c>
      <c r="AM124" s="22">
        <v>0</v>
      </c>
      <c r="AN124" s="22">
        <v>0</v>
      </c>
      <c r="AR124" s="41"/>
    </row>
    <row r="125" spans="1:44" ht="15.75" customHeight="1" thickBot="1" x14ac:dyDescent="0.3">
      <c r="A125" s="36"/>
      <c r="D125" s="21"/>
      <c r="E125" s="21"/>
      <c r="F125" s="21"/>
      <c r="G125" s="21"/>
      <c r="H125" s="21"/>
      <c r="I125" s="21"/>
      <c r="J125" s="22"/>
      <c r="K125" s="22"/>
      <c r="M125" s="22"/>
      <c r="N125" s="22"/>
      <c r="O125" s="22"/>
      <c r="Q125" s="41"/>
      <c r="R125" s="41"/>
      <c r="U125" s="56">
        <v>7</v>
      </c>
      <c r="V125" s="28" t="s">
        <v>222</v>
      </c>
      <c r="W125" s="3"/>
      <c r="X125" s="28"/>
      <c r="Y125" s="28"/>
      <c r="Z125" s="10"/>
      <c r="AA125" s="3"/>
      <c r="AB125" s="3"/>
      <c r="AC125" s="38">
        <f t="shared" si="18"/>
        <v>3</v>
      </c>
      <c r="AD125" s="38">
        <v>0</v>
      </c>
      <c r="AE125" s="38">
        <v>2</v>
      </c>
      <c r="AF125" s="38">
        <v>1</v>
      </c>
      <c r="AG125" s="95">
        <f t="shared" si="19"/>
        <v>0.16666666666666666</v>
      </c>
      <c r="AH125" s="95"/>
      <c r="AI125" s="38">
        <v>14</v>
      </c>
      <c r="AJ125" s="38">
        <v>0</v>
      </c>
      <c r="AK125" s="38">
        <v>0</v>
      </c>
      <c r="AL125" s="57">
        <f t="shared" si="20"/>
        <v>4.666666666666667</v>
      </c>
      <c r="AM125" s="38">
        <v>0</v>
      </c>
      <c r="AN125" s="38">
        <v>0</v>
      </c>
      <c r="AR125" s="41"/>
    </row>
    <row r="126" spans="1:44" ht="15.75" customHeight="1" x14ac:dyDescent="0.25">
      <c r="A126" s="36"/>
      <c r="F126" s="21"/>
      <c r="G126" s="21"/>
      <c r="H126" s="21"/>
      <c r="I126" s="21"/>
      <c r="J126" s="22"/>
      <c r="K126" s="22"/>
      <c r="M126" s="22"/>
      <c r="N126" s="22"/>
      <c r="O126" s="22"/>
      <c r="Q126" s="41"/>
      <c r="R126" s="41"/>
      <c r="U126" s="8"/>
      <c r="V126" s="32"/>
      <c r="W126" s="31" t="s">
        <v>20</v>
      </c>
      <c r="X126" s="32"/>
      <c r="Y126" s="32"/>
      <c r="Z126" s="15"/>
      <c r="AA126" s="8"/>
      <c r="AB126" s="8"/>
      <c r="AC126" s="15">
        <f>SUM(AC118:AC125)</f>
        <v>24</v>
      </c>
      <c r="AD126" s="15">
        <f>SUM(AD118:AD125)</f>
        <v>5</v>
      </c>
      <c r="AE126" s="15">
        <f>SUM(AE118:AE125)</f>
        <v>15</v>
      </c>
      <c r="AF126" s="15">
        <f>SUM(AF118:AF125)</f>
        <v>4</v>
      </c>
      <c r="AG126" s="98">
        <f t="shared" si="19"/>
        <v>0.29166666666666669</v>
      </c>
      <c r="AH126" s="98"/>
      <c r="AI126" s="15">
        <f>SUM(AI118:AI125)</f>
        <v>87</v>
      </c>
      <c r="AJ126" s="15">
        <f>SUM(AJ118:AJ125)</f>
        <v>0</v>
      </c>
      <c r="AK126" s="15">
        <f>SUM(AK118:AK125)</f>
        <v>1</v>
      </c>
      <c r="AL126" s="52">
        <f t="shared" si="20"/>
        <v>3.625</v>
      </c>
      <c r="AM126" s="15">
        <f>SUM(AM118:AM125)</f>
        <v>0</v>
      </c>
      <c r="AN126" s="15">
        <f>SUM(AN118:AN125)</f>
        <v>0</v>
      </c>
      <c r="AR126" s="41"/>
    </row>
    <row r="127" spans="1:44" ht="15.75" customHeight="1" x14ac:dyDescent="0.25">
      <c r="A127" s="36"/>
      <c r="F127" s="21"/>
      <c r="G127" s="21"/>
      <c r="H127" s="21"/>
      <c r="I127" s="16"/>
      <c r="J127" s="22"/>
      <c r="K127" s="22"/>
      <c r="M127" s="22"/>
      <c r="N127" s="22"/>
      <c r="O127" s="22"/>
      <c r="Q127" s="41"/>
      <c r="R127" s="41"/>
      <c r="AR127" s="41"/>
    </row>
    <row r="128" spans="1:44" ht="15.75" customHeight="1" x14ac:dyDescent="0.25">
      <c r="A128" s="36"/>
      <c r="F128" s="21"/>
      <c r="G128" s="21"/>
      <c r="H128" s="21"/>
      <c r="I128" s="21"/>
      <c r="J128" s="22"/>
      <c r="K128" s="22"/>
      <c r="M128" s="22"/>
      <c r="N128" s="22"/>
      <c r="O128" s="22"/>
      <c r="Q128" s="41"/>
      <c r="R128" s="41"/>
      <c r="AR128" s="41"/>
    </row>
    <row r="129" spans="1:44" ht="15.75" customHeight="1" x14ac:dyDescent="0.25">
      <c r="A129" s="36"/>
      <c r="M129" s="22"/>
      <c r="N129" s="22"/>
      <c r="O129" s="22"/>
      <c r="Q129" s="41"/>
      <c r="R129" s="41"/>
      <c r="AR129" s="41"/>
    </row>
    <row r="130" spans="1:44" ht="15.75" customHeight="1" x14ac:dyDescent="0.25">
      <c r="A130" s="36"/>
      <c r="M130" s="22"/>
      <c r="N130" s="22"/>
      <c r="O130" s="22"/>
      <c r="Q130" s="41"/>
      <c r="R130" s="41"/>
      <c r="AR130" s="41"/>
    </row>
    <row r="131" spans="1:44" ht="15.75" customHeight="1" x14ac:dyDescent="0.25">
      <c r="A131" s="36"/>
      <c r="M131" s="22"/>
      <c r="N131" s="22"/>
      <c r="O131" s="22"/>
      <c r="Q131" s="41"/>
      <c r="R131" s="41"/>
      <c r="AR131" s="41"/>
    </row>
    <row r="132" spans="1:44" ht="15.75" customHeight="1" x14ac:dyDescent="0.25">
      <c r="A132" s="36"/>
      <c r="Q132" s="41"/>
      <c r="R132" s="41"/>
      <c r="AR132" s="41"/>
    </row>
    <row r="133" spans="1:44" ht="15.75" customHeight="1" x14ac:dyDescent="0.25">
      <c r="A133" s="36"/>
      <c r="Q133" s="41"/>
      <c r="R133" s="41"/>
      <c r="AR133" s="41"/>
    </row>
    <row r="134" spans="1:44" ht="15.75" customHeight="1" x14ac:dyDescent="0.25">
      <c r="A134" s="36"/>
      <c r="Q134" s="41"/>
      <c r="R134" s="41"/>
      <c r="U134" s="27"/>
      <c r="V134" s="21"/>
      <c r="W134" s="21"/>
      <c r="X134" s="21"/>
      <c r="Y134" s="21"/>
      <c r="Z134" s="22"/>
      <c r="AC134" s="22"/>
      <c r="AD134" s="22"/>
      <c r="AE134" s="22"/>
      <c r="AF134" s="22"/>
      <c r="AG134" s="95"/>
      <c r="AH134" s="95"/>
      <c r="AI134" s="22"/>
      <c r="AJ134" s="22"/>
      <c r="AK134" s="22"/>
      <c r="AL134" s="24"/>
      <c r="AM134" s="22"/>
      <c r="AN134" s="22"/>
      <c r="AR134" s="41"/>
    </row>
    <row r="135" spans="1:44" ht="15.75" customHeight="1" x14ac:dyDescent="0.25">
      <c r="A135" s="36"/>
      <c r="Q135" s="41"/>
      <c r="R135" s="41"/>
      <c r="U135" s="27"/>
      <c r="V135" s="21"/>
      <c r="W135" s="21"/>
      <c r="X135" s="21"/>
      <c r="Y135" s="21"/>
      <c r="Z135" s="22"/>
      <c r="AC135" s="22"/>
      <c r="AD135" s="22"/>
      <c r="AE135" s="22"/>
      <c r="AF135" s="22"/>
      <c r="AG135" s="95"/>
      <c r="AH135" s="95"/>
      <c r="AI135" s="22"/>
      <c r="AJ135" s="22"/>
      <c r="AK135" s="22"/>
      <c r="AL135" s="24"/>
      <c r="AM135" s="22"/>
      <c r="AN135" s="22"/>
      <c r="AR135" s="41"/>
    </row>
    <row r="136" spans="1:44" ht="15.75" customHeight="1" x14ac:dyDescent="0.25">
      <c r="A136" s="36"/>
      <c r="Q136" s="36"/>
      <c r="R136" s="36"/>
      <c r="U136" s="27"/>
      <c r="V136" s="21"/>
      <c r="W136" s="21"/>
      <c r="X136" s="21"/>
      <c r="Y136" s="21"/>
      <c r="Z136" s="22"/>
      <c r="AC136" s="22"/>
      <c r="AD136" s="22"/>
      <c r="AE136" s="22"/>
      <c r="AF136" s="22"/>
      <c r="AG136" s="95"/>
      <c r="AH136" s="95"/>
      <c r="AI136" s="22"/>
      <c r="AJ136" s="22"/>
      <c r="AK136" s="22"/>
      <c r="AL136" s="24"/>
      <c r="AM136" s="22"/>
      <c r="AN136" s="22"/>
      <c r="AR136" s="36"/>
    </row>
    <row r="137" spans="1:44" ht="15.75" customHeight="1" x14ac:dyDescent="0.25">
      <c r="A137" s="36"/>
      <c r="Q137" s="36"/>
      <c r="R137" s="36"/>
      <c r="U137" s="27"/>
      <c r="V137" s="21"/>
      <c r="W137" s="21"/>
      <c r="X137" s="21"/>
      <c r="Y137" s="21"/>
      <c r="Z137" s="22"/>
      <c r="AC137" s="22"/>
      <c r="AD137" s="22"/>
      <c r="AE137" s="22"/>
      <c r="AF137" s="22"/>
      <c r="AG137" s="95"/>
      <c r="AH137" s="95"/>
      <c r="AI137" s="22"/>
      <c r="AJ137" s="22"/>
      <c r="AK137" s="22"/>
      <c r="AL137" s="24"/>
      <c r="AM137" s="22"/>
      <c r="AN137" s="22"/>
      <c r="AR137" s="36"/>
    </row>
    <row r="138" spans="1:44" ht="15.75" customHeight="1" x14ac:dyDescent="0.25">
      <c r="A138" s="36"/>
      <c r="Q138" s="36"/>
      <c r="R138" s="36"/>
      <c r="AR138" s="36"/>
    </row>
    <row r="139" spans="1:44" ht="15.75" customHeight="1" x14ac:dyDescent="0.25">
      <c r="A139" s="36"/>
      <c r="Q139" s="36"/>
      <c r="R139" s="36"/>
      <c r="S139" s="27"/>
      <c r="T139" s="21"/>
      <c r="AR139" s="36"/>
    </row>
    <row r="140" spans="1:44" ht="15.75" customHeight="1" x14ac:dyDescent="0.25">
      <c r="A140" s="36"/>
      <c r="Q140" s="36"/>
      <c r="R140" s="36"/>
      <c r="S140" s="27"/>
      <c r="T140" s="21"/>
      <c r="AR140" s="36"/>
    </row>
    <row r="141" spans="1:44" ht="15.75" customHeight="1" x14ac:dyDescent="0.25">
      <c r="A141" s="36"/>
      <c r="Q141" s="36"/>
      <c r="R141" s="36"/>
      <c r="S141" s="27"/>
      <c r="T141" s="21"/>
      <c r="AR141" s="36"/>
    </row>
    <row r="142" spans="1:44" ht="15.75" customHeight="1" x14ac:dyDescent="0.25">
      <c r="A142" s="36"/>
      <c r="Q142" s="39"/>
      <c r="R142" s="39"/>
      <c r="AR142" s="39"/>
    </row>
    <row r="143" spans="1:44" ht="15.75" customHeight="1" x14ac:dyDescent="0.25">
      <c r="A143" s="36"/>
      <c r="Q143" s="39"/>
      <c r="R143" s="39"/>
      <c r="AR143" s="39"/>
    </row>
    <row r="144" spans="1:44" ht="15.75" customHeight="1" x14ac:dyDescent="0.25">
      <c r="A144" s="36"/>
      <c r="Q144" s="39"/>
      <c r="R144" s="39"/>
      <c r="AR144" s="39"/>
    </row>
    <row r="145" spans="1:44" ht="15.75" customHeight="1" x14ac:dyDescent="0.25">
      <c r="A145" s="36"/>
      <c r="D145" s="21"/>
      <c r="E145" s="21"/>
      <c r="F145" s="21"/>
      <c r="G145" s="21"/>
      <c r="I145" s="22"/>
      <c r="J145" s="22"/>
      <c r="K145" s="22"/>
      <c r="L145" s="22"/>
      <c r="M145" s="22"/>
      <c r="Q145" s="39"/>
      <c r="R145" s="39"/>
      <c r="AR145" s="39"/>
    </row>
    <row r="146" spans="1:44" ht="15.75" x14ac:dyDescent="0.25">
      <c r="A146" s="36"/>
      <c r="Q146" s="39"/>
      <c r="R146" s="39"/>
      <c r="AR146" s="39"/>
    </row>
    <row r="147" spans="1:44" ht="15" x14ac:dyDescent="0.2">
      <c r="A147" s="39"/>
      <c r="B147" s="39"/>
      <c r="C147" s="39"/>
      <c r="D147" s="39"/>
      <c r="E147" s="39"/>
      <c r="F147" s="39"/>
      <c r="G147" s="39"/>
      <c r="H147" s="39"/>
      <c r="I147" s="39"/>
      <c r="J147" s="39"/>
      <c r="K147" s="39"/>
      <c r="L147" s="39"/>
      <c r="M147" s="39"/>
      <c r="N147" s="39"/>
      <c r="O147" s="39"/>
      <c r="P147" s="39"/>
      <c r="Q147" s="39"/>
      <c r="R147" s="39"/>
      <c r="S147" s="39"/>
      <c r="T147" s="39"/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F147" s="39"/>
      <c r="AG147" s="39"/>
      <c r="AH147" s="39"/>
      <c r="AI147" s="39"/>
      <c r="AJ147" s="39"/>
      <c r="AK147" s="39"/>
      <c r="AL147" s="39"/>
      <c r="AM147" s="39"/>
      <c r="AN147" s="39"/>
      <c r="AO147" s="39"/>
      <c r="AP147" s="39"/>
      <c r="AQ147" s="39"/>
      <c r="AR147" s="43"/>
    </row>
  </sheetData>
  <mergeCells count="31">
    <mergeCell ref="AG10:AH10"/>
    <mergeCell ref="B1:P1"/>
    <mergeCell ref="S1:AQ1"/>
    <mergeCell ref="G2:M2"/>
    <mergeCell ref="AG2:AH2"/>
    <mergeCell ref="AG3:AH3"/>
    <mergeCell ref="AG4:AH4"/>
    <mergeCell ref="AG5:AH5"/>
    <mergeCell ref="AG6:AH6"/>
    <mergeCell ref="AG7:AH7"/>
    <mergeCell ref="AG8:AH8"/>
    <mergeCell ref="AG9:AH9"/>
    <mergeCell ref="AG123:AH123"/>
    <mergeCell ref="AG11:AH11"/>
    <mergeCell ref="E14:F14"/>
    <mergeCell ref="B74:P74"/>
    <mergeCell ref="S74:AQ74"/>
    <mergeCell ref="G75:M75"/>
    <mergeCell ref="S75:AQ75"/>
    <mergeCell ref="AG118:AH118"/>
    <mergeCell ref="AG119:AH119"/>
    <mergeCell ref="AG120:AH120"/>
    <mergeCell ref="AG121:AH121"/>
    <mergeCell ref="AG122:AH122"/>
    <mergeCell ref="AG137:AH137"/>
    <mergeCell ref="AG124:AH124"/>
    <mergeCell ref="AG125:AH125"/>
    <mergeCell ref="AG126:AH126"/>
    <mergeCell ref="AG134:AH134"/>
    <mergeCell ref="AG135:AH135"/>
    <mergeCell ref="AG136:AH136"/>
  </mergeCells>
  <conditionalFormatting sqref="AM111:AM112">
    <cfRule type="cellIs" dxfId="109" priority="5" operator="notEqual">
      <formula>$AM$111</formula>
    </cfRule>
  </conditionalFormatting>
  <conditionalFormatting sqref="AN112">
    <cfRule type="cellIs" dxfId="108" priority="4" operator="notEqual">
      <formula>$AN$111</formula>
    </cfRule>
  </conditionalFormatting>
  <conditionalFormatting sqref="AO112">
    <cfRule type="cellIs" dxfId="107" priority="3" operator="notEqual">
      <formula>$AO$111</formula>
    </cfRule>
  </conditionalFormatting>
  <conditionalFormatting sqref="AP112">
    <cfRule type="cellIs" dxfId="106" priority="2" operator="notEqual">
      <formula>$AP$111</formula>
    </cfRule>
  </conditionalFormatting>
  <conditionalFormatting sqref="AQ112">
    <cfRule type="cellIs" dxfId="105" priority="1" operator="notEqual">
      <formula>$AQ$111</formula>
    </cfRule>
  </conditionalFormatting>
  <pageMargins left="0.25" right="0.25" top="0.25" bottom="0.25" header="0.5" footer="0.5"/>
  <pageSetup scale="65" fitToWidth="0" fitToHeight="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CBFD5D-B9B0-4188-ACBD-3836F0DF7F8D}">
  <dimension ref="A1:AR147"/>
  <sheetViews>
    <sheetView topLeftCell="A79" zoomScale="72" zoomScaleNormal="72" zoomScaleSheetLayoutView="78" workbookViewId="0">
      <selection activeCell="AM112" sqref="AM112"/>
    </sheetView>
  </sheetViews>
  <sheetFormatPr defaultRowHeight="12.75" x14ac:dyDescent="0.2"/>
  <cols>
    <col min="1" max="1" width="2.7109375" customWidth="1"/>
    <col min="2" max="2" width="13.140625" customWidth="1"/>
    <col min="3" max="3" width="8.7109375" customWidth="1"/>
    <col min="4" max="4" width="8.28515625" customWidth="1"/>
    <col min="5" max="5" width="9.7109375" customWidth="1"/>
    <col min="6" max="6" width="5.85546875" customWidth="1"/>
    <col min="7" max="13" width="9.7109375" customWidth="1"/>
    <col min="14" max="15" width="10.7109375" customWidth="1"/>
    <col min="16" max="16" width="18.7109375" customWidth="1"/>
    <col min="17" max="18" width="2.7109375" customWidth="1"/>
    <col min="19" max="19" width="5.85546875" customWidth="1"/>
    <col min="20" max="23" width="6" customWidth="1"/>
    <col min="24" max="24" width="4.7109375" customWidth="1"/>
    <col min="25" max="25" width="10.7109375" customWidth="1"/>
    <col min="26" max="30" width="5.85546875" customWidth="1"/>
    <col min="31" max="31" width="5.28515625" customWidth="1"/>
    <col min="32" max="32" width="5.85546875" customWidth="1"/>
    <col min="33" max="36" width="6" customWidth="1"/>
    <col min="37" max="37" width="4.7109375" customWidth="1"/>
    <col min="38" max="38" width="10.7109375" customWidth="1"/>
    <col min="39" max="43" width="5.85546875" customWidth="1"/>
    <col min="44" max="44" width="2.7109375" customWidth="1"/>
  </cols>
  <sheetData>
    <row r="1" spans="1:44" ht="24" customHeight="1" x14ac:dyDescent="0.3">
      <c r="A1" s="39"/>
      <c r="B1" s="85" t="s">
        <v>127</v>
      </c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39"/>
      <c r="R1" s="39"/>
      <c r="S1" s="85" t="s">
        <v>127</v>
      </c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  <c r="AG1" s="85"/>
      <c r="AH1" s="85"/>
      <c r="AI1" s="85"/>
      <c r="AJ1" s="85"/>
      <c r="AK1" s="85"/>
      <c r="AL1" s="85"/>
      <c r="AM1" s="85"/>
      <c r="AN1" s="85"/>
      <c r="AO1" s="85"/>
      <c r="AP1" s="85"/>
      <c r="AQ1" s="85"/>
      <c r="AR1" s="39"/>
    </row>
    <row r="2" spans="1:44" ht="18.600000000000001" customHeight="1" thickBot="1" x14ac:dyDescent="0.35">
      <c r="A2" s="36"/>
      <c r="B2" s="26" t="s">
        <v>76</v>
      </c>
      <c r="C2" s="26">
        <v>21</v>
      </c>
      <c r="D2" s="25"/>
      <c r="E2" s="25"/>
      <c r="F2" s="25"/>
      <c r="G2" s="86" t="s">
        <v>170</v>
      </c>
      <c r="H2" s="86"/>
      <c r="I2" s="86"/>
      <c r="J2" s="86"/>
      <c r="K2" s="86"/>
      <c r="L2" s="86"/>
      <c r="M2" s="86"/>
      <c r="N2" s="25"/>
      <c r="O2" s="25"/>
      <c r="P2" s="25"/>
      <c r="Q2" s="36"/>
      <c r="R2" s="36"/>
      <c r="U2" s="37" t="s">
        <v>109</v>
      </c>
      <c r="V2" s="10" t="s">
        <v>0</v>
      </c>
      <c r="W2" s="10"/>
      <c r="X2" s="10"/>
      <c r="Y2" s="10"/>
      <c r="Z2" s="10" t="s">
        <v>1</v>
      </c>
      <c r="AA2" s="10"/>
      <c r="AB2" s="10"/>
      <c r="AC2" s="37" t="s">
        <v>3</v>
      </c>
      <c r="AD2" s="37" t="s">
        <v>7</v>
      </c>
      <c r="AE2" s="37" t="s">
        <v>8</v>
      </c>
      <c r="AF2" s="37" t="s">
        <v>9</v>
      </c>
      <c r="AG2" s="97" t="s">
        <v>71</v>
      </c>
      <c r="AH2" s="97"/>
      <c r="AI2" s="37" t="s">
        <v>4</v>
      </c>
      <c r="AJ2" s="37" t="s">
        <v>6</v>
      </c>
      <c r="AK2" s="37" t="s">
        <v>5</v>
      </c>
      <c r="AL2" s="37" t="s">
        <v>72</v>
      </c>
      <c r="AM2" s="21"/>
      <c r="AN2" s="11"/>
      <c r="AO2" s="11"/>
      <c r="AP2" s="22"/>
      <c r="AQ2" s="22"/>
      <c r="AR2" s="39"/>
    </row>
    <row r="3" spans="1:44" ht="18.75" thickBot="1" x14ac:dyDescent="0.3">
      <c r="A3" s="36"/>
      <c r="B3" s="4" t="s">
        <v>110</v>
      </c>
      <c r="C3" s="2" t="s">
        <v>80</v>
      </c>
      <c r="D3" s="2"/>
      <c r="E3" s="3"/>
      <c r="F3" s="2"/>
      <c r="G3" s="4" t="s">
        <v>7</v>
      </c>
      <c r="H3" s="4" t="s">
        <v>8</v>
      </c>
      <c r="I3" s="4" t="s">
        <v>9</v>
      </c>
      <c r="J3" s="4" t="s">
        <v>11</v>
      </c>
      <c r="K3" s="4" t="s">
        <v>12</v>
      </c>
      <c r="L3" s="4" t="s">
        <v>10</v>
      </c>
      <c r="M3" s="4" t="s">
        <v>4</v>
      </c>
      <c r="N3" s="4" t="s">
        <v>13</v>
      </c>
      <c r="O3" s="4" t="s">
        <v>2</v>
      </c>
      <c r="P3" s="4" t="s">
        <v>252</v>
      </c>
      <c r="Q3" s="36"/>
      <c r="R3" s="36"/>
      <c r="U3" s="27">
        <v>8</v>
      </c>
      <c r="V3" s="21" t="s">
        <v>15</v>
      </c>
      <c r="X3" s="21"/>
      <c r="Y3" s="21"/>
      <c r="Z3" s="21" t="s">
        <v>184</v>
      </c>
      <c r="AB3" s="22"/>
      <c r="AC3" s="22">
        <f t="shared" ref="AC3:AC10" si="0">+AD3+AE3+AF3</f>
        <v>21</v>
      </c>
      <c r="AD3" s="22">
        <v>17</v>
      </c>
      <c r="AE3" s="22">
        <v>2</v>
      </c>
      <c r="AF3" s="22">
        <v>2</v>
      </c>
      <c r="AG3" s="95">
        <f t="shared" ref="AG3:AG11" si="1">+(AD3*2+AF3)/(2*AC3)</f>
        <v>0.8571428571428571</v>
      </c>
      <c r="AH3" s="95"/>
      <c r="AI3" s="22">
        <v>35</v>
      </c>
      <c r="AJ3" s="22">
        <v>0</v>
      </c>
      <c r="AK3" s="22">
        <v>5</v>
      </c>
      <c r="AL3" s="24">
        <f t="shared" ref="AL3:AL12" si="2">+AI3/AC3</f>
        <v>1.6666666666666667</v>
      </c>
      <c r="AN3" s="22"/>
      <c r="AQ3" s="22"/>
      <c r="AR3" s="39"/>
    </row>
    <row r="4" spans="1:44" ht="18" x14ac:dyDescent="0.25">
      <c r="A4" s="36"/>
      <c r="B4" s="5">
        <v>5</v>
      </c>
      <c r="C4" s="6" t="s">
        <v>171</v>
      </c>
      <c r="D4" s="11"/>
      <c r="E4" s="11"/>
      <c r="F4" s="11"/>
      <c r="G4" s="5">
        <v>17</v>
      </c>
      <c r="H4" s="5">
        <v>2</v>
      </c>
      <c r="I4" s="5">
        <v>2</v>
      </c>
      <c r="J4" s="5">
        <f t="shared" ref="J4:J11" si="3">2*G4+I4</f>
        <v>36</v>
      </c>
      <c r="K4" s="35">
        <f t="shared" ref="K4:K11" si="4">+J4/((G4+H4+I4)*2)</f>
        <v>0.8571428571428571</v>
      </c>
      <c r="L4" s="5">
        <f>+$AN$27</f>
        <v>83</v>
      </c>
      <c r="M4" s="5">
        <v>35</v>
      </c>
      <c r="N4" s="5">
        <f>$AO$27</f>
        <v>121</v>
      </c>
      <c r="O4" s="5">
        <f>$AQ$27</f>
        <v>38</v>
      </c>
      <c r="P4" s="5">
        <v>1</v>
      </c>
      <c r="Q4" s="40"/>
      <c r="R4" s="36"/>
      <c r="U4" s="27">
        <v>7.5</v>
      </c>
      <c r="V4" s="21" t="s">
        <v>253</v>
      </c>
      <c r="X4" s="21"/>
      <c r="Y4" s="21"/>
      <c r="Z4" s="16" t="s">
        <v>136</v>
      </c>
      <c r="AC4" s="22">
        <f t="shared" si="0"/>
        <v>18</v>
      </c>
      <c r="AD4" s="22">
        <v>11</v>
      </c>
      <c r="AE4" s="22">
        <v>4</v>
      </c>
      <c r="AF4" s="22">
        <v>3</v>
      </c>
      <c r="AG4" s="95">
        <f t="shared" si="1"/>
        <v>0.69444444444444442</v>
      </c>
      <c r="AH4" s="95"/>
      <c r="AI4" s="22">
        <v>38</v>
      </c>
      <c r="AJ4" s="22">
        <v>0</v>
      </c>
      <c r="AK4" s="22">
        <v>1</v>
      </c>
      <c r="AL4" s="24">
        <f t="shared" si="2"/>
        <v>2.1111111111111112</v>
      </c>
      <c r="AN4" s="22"/>
      <c r="AO4" s="5"/>
      <c r="AQ4" s="22"/>
      <c r="AR4" s="39"/>
    </row>
    <row r="5" spans="1:44" ht="18" x14ac:dyDescent="0.25">
      <c r="A5" s="36"/>
      <c r="B5" s="5">
        <v>1</v>
      </c>
      <c r="C5" s="6" t="s">
        <v>130</v>
      </c>
      <c r="D5" s="11"/>
      <c r="E5" s="6"/>
      <c r="F5" s="11"/>
      <c r="G5" s="5">
        <v>13</v>
      </c>
      <c r="H5" s="5">
        <v>5</v>
      </c>
      <c r="I5" s="5">
        <v>3</v>
      </c>
      <c r="J5" s="5">
        <f t="shared" si="3"/>
        <v>29</v>
      </c>
      <c r="K5" s="35">
        <f t="shared" si="4"/>
        <v>0.69047619047619047</v>
      </c>
      <c r="L5" s="5">
        <f>+$AA$27</f>
        <v>74</v>
      </c>
      <c r="M5" s="5">
        <v>43</v>
      </c>
      <c r="N5" s="5">
        <f>$AB$27</f>
        <v>110</v>
      </c>
      <c r="O5" s="5">
        <f>$AD$27</f>
        <v>32</v>
      </c>
      <c r="P5" s="5">
        <v>2</v>
      </c>
      <c r="Q5" s="40"/>
      <c r="R5" s="36"/>
      <c r="U5" s="27">
        <v>7</v>
      </c>
      <c r="V5" s="21" t="s">
        <v>183</v>
      </c>
      <c r="X5" s="21"/>
      <c r="Z5" s="21" t="s">
        <v>97</v>
      </c>
      <c r="AB5" s="22"/>
      <c r="AC5" s="22">
        <f t="shared" si="0"/>
        <v>18</v>
      </c>
      <c r="AD5" s="22">
        <v>9</v>
      </c>
      <c r="AE5" s="22">
        <v>8</v>
      </c>
      <c r="AF5" s="22">
        <v>1</v>
      </c>
      <c r="AG5" s="95">
        <f t="shared" si="1"/>
        <v>0.52777777777777779</v>
      </c>
      <c r="AH5" s="95"/>
      <c r="AI5" s="22">
        <v>46</v>
      </c>
      <c r="AJ5" s="22">
        <v>2</v>
      </c>
      <c r="AK5" s="22">
        <v>3</v>
      </c>
      <c r="AL5" s="24">
        <f t="shared" si="2"/>
        <v>2.5555555555555554</v>
      </c>
      <c r="AN5" s="22"/>
      <c r="AO5" s="5"/>
      <c r="AQ5" s="22"/>
      <c r="AR5" s="39"/>
    </row>
    <row r="6" spans="1:44" ht="18" x14ac:dyDescent="0.25">
      <c r="A6" s="36"/>
      <c r="B6" s="5">
        <v>4</v>
      </c>
      <c r="C6" s="6" t="s">
        <v>115</v>
      </c>
      <c r="D6" s="11"/>
      <c r="E6" s="11"/>
      <c r="F6" s="11"/>
      <c r="G6" s="5">
        <v>13</v>
      </c>
      <c r="H6" s="5">
        <v>7</v>
      </c>
      <c r="I6" s="5">
        <v>1</v>
      </c>
      <c r="J6" s="5">
        <f t="shared" si="3"/>
        <v>27</v>
      </c>
      <c r="K6" s="35">
        <f t="shared" si="4"/>
        <v>0.6428571428571429</v>
      </c>
      <c r="L6" s="5">
        <f>+$AA$66</f>
        <v>74</v>
      </c>
      <c r="M6" s="5">
        <v>57</v>
      </c>
      <c r="N6" s="5">
        <f>+$AB$66</f>
        <v>120</v>
      </c>
      <c r="O6" s="5">
        <f>+$AD$66</f>
        <v>24</v>
      </c>
      <c r="P6" s="5">
        <v>3</v>
      </c>
      <c r="Q6" s="40"/>
      <c r="R6" s="36"/>
      <c r="U6" s="27">
        <v>7.5</v>
      </c>
      <c r="V6" s="21" t="s">
        <v>69</v>
      </c>
      <c r="X6" s="21"/>
      <c r="Z6" s="21" t="s">
        <v>16</v>
      </c>
      <c r="AB6" s="22"/>
      <c r="AC6" s="22">
        <f t="shared" si="0"/>
        <v>21</v>
      </c>
      <c r="AD6" s="22">
        <v>13</v>
      </c>
      <c r="AE6" s="22">
        <v>7</v>
      </c>
      <c r="AF6" s="22">
        <v>1</v>
      </c>
      <c r="AG6" s="95">
        <f t="shared" si="1"/>
        <v>0.6428571428571429</v>
      </c>
      <c r="AH6" s="95"/>
      <c r="AI6" s="22">
        <v>54</v>
      </c>
      <c r="AJ6" s="22">
        <v>3</v>
      </c>
      <c r="AK6" s="22">
        <v>1</v>
      </c>
      <c r="AL6" s="24">
        <f t="shared" si="2"/>
        <v>2.5714285714285716</v>
      </c>
      <c r="AN6" s="22"/>
      <c r="AO6" s="5"/>
      <c r="AQ6" s="22"/>
      <c r="AR6" s="39"/>
    </row>
    <row r="7" spans="1:44" ht="18" x14ac:dyDescent="0.25">
      <c r="A7" s="36"/>
      <c r="B7" s="5">
        <v>7</v>
      </c>
      <c r="C7" s="6" t="s">
        <v>92</v>
      </c>
      <c r="D7" s="11"/>
      <c r="E7" s="6"/>
      <c r="F7" s="11"/>
      <c r="G7" s="5">
        <v>10</v>
      </c>
      <c r="H7" s="5">
        <v>10</v>
      </c>
      <c r="I7" s="5">
        <v>1</v>
      </c>
      <c r="J7" s="5">
        <f t="shared" si="3"/>
        <v>21</v>
      </c>
      <c r="K7" s="35">
        <f t="shared" si="4"/>
        <v>0.5</v>
      </c>
      <c r="L7" s="5">
        <f>+$AN$53</f>
        <v>57</v>
      </c>
      <c r="M7" s="5">
        <v>57</v>
      </c>
      <c r="N7" s="5">
        <f>+$AO$53</f>
        <v>81</v>
      </c>
      <c r="O7" s="5">
        <f>+$AQ$53</f>
        <v>30</v>
      </c>
      <c r="P7" s="5">
        <v>4</v>
      </c>
      <c r="Q7" s="40"/>
      <c r="R7" s="36"/>
      <c r="U7" s="27">
        <v>8</v>
      </c>
      <c r="V7" s="21" t="s">
        <v>142</v>
      </c>
      <c r="X7" s="21"/>
      <c r="Z7" s="21" t="s">
        <v>14</v>
      </c>
      <c r="AB7" s="22"/>
      <c r="AC7" s="22">
        <f t="shared" si="0"/>
        <v>20</v>
      </c>
      <c r="AD7" s="22">
        <v>6</v>
      </c>
      <c r="AE7" s="22">
        <v>11</v>
      </c>
      <c r="AF7" s="22">
        <v>3</v>
      </c>
      <c r="AG7" s="95">
        <f t="shared" si="1"/>
        <v>0.375</v>
      </c>
      <c r="AH7" s="95"/>
      <c r="AI7" s="22">
        <v>63</v>
      </c>
      <c r="AJ7" s="22">
        <v>4</v>
      </c>
      <c r="AK7" s="22">
        <v>0</v>
      </c>
      <c r="AL7" s="24">
        <f t="shared" si="2"/>
        <v>3.15</v>
      </c>
      <c r="AN7" s="22"/>
      <c r="AO7" s="5"/>
      <c r="AQ7" s="22"/>
      <c r="AR7" s="39"/>
    </row>
    <row r="8" spans="1:44" ht="18" x14ac:dyDescent="0.25">
      <c r="A8" s="36"/>
      <c r="B8" s="5">
        <v>6</v>
      </c>
      <c r="C8" s="6" t="s">
        <v>17</v>
      </c>
      <c r="D8" s="11"/>
      <c r="E8" s="6"/>
      <c r="F8" s="11"/>
      <c r="G8" s="5">
        <v>9</v>
      </c>
      <c r="H8" s="5">
        <v>9</v>
      </c>
      <c r="I8" s="5">
        <v>3</v>
      </c>
      <c r="J8" s="5">
        <f t="shared" si="3"/>
        <v>21</v>
      </c>
      <c r="K8" s="35">
        <f t="shared" si="4"/>
        <v>0.5</v>
      </c>
      <c r="L8" s="5">
        <f>+$AN$40</f>
        <v>73</v>
      </c>
      <c r="M8" s="5">
        <v>69</v>
      </c>
      <c r="N8" s="5">
        <f>+$AO$40</f>
        <v>107</v>
      </c>
      <c r="O8" s="5">
        <f>+$AQ$40</f>
        <v>18</v>
      </c>
      <c r="P8" s="5">
        <v>5</v>
      </c>
      <c r="Q8" s="40"/>
      <c r="R8" s="36"/>
      <c r="U8" s="27">
        <v>7</v>
      </c>
      <c r="V8" s="21" t="s">
        <v>162</v>
      </c>
      <c r="X8" s="21"/>
      <c r="Z8" s="21" t="s">
        <v>17</v>
      </c>
      <c r="AB8" s="22"/>
      <c r="AC8" s="22">
        <f t="shared" si="0"/>
        <v>19</v>
      </c>
      <c r="AD8" s="22">
        <v>8</v>
      </c>
      <c r="AE8" s="22">
        <v>9</v>
      </c>
      <c r="AF8" s="22">
        <v>2</v>
      </c>
      <c r="AG8" s="95">
        <f t="shared" si="1"/>
        <v>0.47368421052631576</v>
      </c>
      <c r="AH8" s="95"/>
      <c r="AI8" s="22">
        <v>62</v>
      </c>
      <c r="AJ8" s="22">
        <v>4</v>
      </c>
      <c r="AK8" s="22">
        <v>0</v>
      </c>
      <c r="AL8" s="24">
        <f t="shared" si="2"/>
        <v>3.263157894736842</v>
      </c>
      <c r="AN8" s="22"/>
      <c r="AO8" s="5"/>
      <c r="AQ8" s="22"/>
      <c r="AR8" s="39"/>
    </row>
    <row r="9" spans="1:44" ht="18" x14ac:dyDescent="0.25">
      <c r="A9" s="36"/>
      <c r="B9" s="5">
        <v>2</v>
      </c>
      <c r="C9" s="6" t="s">
        <v>18</v>
      </c>
      <c r="D9" s="11"/>
      <c r="E9" s="6"/>
      <c r="F9" s="11"/>
      <c r="G9" s="5">
        <v>6</v>
      </c>
      <c r="H9" s="5">
        <v>11</v>
      </c>
      <c r="I9" s="5">
        <v>4</v>
      </c>
      <c r="J9" s="5">
        <f t="shared" si="3"/>
        <v>16</v>
      </c>
      <c r="K9" s="35">
        <f t="shared" si="4"/>
        <v>0.38095238095238093</v>
      </c>
      <c r="L9" s="5">
        <f>+$AA$40</f>
        <v>61</v>
      </c>
      <c r="M9" s="5">
        <v>79</v>
      </c>
      <c r="N9" s="5">
        <f>$AB$40</f>
        <v>87</v>
      </c>
      <c r="O9" s="5">
        <f>$AD$40</f>
        <v>20</v>
      </c>
      <c r="P9" s="5">
        <v>7</v>
      </c>
      <c r="Q9" s="40"/>
      <c r="R9" s="36"/>
      <c r="U9" s="27">
        <v>7.5</v>
      </c>
      <c r="V9" s="21" t="s">
        <v>78</v>
      </c>
      <c r="X9" s="21"/>
      <c r="Z9" s="21" t="s">
        <v>18</v>
      </c>
      <c r="AB9" s="22"/>
      <c r="AC9" s="22">
        <f t="shared" si="0"/>
        <v>20</v>
      </c>
      <c r="AD9" s="22">
        <v>5</v>
      </c>
      <c r="AE9" s="22">
        <v>11</v>
      </c>
      <c r="AF9" s="22">
        <v>4</v>
      </c>
      <c r="AG9" s="95">
        <f t="shared" si="1"/>
        <v>0.35</v>
      </c>
      <c r="AH9" s="95"/>
      <c r="AI9" s="22">
        <v>77</v>
      </c>
      <c r="AJ9" s="22">
        <v>1</v>
      </c>
      <c r="AK9" s="22">
        <v>0</v>
      </c>
      <c r="AL9" s="24">
        <f t="shared" si="2"/>
        <v>3.85</v>
      </c>
      <c r="AN9" s="22"/>
      <c r="AO9" s="5"/>
      <c r="AQ9" s="22"/>
      <c r="AR9" s="39"/>
    </row>
    <row r="10" spans="1:44" ht="18" x14ac:dyDescent="0.25">
      <c r="A10" s="40"/>
      <c r="B10" s="5">
        <v>8</v>
      </c>
      <c r="C10" s="6" t="s">
        <v>14</v>
      </c>
      <c r="D10" s="11"/>
      <c r="E10" s="6"/>
      <c r="F10" s="11"/>
      <c r="G10" s="5">
        <v>6</v>
      </c>
      <c r="H10" s="5">
        <v>12</v>
      </c>
      <c r="I10" s="5">
        <v>3</v>
      </c>
      <c r="J10" s="5">
        <f t="shared" si="3"/>
        <v>15</v>
      </c>
      <c r="K10" s="35">
        <f t="shared" si="4"/>
        <v>0.35714285714285715</v>
      </c>
      <c r="L10" s="5">
        <f>+$AN$66</f>
        <v>53</v>
      </c>
      <c r="M10" s="5">
        <v>76</v>
      </c>
      <c r="N10" s="5">
        <f>$AO$66</f>
        <v>73</v>
      </c>
      <c r="O10" s="5">
        <f>$AQ$66</f>
        <v>24</v>
      </c>
      <c r="P10" s="5">
        <v>6</v>
      </c>
      <c r="Q10" s="40"/>
      <c r="R10" s="40"/>
      <c r="U10" s="27">
        <v>7</v>
      </c>
      <c r="V10" s="21" t="s">
        <v>145</v>
      </c>
      <c r="X10" s="21"/>
      <c r="Z10" s="21" t="s">
        <v>93</v>
      </c>
      <c r="AB10" s="22"/>
      <c r="AC10" s="22">
        <f t="shared" si="0"/>
        <v>7</v>
      </c>
      <c r="AD10" s="22">
        <v>0</v>
      </c>
      <c r="AE10" s="22">
        <v>7</v>
      </c>
      <c r="AF10" s="22">
        <v>0</v>
      </c>
      <c r="AG10" s="95">
        <f t="shared" si="1"/>
        <v>0</v>
      </c>
      <c r="AH10" s="95"/>
      <c r="AI10" s="22">
        <v>41</v>
      </c>
      <c r="AJ10" s="22">
        <v>0</v>
      </c>
      <c r="AK10" s="22">
        <v>0</v>
      </c>
      <c r="AL10" s="24">
        <f t="shared" si="2"/>
        <v>5.8571428571428568</v>
      </c>
      <c r="AN10" s="22"/>
      <c r="AO10" s="5"/>
      <c r="AQ10" s="22"/>
      <c r="AR10" s="39"/>
    </row>
    <row r="11" spans="1:44" ht="18.75" thickBot="1" x14ac:dyDescent="0.3">
      <c r="A11" s="40"/>
      <c r="B11" s="5">
        <v>3</v>
      </c>
      <c r="C11" s="6" t="s">
        <v>93</v>
      </c>
      <c r="D11" s="11"/>
      <c r="E11" s="11"/>
      <c r="F11" s="11"/>
      <c r="G11" s="5">
        <v>0</v>
      </c>
      <c r="H11" s="5">
        <v>18</v>
      </c>
      <c r="I11" s="5">
        <v>3</v>
      </c>
      <c r="J11" s="5">
        <f t="shared" si="3"/>
        <v>3</v>
      </c>
      <c r="K11" s="35">
        <f t="shared" si="4"/>
        <v>7.1428571428571425E-2</v>
      </c>
      <c r="L11" s="5">
        <f>+$AA$53</f>
        <v>42</v>
      </c>
      <c r="M11" s="5">
        <v>101</v>
      </c>
      <c r="N11" s="5">
        <f>+$AB$53</f>
        <v>75</v>
      </c>
      <c r="O11" s="5">
        <f>+$AD$53</f>
        <v>20</v>
      </c>
      <c r="P11" s="5">
        <v>8</v>
      </c>
      <c r="Q11" s="40"/>
      <c r="R11" s="40"/>
      <c r="V11" s="21" t="s">
        <v>19</v>
      </c>
      <c r="X11" s="21"/>
      <c r="Y11" s="21"/>
      <c r="Z11" s="11"/>
      <c r="AA11" s="21"/>
      <c r="AB11" s="22"/>
      <c r="AC11" s="22">
        <f>+AC126</f>
        <v>24</v>
      </c>
      <c r="AD11" s="22">
        <f>+AD126</f>
        <v>5</v>
      </c>
      <c r="AE11" s="22">
        <f>+AE126</f>
        <v>15</v>
      </c>
      <c r="AF11" s="22">
        <f>+AF126</f>
        <v>4</v>
      </c>
      <c r="AG11" s="95">
        <f t="shared" si="1"/>
        <v>0.29166666666666669</v>
      </c>
      <c r="AH11" s="95"/>
      <c r="AI11" s="22">
        <f>+AI126</f>
        <v>87</v>
      </c>
      <c r="AJ11" s="22">
        <f>+AJ126</f>
        <v>0</v>
      </c>
      <c r="AK11" s="22">
        <f>+AK126</f>
        <v>1</v>
      </c>
      <c r="AL11" s="24">
        <f t="shared" si="2"/>
        <v>3.625</v>
      </c>
      <c r="AM11" s="21"/>
      <c r="AN11" s="11"/>
      <c r="AO11" s="5"/>
      <c r="AQ11" s="11"/>
      <c r="AR11" s="39"/>
    </row>
    <row r="12" spans="1:44" ht="18" x14ac:dyDescent="0.25">
      <c r="A12" s="40"/>
      <c r="B12" s="7"/>
      <c r="C12" s="7"/>
      <c r="D12" s="7"/>
      <c r="E12" s="8"/>
      <c r="F12" s="7"/>
      <c r="G12" s="9">
        <f>SUM(G4:G11)</f>
        <v>74</v>
      </c>
      <c r="H12" s="9">
        <f>SUM(H4:H11)</f>
        <v>74</v>
      </c>
      <c r="I12" s="9">
        <f>SUM(I4:I11)</f>
        <v>20</v>
      </c>
      <c r="J12" s="9"/>
      <c r="K12" s="9"/>
      <c r="L12" s="9">
        <f>SUM(L4:L11)</f>
        <v>517</v>
      </c>
      <c r="M12" s="9">
        <f>SUM(M4:M11)</f>
        <v>517</v>
      </c>
      <c r="N12" s="9">
        <f>SUM(N4:N11)</f>
        <v>774</v>
      </c>
      <c r="O12" s="9">
        <f>SUM(O4:O11)</f>
        <v>206</v>
      </c>
      <c r="P12" s="9"/>
      <c r="Q12" s="40"/>
      <c r="R12" s="40"/>
      <c r="U12" s="32"/>
      <c r="V12" s="32"/>
      <c r="W12" s="31" t="s">
        <v>20</v>
      </c>
      <c r="X12" s="32"/>
      <c r="Y12" s="32"/>
      <c r="Z12" s="32"/>
      <c r="AA12" s="31"/>
      <c r="AB12" s="15"/>
      <c r="AC12" s="15">
        <f>SUM(AC3:AC11)</f>
        <v>168</v>
      </c>
      <c r="AD12" s="15">
        <f>SUM(AD3:AD11)</f>
        <v>74</v>
      </c>
      <c r="AE12" s="15">
        <f>SUM(AE3:AE11)</f>
        <v>74</v>
      </c>
      <c r="AF12" s="15">
        <f>SUM(AF3:AF11)</f>
        <v>20</v>
      </c>
      <c r="AG12" s="15"/>
      <c r="AH12" s="15"/>
      <c r="AI12" s="15">
        <f>SUM(AI3:AI11)</f>
        <v>503</v>
      </c>
      <c r="AJ12" s="15">
        <f>SUM(AJ3:AJ11)</f>
        <v>14</v>
      </c>
      <c r="AK12" s="15">
        <f>SUM(AK3:AK11)</f>
        <v>11</v>
      </c>
      <c r="AL12" s="33">
        <f t="shared" si="2"/>
        <v>2.9940476190476191</v>
      </c>
      <c r="AR12" s="39"/>
    </row>
    <row r="13" spans="1:44" ht="15.75" x14ac:dyDescent="0.25">
      <c r="A13" s="41"/>
      <c r="B13" s="1"/>
      <c r="C13" s="1"/>
      <c r="D13" s="1"/>
      <c r="P13" s="1"/>
      <c r="Q13" s="41"/>
      <c r="R13" s="41"/>
      <c r="AR13" s="39"/>
    </row>
    <row r="14" spans="1:44" ht="15.95" customHeight="1" thickBot="1" x14ac:dyDescent="0.3">
      <c r="A14" s="41"/>
      <c r="B14" s="47" t="str">
        <f>"Week "&amp;TEXT(C2,"##")&amp;" Summary:"</f>
        <v>Week 21 Summary:</v>
      </c>
      <c r="C14" s="48"/>
      <c r="D14" s="48"/>
      <c r="E14" s="96">
        <v>46048</v>
      </c>
      <c r="F14" s="96"/>
      <c r="G14" s="36" t="s">
        <v>70</v>
      </c>
      <c r="H14" s="36" t="s">
        <v>25</v>
      </c>
      <c r="I14" s="36" t="s">
        <v>90</v>
      </c>
      <c r="J14" s="39"/>
      <c r="K14" s="39"/>
      <c r="L14" s="36" t="s">
        <v>89</v>
      </c>
      <c r="M14" s="39"/>
      <c r="N14" s="39"/>
      <c r="O14" s="39"/>
      <c r="P14" s="39"/>
      <c r="Q14" s="41"/>
      <c r="R14" s="41"/>
      <c r="S14" s="23" t="s">
        <v>109</v>
      </c>
      <c r="T14" s="51" t="s">
        <v>80</v>
      </c>
      <c r="U14" s="51"/>
      <c r="V14" s="51"/>
      <c r="W14" s="51"/>
      <c r="X14" s="51" t="s">
        <v>110</v>
      </c>
      <c r="Y14" s="17" t="s">
        <v>21</v>
      </c>
      <c r="Z14" s="23" t="s">
        <v>3</v>
      </c>
      <c r="AA14" s="23" t="s">
        <v>22</v>
      </c>
      <c r="AB14" s="23" t="s">
        <v>23</v>
      </c>
      <c r="AC14" s="23" t="s">
        <v>24</v>
      </c>
      <c r="AD14" s="23" t="s">
        <v>2</v>
      </c>
      <c r="AE14" s="45"/>
      <c r="AF14" s="23" t="s">
        <v>109</v>
      </c>
      <c r="AG14" s="51" t="s">
        <v>80</v>
      </c>
      <c r="AH14" s="51"/>
      <c r="AI14" s="51"/>
      <c r="AJ14" s="51"/>
      <c r="AK14" s="51" t="s">
        <v>110</v>
      </c>
      <c r="AL14" s="17" t="s">
        <v>21</v>
      </c>
      <c r="AM14" s="23" t="s">
        <v>3</v>
      </c>
      <c r="AN14" s="23" t="s">
        <v>22</v>
      </c>
      <c r="AO14" s="23" t="s">
        <v>23</v>
      </c>
      <c r="AP14" s="23" t="s">
        <v>24</v>
      </c>
      <c r="AQ14" s="23" t="s">
        <v>2</v>
      </c>
      <c r="AR14" s="39"/>
    </row>
    <row r="15" spans="1:44" ht="15.95" customHeight="1" x14ac:dyDescent="0.25">
      <c r="A15" s="41"/>
      <c r="B15" s="42" t="s">
        <v>146</v>
      </c>
      <c r="C15" s="6" t="s">
        <v>176</v>
      </c>
      <c r="E15" s="21"/>
      <c r="F15" s="21"/>
      <c r="G15" s="5">
        <v>3</v>
      </c>
      <c r="H15" s="22">
        <v>1</v>
      </c>
      <c r="I15" s="21" t="s">
        <v>261</v>
      </c>
      <c r="J15" s="21"/>
      <c r="K15" s="21"/>
      <c r="L15" s="21" t="s">
        <v>338</v>
      </c>
      <c r="M15" s="21"/>
      <c r="N15" s="21"/>
      <c r="O15" s="21"/>
      <c r="P15" s="21"/>
      <c r="Q15" s="41"/>
      <c r="R15" s="41"/>
      <c r="S15" s="18" t="s">
        <v>130</v>
      </c>
      <c r="T15" s="18"/>
      <c r="U15" s="18"/>
      <c r="V15" s="18"/>
      <c r="W15" s="18"/>
      <c r="X15" s="16" t="s">
        <v>135</v>
      </c>
      <c r="Z15" s="22">
        <v>42</v>
      </c>
      <c r="AA15" s="22">
        <v>4</v>
      </c>
      <c r="AB15" s="22">
        <v>26</v>
      </c>
      <c r="AC15" s="22">
        <f t="shared" ref="AC15:AC26" si="5">+AA15+AB15</f>
        <v>30</v>
      </c>
      <c r="AD15" s="22">
        <v>2</v>
      </c>
      <c r="AE15" s="45"/>
      <c r="AF15" s="18" t="s">
        <v>171</v>
      </c>
      <c r="AG15" s="18"/>
      <c r="AH15" s="18"/>
      <c r="AI15" s="18"/>
      <c r="AJ15" s="18"/>
      <c r="AK15" s="16" t="s">
        <v>174</v>
      </c>
      <c r="AM15" s="22">
        <v>22</v>
      </c>
      <c r="AN15" s="22">
        <v>12</v>
      </c>
      <c r="AO15" s="22">
        <v>11</v>
      </c>
      <c r="AP15" s="22">
        <f t="shared" ref="AP15:AP26" si="6">+AN15+AO15</f>
        <v>23</v>
      </c>
      <c r="AQ15" s="22">
        <v>4</v>
      </c>
      <c r="AR15" s="39"/>
    </row>
    <row r="16" spans="1:44" ht="15.95" customHeight="1" x14ac:dyDescent="0.25">
      <c r="A16" s="41"/>
      <c r="B16" s="22" t="s">
        <v>27</v>
      </c>
      <c r="D16" s="21" t="s">
        <v>100</v>
      </c>
      <c r="E16" s="21"/>
      <c r="F16" s="21"/>
      <c r="G16" s="21"/>
      <c r="H16" s="22">
        <v>1</v>
      </c>
      <c r="I16" s="21" t="s">
        <v>53</v>
      </c>
      <c r="J16" s="21"/>
      <c r="K16" s="21"/>
      <c r="L16" s="21" t="s">
        <v>45</v>
      </c>
      <c r="M16" s="21"/>
      <c r="N16" s="21"/>
      <c r="O16" s="21"/>
      <c r="P16" s="21"/>
      <c r="Q16" s="41"/>
      <c r="R16" s="41"/>
      <c r="S16" s="27">
        <v>7.5</v>
      </c>
      <c r="T16" s="21" t="s">
        <v>253</v>
      </c>
      <c r="U16" s="21"/>
      <c r="V16" s="21"/>
      <c r="W16" s="21"/>
      <c r="X16" s="22">
        <v>1</v>
      </c>
      <c r="Y16" s="21" t="s">
        <v>134</v>
      </c>
      <c r="Z16" s="22">
        <v>18</v>
      </c>
      <c r="AA16" s="22">
        <v>0</v>
      </c>
      <c r="AB16" s="22">
        <v>0</v>
      </c>
      <c r="AC16" s="22">
        <f t="shared" si="5"/>
        <v>0</v>
      </c>
      <c r="AD16" s="22">
        <v>0</v>
      </c>
      <c r="AE16" s="45"/>
      <c r="AF16" s="27">
        <v>8</v>
      </c>
      <c r="AG16" s="21" t="s">
        <v>15</v>
      </c>
      <c r="AK16" s="22"/>
      <c r="AL16" s="21" t="s">
        <v>173</v>
      </c>
      <c r="AM16" s="22">
        <v>21</v>
      </c>
      <c r="AN16" s="22">
        <v>0</v>
      </c>
      <c r="AO16" s="22">
        <v>2</v>
      </c>
      <c r="AP16" s="22">
        <f t="shared" si="6"/>
        <v>2</v>
      </c>
      <c r="AQ16" s="22">
        <v>0</v>
      </c>
      <c r="AR16" s="39"/>
    </row>
    <row r="17" spans="1:44" ht="15.95" customHeight="1" x14ac:dyDescent="0.25">
      <c r="A17" s="41"/>
      <c r="B17" s="22"/>
      <c r="D17" s="21"/>
      <c r="E17" s="21"/>
      <c r="F17" s="21"/>
      <c r="G17" s="21"/>
      <c r="H17" s="22">
        <v>2</v>
      </c>
      <c r="I17" s="21" t="s">
        <v>140</v>
      </c>
      <c r="J17" s="21"/>
      <c r="K17" s="21"/>
      <c r="L17" s="21" t="s">
        <v>508</v>
      </c>
      <c r="M17" s="21"/>
      <c r="N17" s="21"/>
      <c r="O17" s="21"/>
      <c r="P17" s="21"/>
      <c r="Q17" s="41"/>
      <c r="R17" s="41"/>
      <c r="S17" s="27">
        <v>9.5</v>
      </c>
      <c r="T17" s="21" t="s">
        <v>185</v>
      </c>
      <c r="U17" s="21"/>
      <c r="V17" s="21"/>
      <c r="W17" s="21"/>
      <c r="X17" s="22">
        <v>7</v>
      </c>
      <c r="Y17" s="21" t="s">
        <v>134</v>
      </c>
      <c r="Z17" s="22">
        <v>20</v>
      </c>
      <c r="AA17" s="22">
        <v>27</v>
      </c>
      <c r="AB17" s="22">
        <v>7</v>
      </c>
      <c r="AC17" s="22">
        <f t="shared" si="5"/>
        <v>34</v>
      </c>
      <c r="AD17" s="22">
        <v>4</v>
      </c>
      <c r="AE17" s="45"/>
      <c r="AF17" s="27">
        <v>9.5</v>
      </c>
      <c r="AG17" s="21" t="s">
        <v>192</v>
      </c>
      <c r="AH17" s="21"/>
      <c r="AI17" s="21"/>
      <c r="AJ17" s="21"/>
      <c r="AK17" s="22">
        <v>19</v>
      </c>
      <c r="AL17" s="21" t="s">
        <v>173</v>
      </c>
      <c r="AM17" s="22">
        <v>20</v>
      </c>
      <c r="AN17" s="22">
        <v>20</v>
      </c>
      <c r="AO17" s="22">
        <v>22</v>
      </c>
      <c r="AP17" s="22">
        <f t="shared" si="6"/>
        <v>42</v>
      </c>
      <c r="AQ17" s="22">
        <v>10</v>
      </c>
      <c r="AR17" s="39"/>
    </row>
    <row r="18" spans="1:44" ht="15.95" customHeight="1" x14ac:dyDescent="0.25">
      <c r="A18" s="41"/>
      <c r="H18" s="22"/>
      <c r="I18" s="21"/>
      <c r="L18" s="21"/>
      <c r="Q18" s="41"/>
      <c r="R18" s="41"/>
      <c r="S18" s="27">
        <v>8.5</v>
      </c>
      <c r="T18" s="21" t="s">
        <v>28</v>
      </c>
      <c r="W18" s="21"/>
      <c r="X18" s="22">
        <v>10</v>
      </c>
      <c r="Y18" s="21" t="s">
        <v>134</v>
      </c>
      <c r="Z18" s="22">
        <v>13</v>
      </c>
      <c r="AA18" s="22">
        <v>2</v>
      </c>
      <c r="AB18" s="22">
        <v>6</v>
      </c>
      <c r="AC18" s="22">
        <f t="shared" si="5"/>
        <v>8</v>
      </c>
      <c r="AD18" s="22">
        <v>0</v>
      </c>
      <c r="AE18" s="45"/>
      <c r="AF18" s="27">
        <v>9</v>
      </c>
      <c r="AG18" s="21" t="s">
        <v>79</v>
      </c>
      <c r="AH18" s="21"/>
      <c r="AI18" s="21"/>
      <c r="AJ18" s="21"/>
      <c r="AK18" s="22">
        <v>22</v>
      </c>
      <c r="AL18" s="21" t="s">
        <v>173</v>
      </c>
      <c r="AM18" s="22">
        <v>19</v>
      </c>
      <c r="AN18" s="22">
        <v>12</v>
      </c>
      <c r="AO18" s="22">
        <v>26</v>
      </c>
      <c r="AP18" s="22">
        <f t="shared" si="6"/>
        <v>38</v>
      </c>
      <c r="AQ18" s="22">
        <v>10</v>
      </c>
      <c r="AR18" s="39"/>
    </row>
    <row r="19" spans="1:44" ht="15.95" customHeight="1" x14ac:dyDescent="0.25">
      <c r="A19" s="41"/>
      <c r="B19" s="22" t="s">
        <v>38</v>
      </c>
      <c r="C19" s="6" t="s">
        <v>182</v>
      </c>
      <c r="D19" s="11"/>
      <c r="E19" s="21"/>
      <c r="F19" s="21"/>
      <c r="G19" s="5">
        <v>1</v>
      </c>
      <c r="H19" s="22">
        <v>2</v>
      </c>
      <c r="I19" s="21" t="s">
        <v>42</v>
      </c>
      <c r="J19" s="21"/>
      <c r="K19" s="21"/>
      <c r="L19" s="21" t="s">
        <v>650</v>
      </c>
      <c r="M19" s="21"/>
      <c r="N19" s="21"/>
      <c r="O19" s="21"/>
      <c r="P19" s="21"/>
      <c r="Q19" s="41"/>
      <c r="R19" s="41"/>
      <c r="S19" s="27">
        <v>8</v>
      </c>
      <c r="T19" s="21" t="s">
        <v>155</v>
      </c>
      <c r="X19" s="22">
        <v>8</v>
      </c>
      <c r="Y19" s="21" t="s">
        <v>134</v>
      </c>
      <c r="Z19" s="22">
        <v>20</v>
      </c>
      <c r="AA19" s="22">
        <v>14</v>
      </c>
      <c r="AB19" s="22">
        <v>16</v>
      </c>
      <c r="AC19" s="22">
        <f t="shared" si="5"/>
        <v>30</v>
      </c>
      <c r="AD19" s="22">
        <v>6</v>
      </c>
      <c r="AE19" s="45"/>
      <c r="AF19" s="27">
        <v>8.5</v>
      </c>
      <c r="AG19" s="21" t="s">
        <v>138</v>
      </c>
      <c r="AH19" s="21"/>
      <c r="AI19" s="21"/>
      <c r="AJ19" s="21"/>
      <c r="AK19" s="22">
        <v>77</v>
      </c>
      <c r="AL19" s="21" t="s">
        <v>173</v>
      </c>
      <c r="AM19" s="22">
        <v>17</v>
      </c>
      <c r="AN19" s="22">
        <v>14</v>
      </c>
      <c r="AO19" s="22">
        <v>15</v>
      </c>
      <c r="AP19" s="22">
        <f t="shared" si="6"/>
        <v>29</v>
      </c>
      <c r="AQ19" s="22">
        <v>4</v>
      </c>
      <c r="AR19" s="39"/>
    </row>
    <row r="20" spans="1:44" ht="15.95" customHeight="1" x14ac:dyDescent="0.25">
      <c r="A20" s="41"/>
      <c r="B20" s="22" t="s">
        <v>27</v>
      </c>
      <c r="C20" s="21" t="s">
        <v>649</v>
      </c>
      <c r="D20" s="16"/>
      <c r="E20" s="21"/>
      <c r="F20" s="21"/>
      <c r="G20" s="5"/>
      <c r="H20" s="22"/>
      <c r="I20" s="21"/>
      <c r="J20" s="21"/>
      <c r="K20" s="21"/>
      <c r="L20" s="21"/>
      <c r="M20" s="21"/>
      <c r="N20" s="21"/>
      <c r="O20" s="21"/>
      <c r="P20" s="21"/>
      <c r="Q20" s="41"/>
      <c r="R20" s="41"/>
      <c r="S20" s="27">
        <v>8</v>
      </c>
      <c r="T20" s="21" t="s">
        <v>37</v>
      </c>
      <c r="W20" s="21"/>
      <c r="X20" s="22">
        <v>21</v>
      </c>
      <c r="Y20" s="21" t="s">
        <v>134</v>
      </c>
      <c r="Z20" s="22">
        <v>19</v>
      </c>
      <c r="AA20" s="22">
        <v>8</v>
      </c>
      <c r="AB20" s="22">
        <v>9</v>
      </c>
      <c r="AC20" s="22">
        <f t="shared" si="5"/>
        <v>17</v>
      </c>
      <c r="AD20" s="22">
        <v>10</v>
      </c>
      <c r="AE20" s="45"/>
      <c r="AF20" s="27">
        <v>8</v>
      </c>
      <c r="AG20" s="21" t="s">
        <v>153</v>
      </c>
      <c r="AH20" s="21"/>
      <c r="AI20" s="21"/>
      <c r="AJ20" s="21"/>
      <c r="AK20" s="22">
        <v>14</v>
      </c>
      <c r="AL20" s="21" t="s">
        <v>173</v>
      </c>
      <c r="AM20" s="22">
        <v>18</v>
      </c>
      <c r="AN20" s="22">
        <v>10</v>
      </c>
      <c r="AO20" s="22">
        <v>10</v>
      </c>
      <c r="AP20" s="22">
        <f t="shared" si="6"/>
        <v>20</v>
      </c>
      <c r="AQ20" s="22">
        <v>0</v>
      </c>
      <c r="AR20" s="39"/>
    </row>
    <row r="21" spans="1:44" ht="15.95" customHeight="1" x14ac:dyDescent="0.25">
      <c r="A21" s="41"/>
      <c r="B21" s="36"/>
      <c r="C21" s="46"/>
      <c r="D21" s="46"/>
      <c r="E21" s="46"/>
      <c r="F21" s="46"/>
      <c r="G21" s="42"/>
      <c r="H21" s="45"/>
      <c r="I21" s="46"/>
      <c r="J21" s="46"/>
      <c r="K21" s="45"/>
      <c r="L21" s="45"/>
      <c r="M21" s="45"/>
      <c r="N21" s="45"/>
      <c r="O21" s="45"/>
      <c r="P21" s="45"/>
      <c r="Q21" s="41"/>
      <c r="R21" s="41"/>
      <c r="S21" s="27">
        <v>7.5</v>
      </c>
      <c r="T21" s="21" t="s">
        <v>44</v>
      </c>
      <c r="U21" s="21"/>
      <c r="V21" s="21"/>
      <c r="W21" s="21"/>
      <c r="X21" s="22">
        <v>5</v>
      </c>
      <c r="Y21" s="21" t="s">
        <v>134</v>
      </c>
      <c r="Z21" s="22">
        <v>20</v>
      </c>
      <c r="AA21" s="22">
        <v>1</v>
      </c>
      <c r="AB21" s="22">
        <v>11</v>
      </c>
      <c r="AC21" s="22">
        <f t="shared" si="5"/>
        <v>12</v>
      </c>
      <c r="AD21" s="22">
        <v>0</v>
      </c>
      <c r="AE21" s="45"/>
      <c r="AF21" s="27">
        <v>7.5</v>
      </c>
      <c r="AG21" s="21" t="s">
        <v>125</v>
      </c>
      <c r="AH21" s="21"/>
      <c r="AI21" s="21"/>
      <c r="AJ21" s="21"/>
      <c r="AK21" s="22">
        <v>44</v>
      </c>
      <c r="AL21" s="21" t="s">
        <v>173</v>
      </c>
      <c r="AM21" s="22">
        <v>16</v>
      </c>
      <c r="AN21" s="22">
        <v>1</v>
      </c>
      <c r="AO21" s="22">
        <v>5</v>
      </c>
      <c r="AP21" s="22">
        <f t="shared" si="6"/>
        <v>6</v>
      </c>
      <c r="AQ21" s="22">
        <v>0</v>
      </c>
      <c r="AR21" s="39"/>
    </row>
    <row r="22" spans="1:44" ht="15.95" customHeight="1" x14ac:dyDescent="0.25">
      <c r="A22" s="41"/>
      <c r="B22" s="42" t="s">
        <v>147</v>
      </c>
      <c r="C22" s="6" t="s">
        <v>177</v>
      </c>
      <c r="F22" s="21"/>
      <c r="G22" s="5">
        <v>2</v>
      </c>
      <c r="H22" s="22">
        <v>1</v>
      </c>
      <c r="I22" s="21" t="s">
        <v>646</v>
      </c>
      <c r="J22" s="21"/>
      <c r="K22" s="21"/>
      <c r="L22" s="21" t="s">
        <v>656</v>
      </c>
      <c r="M22" s="21"/>
      <c r="N22" s="21"/>
      <c r="O22" s="21"/>
      <c r="P22" s="21"/>
      <c r="Q22" s="41"/>
      <c r="R22" s="41"/>
      <c r="S22" s="27">
        <v>7.5</v>
      </c>
      <c r="T22" s="21" t="s">
        <v>164</v>
      </c>
      <c r="U22" s="21"/>
      <c r="V22" s="21"/>
      <c r="X22" s="22">
        <v>9</v>
      </c>
      <c r="Y22" s="21" t="s">
        <v>134</v>
      </c>
      <c r="Z22" s="22">
        <v>21</v>
      </c>
      <c r="AA22" s="22">
        <v>9</v>
      </c>
      <c r="AB22" s="22">
        <v>12</v>
      </c>
      <c r="AC22" s="22">
        <f t="shared" si="5"/>
        <v>21</v>
      </c>
      <c r="AD22" s="22">
        <v>2</v>
      </c>
      <c r="AE22" s="45"/>
      <c r="AF22" s="27">
        <v>7</v>
      </c>
      <c r="AG22" s="21" t="s">
        <v>119</v>
      </c>
      <c r="AH22" s="21"/>
      <c r="AI22" s="21"/>
      <c r="AJ22" s="21"/>
      <c r="AK22" s="22">
        <v>24</v>
      </c>
      <c r="AL22" s="21" t="s">
        <v>173</v>
      </c>
      <c r="AM22" s="22">
        <v>19</v>
      </c>
      <c r="AN22" s="22">
        <v>5</v>
      </c>
      <c r="AO22" s="22">
        <v>13</v>
      </c>
      <c r="AP22" s="22">
        <f t="shared" si="6"/>
        <v>18</v>
      </c>
      <c r="AQ22" s="22">
        <v>2</v>
      </c>
      <c r="AR22" s="39"/>
    </row>
    <row r="23" spans="1:44" ht="15.95" customHeight="1" x14ac:dyDescent="0.25">
      <c r="A23" s="41"/>
      <c r="B23" s="22" t="s">
        <v>27</v>
      </c>
      <c r="C23" s="21" t="s">
        <v>645</v>
      </c>
      <c r="D23" s="21"/>
      <c r="E23" s="21"/>
      <c r="F23" s="21"/>
      <c r="G23" s="21"/>
      <c r="H23" s="22">
        <v>2</v>
      </c>
      <c r="I23" s="21" t="s">
        <v>646</v>
      </c>
      <c r="J23" s="21"/>
      <c r="K23" s="21"/>
      <c r="L23" s="21" t="s">
        <v>480</v>
      </c>
      <c r="M23" s="21"/>
      <c r="N23" s="21"/>
      <c r="O23" s="21"/>
      <c r="P23" s="21"/>
      <c r="Q23" s="41"/>
      <c r="R23" s="41"/>
      <c r="S23" s="27">
        <v>7</v>
      </c>
      <c r="T23" s="21" t="s">
        <v>81</v>
      </c>
      <c r="U23" s="21"/>
      <c r="V23" s="21"/>
      <c r="W23" s="21"/>
      <c r="X23" s="22">
        <v>4</v>
      </c>
      <c r="Y23" s="21" t="s">
        <v>134</v>
      </c>
      <c r="Z23" s="22">
        <v>16</v>
      </c>
      <c r="AA23" s="22">
        <v>2</v>
      </c>
      <c r="AB23" s="22">
        <v>6</v>
      </c>
      <c r="AC23" s="22">
        <f t="shared" si="5"/>
        <v>8</v>
      </c>
      <c r="AD23" s="22">
        <v>2</v>
      </c>
      <c r="AE23" s="45"/>
      <c r="AF23" s="27">
        <v>6.5</v>
      </c>
      <c r="AG23" s="21" t="s">
        <v>99</v>
      </c>
      <c r="AH23" s="21"/>
      <c r="AI23" s="21"/>
      <c r="AJ23" s="21"/>
      <c r="AK23" s="22">
        <v>12</v>
      </c>
      <c r="AL23" s="21" t="s">
        <v>173</v>
      </c>
      <c r="AM23" s="22">
        <v>20</v>
      </c>
      <c r="AN23" s="22">
        <v>6</v>
      </c>
      <c r="AO23" s="22">
        <v>8</v>
      </c>
      <c r="AP23" s="22">
        <f t="shared" si="6"/>
        <v>14</v>
      </c>
      <c r="AQ23" s="22">
        <v>2</v>
      </c>
      <c r="AR23" s="44"/>
    </row>
    <row r="24" spans="1:44" ht="15.95" customHeight="1" x14ac:dyDescent="0.25">
      <c r="A24" s="41"/>
      <c r="D24" s="21"/>
      <c r="E24" s="21"/>
      <c r="F24" s="21"/>
      <c r="G24" s="21"/>
      <c r="H24" s="22"/>
      <c r="I24" s="21"/>
      <c r="J24" s="21"/>
      <c r="K24" s="21"/>
      <c r="L24" s="21"/>
      <c r="M24" s="21"/>
      <c r="N24" s="21"/>
      <c r="O24" s="21"/>
      <c r="P24" s="21"/>
      <c r="Q24" s="41"/>
      <c r="R24" s="41"/>
      <c r="S24" s="27">
        <v>6.5</v>
      </c>
      <c r="T24" s="21" t="s">
        <v>169</v>
      </c>
      <c r="U24" s="21"/>
      <c r="V24" s="21"/>
      <c r="W24" s="21"/>
      <c r="X24" s="22">
        <v>14</v>
      </c>
      <c r="Y24" s="21" t="s">
        <v>134</v>
      </c>
      <c r="Z24" s="22">
        <v>18</v>
      </c>
      <c r="AA24" s="22">
        <v>6</v>
      </c>
      <c r="AB24" s="22">
        <v>6</v>
      </c>
      <c r="AC24" s="22">
        <f t="shared" si="5"/>
        <v>12</v>
      </c>
      <c r="AD24" s="22">
        <v>6</v>
      </c>
      <c r="AE24" s="45"/>
      <c r="AF24" s="27">
        <v>6.5</v>
      </c>
      <c r="AG24" s="21" t="s">
        <v>123</v>
      </c>
      <c r="AH24" s="21"/>
      <c r="AI24" s="21"/>
      <c r="AJ24" s="21"/>
      <c r="AK24" s="22">
        <v>8</v>
      </c>
      <c r="AL24" s="21" t="s">
        <v>173</v>
      </c>
      <c r="AM24" s="22">
        <v>21</v>
      </c>
      <c r="AN24" s="22">
        <v>2</v>
      </c>
      <c r="AO24" s="22">
        <v>4</v>
      </c>
      <c r="AP24" s="22">
        <f t="shared" si="6"/>
        <v>6</v>
      </c>
      <c r="AQ24" s="22">
        <v>2</v>
      </c>
      <c r="AR24" s="36"/>
    </row>
    <row r="25" spans="1:44" ht="15.95" customHeight="1" x14ac:dyDescent="0.25">
      <c r="A25" s="41"/>
      <c r="C25" s="6" t="s">
        <v>181</v>
      </c>
      <c r="G25" s="5">
        <v>4</v>
      </c>
      <c r="H25" s="22">
        <v>1</v>
      </c>
      <c r="I25" s="21" t="s">
        <v>154</v>
      </c>
      <c r="J25" s="21"/>
      <c r="K25" s="21"/>
      <c r="L25" s="21" t="s">
        <v>143</v>
      </c>
      <c r="M25" s="21"/>
      <c r="N25" s="21"/>
      <c r="O25" s="21"/>
      <c r="P25" s="21"/>
      <c r="Q25" s="41"/>
      <c r="R25" s="41"/>
      <c r="S25" s="27">
        <v>6.5</v>
      </c>
      <c r="T25" s="21" t="s">
        <v>29</v>
      </c>
      <c r="U25" s="21"/>
      <c r="V25" s="21"/>
      <c r="W25" s="21"/>
      <c r="X25" s="22">
        <v>15</v>
      </c>
      <c r="Y25" s="21" t="s">
        <v>134</v>
      </c>
      <c r="Z25" s="22">
        <v>16</v>
      </c>
      <c r="AA25" s="22">
        <v>1</v>
      </c>
      <c r="AB25" s="22">
        <v>6</v>
      </c>
      <c r="AC25" s="22">
        <f t="shared" si="5"/>
        <v>7</v>
      </c>
      <c r="AD25" s="22">
        <v>0</v>
      </c>
      <c r="AE25" s="45"/>
      <c r="AF25" s="27">
        <v>6</v>
      </c>
      <c r="AG25" s="21" t="s">
        <v>91</v>
      </c>
      <c r="AH25" s="21"/>
      <c r="AI25" s="21"/>
      <c r="AJ25" s="21"/>
      <c r="AK25" s="22">
        <v>23</v>
      </c>
      <c r="AL25" s="21" t="s">
        <v>173</v>
      </c>
      <c r="AM25" s="22">
        <v>17</v>
      </c>
      <c r="AN25" s="22">
        <v>0</v>
      </c>
      <c r="AO25" s="22">
        <v>1</v>
      </c>
      <c r="AP25" s="22">
        <f t="shared" si="6"/>
        <v>1</v>
      </c>
      <c r="AQ25" s="22">
        <v>2</v>
      </c>
      <c r="AR25" s="36"/>
    </row>
    <row r="26" spans="1:44" ht="15.95" customHeight="1" x14ac:dyDescent="0.25">
      <c r="A26" s="41"/>
      <c r="B26" s="22" t="s">
        <v>27</v>
      </c>
      <c r="C26" s="21"/>
      <c r="D26" s="21" t="s">
        <v>100</v>
      </c>
      <c r="E26" s="21"/>
      <c r="F26" s="21"/>
      <c r="G26" s="5"/>
      <c r="H26" s="22">
        <v>1</v>
      </c>
      <c r="I26" s="21" t="s">
        <v>647</v>
      </c>
      <c r="J26" s="21"/>
      <c r="K26" s="21"/>
      <c r="L26" s="21" t="s">
        <v>154</v>
      </c>
      <c r="M26" s="21"/>
      <c r="N26" s="21"/>
      <c r="O26" s="21"/>
      <c r="P26" s="21"/>
      <c r="Q26" s="41"/>
      <c r="R26" s="41"/>
      <c r="S26" s="27">
        <v>6</v>
      </c>
      <c r="T26" s="21" t="s">
        <v>159</v>
      </c>
      <c r="U26" s="21"/>
      <c r="V26" s="21"/>
      <c r="W26" s="21"/>
      <c r="X26" s="22">
        <v>25</v>
      </c>
      <c r="Y26" s="21" t="s">
        <v>134</v>
      </c>
      <c r="Z26" s="22">
        <v>8</v>
      </c>
      <c r="AA26" s="22">
        <v>0</v>
      </c>
      <c r="AB26" s="22">
        <v>5</v>
      </c>
      <c r="AC26" s="22">
        <f t="shared" si="5"/>
        <v>5</v>
      </c>
      <c r="AD26" s="22">
        <v>0</v>
      </c>
      <c r="AE26" s="45"/>
      <c r="AF26" s="27">
        <v>6</v>
      </c>
      <c r="AG26" s="21" t="s">
        <v>68</v>
      </c>
      <c r="AH26" s="21"/>
      <c r="AI26" s="21"/>
      <c r="AJ26" s="21"/>
      <c r="AK26" s="22">
        <v>9</v>
      </c>
      <c r="AL26" s="21" t="s">
        <v>173</v>
      </c>
      <c r="AM26" s="22">
        <v>21</v>
      </c>
      <c r="AN26" s="22">
        <v>1</v>
      </c>
      <c r="AO26" s="22">
        <v>4</v>
      </c>
      <c r="AP26" s="22">
        <f t="shared" si="6"/>
        <v>5</v>
      </c>
      <c r="AQ26" s="22">
        <v>2</v>
      </c>
      <c r="AR26" s="36"/>
    </row>
    <row r="27" spans="1:44" ht="15.95" customHeight="1" thickBot="1" x14ac:dyDescent="0.3">
      <c r="A27" s="41"/>
      <c r="H27" s="22">
        <v>1</v>
      </c>
      <c r="I27" s="21" t="s">
        <v>151</v>
      </c>
      <c r="J27" s="21"/>
      <c r="K27" s="21"/>
      <c r="L27" s="21" t="s">
        <v>654</v>
      </c>
      <c r="M27" s="21"/>
      <c r="N27" s="21"/>
      <c r="O27" s="21"/>
      <c r="P27" s="21"/>
      <c r="Q27" s="41"/>
      <c r="R27" s="41"/>
      <c r="S27" s="17" t="s">
        <v>132</v>
      </c>
      <c r="T27" s="17"/>
      <c r="U27" s="17"/>
      <c r="V27" s="17"/>
      <c r="W27" s="17"/>
      <c r="X27" s="17"/>
      <c r="Y27" s="17"/>
      <c r="Z27" s="23">
        <f>SUM(Z15:Z26)</f>
        <v>231</v>
      </c>
      <c r="AA27" s="23">
        <f>SUM(AA15:AA26)</f>
        <v>74</v>
      </c>
      <c r="AB27" s="23">
        <f>SUM(AB15:AB26)</f>
        <v>110</v>
      </c>
      <c r="AC27" s="23">
        <f>+AB27+AA27</f>
        <v>184</v>
      </c>
      <c r="AD27" s="23">
        <f>SUM(AD15:AD26)</f>
        <v>32</v>
      </c>
      <c r="AE27" s="45"/>
      <c r="AF27" s="17" t="s">
        <v>172</v>
      </c>
      <c r="AG27" s="17"/>
      <c r="AH27" s="17"/>
      <c r="AI27" s="17"/>
      <c r="AJ27" s="17"/>
      <c r="AK27" s="17"/>
      <c r="AL27" s="17"/>
      <c r="AM27" s="23">
        <f>SUM(AM15:AM26)</f>
        <v>231</v>
      </c>
      <c r="AN27" s="23">
        <f>SUM(AN15:AN26)</f>
        <v>83</v>
      </c>
      <c r="AO27" s="23">
        <f>SUM(AO15:AO26)</f>
        <v>121</v>
      </c>
      <c r="AP27" s="23">
        <f>+AO27+AN27</f>
        <v>204</v>
      </c>
      <c r="AQ27" s="23">
        <f>SUM(AQ15:AQ26)</f>
        <v>38</v>
      </c>
      <c r="AR27" s="36"/>
    </row>
    <row r="28" spans="1:44" ht="15.95" customHeight="1" x14ac:dyDescent="0.25">
      <c r="A28" s="41"/>
      <c r="H28" s="22">
        <v>2</v>
      </c>
      <c r="I28" s="21" t="s">
        <v>154</v>
      </c>
      <c r="K28" s="21"/>
      <c r="L28" s="21" t="s">
        <v>655</v>
      </c>
      <c r="N28" s="21"/>
      <c r="O28" s="21"/>
      <c r="P28" s="21"/>
      <c r="Q28" s="41"/>
      <c r="R28" s="41"/>
      <c r="S28" s="19" t="s">
        <v>18</v>
      </c>
      <c r="T28" s="19"/>
      <c r="U28" s="19"/>
      <c r="V28" s="19"/>
      <c r="W28" s="19"/>
      <c r="X28" s="16" t="s">
        <v>41</v>
      </c>
      <c r="Z28" s="22">
        <v>29</v>
      </c>
      <c r="AA28" s="22">
        <v>9</v>
      </c>
      <c r="AB28" s="22">
        <v>6</v>
      </c>
      <c r="AC28" s="22">
        <f t="shared" ref="AC28:AC39" si="7">+AA28+AB28</f>
        <v>15</v>
      </c>
      <c r="AD28" s="22">
        <v>2</v>
      </c>
      <c r="AE28" s="45"/>
      <c r="AF28" s="19" t="s">
        <v>17</v>
      </c>
      <c r="AG28" s="19"/>
      <c r="AH28" s="19"/>
      <c r="AI28" s="19"/>
      <c r="AJ28" s="19"/>
      <c r="AK28" s="16" t="s">
        <v>51</v>
      </c>
      <c r="AM28" s="22">
        <v>17</v>
      </c>
      <c r="AN28" s="22">
        <v>7</v>
      </c>
      <c r="AO28" s="22">
        <v>8</v>
      </c>
      <c r="AP28" s="22">
        <f t="shared" ref="AP28:AP39" si="8">+AN28+AO28</f>
        <v>15</v>
      </c>
      <c r="AQ28" s="22">
        <v>0</v>
      </c>
      <c r="AR28" s="36"/>
    </row>
    <row r="29" spans="1:44" ht="15.95" customHeight="1" x14ac:dyDescent="0.25">
      <c r="A29" s="41"/>
      <c r="B29" s="36"/>
      <c r="C29" s="46"/>
      <c r="D29" s="46"/>
      <c r="E29" s="46"/>
      <c r="F29" s="46"/>
      <c r="G29" s="42"/>
      <c r="H29" s="45"/>
      <c r="I29" s="46"/>
      <c r="J29" s="46"/>
      <c r="K29" s="45"/>
      <c r="L29" s="45"/>
      <c r="M29" s="45"/>
      <c r="N29" s="45"/>
      <c r="O29" s="45"/>
      <c r="P29" s="45"/>
      <c r="Q29" s="41"/>
      <c r="R29" s="41"/>
      <c r="S29" s="27">
        <v>7.5</v>
      </c>
      <c r="T29" s="21" t="s">
        <v>78</v>
      </c>
      <c r="X29" s="22">
        <v>35</v>
      </c>
      <c r="Y29" s="21" t="s">
        <v>108</v>
      </c>
      <c r="Z29" s="22">
        <v>20</v>
      </c>
      <c r="AA29" s="22">
        <v>0</v>
      </c>
      <c r="AB29" s="22">
        <v>0</v>
      </c>
      <c r="AC29" s="22">
        <f t="shared" si="7"/>
        <v>0</v>
      </c>
      <c r="AD29" s="22">
        <v>2</v>
      </c>
      <c r="AE29" s="45"/>
      <c r="AF29" s="27">
        <v>7</v>
      </c>
      <c r="AG29" s="21" t="s">
        <v>162</v>
      </c>
      <c r="AH29" s="21"/>
      <c r="AI29" s="21"/>
      <c r="AJ29" s="21"/>
      <c r="AK29" s="22">
        <v>30</v>
      </c>
      <c r="AL29" s="21" t="s">
        <v>17</v>
      </c>
      <c r="AM29" s="22">
        <v>19</v>
      </c>
      <c r="AN29" s="22">
        <v>0</v>
      </c>
      <c r="AO29" s="22">
        <v>0</v>
      </c>
      <c r="AP29" s="22">
        <f t="shared" si="8"/>
        <v>0</v>
      </c>
      <c r="AQ29" s="22">
        <v>0</v>
      </c>
      <c r="AR29" s="36"/>
    </row>
    <row r="30" spans="1:44" ht="15.95" customHeight="1" x14ac:dyDescent="0.25">
      <c r="A30" s="41"/>
      <c r="B30" s="42" t="s">
        <v>148</v>
      </c>
      <c r="C30" s="6" t="s">
        <v>175</v>
      </c>
      <c r="F30" s="20"/>
      <c r="G30" s="5">
        <v>2</v>
      </c>
      <c r="H30" s="22">
        <v>1</v>
      </c>
      <c r="I30" s="21" t="s">
        <v>37</v>
      </c>
      <c r="J30" s="21"/>
      <c r="K30" s="21"/>
      <c r="L30" s="21" t="s">
        <v>155</v>
      </c>
      <c r="M30" s="21"/>
      <c r="N30" s="21"/>
      <c r="O30" s="21"/>
      <c r="P30" s="21"/>
      <c r="Q30" s="41"/>
      <c r="R30" s="41"/>
      <c r="S30" s="27">
        <v>9.5</v>
      </c>
      <c r="T30" s="21" t="s">
        <v>53</v>
      </c>
      <c r="U30" s="21"/>
      <c r="V30" s="21"/>
      <c r="W30" s="27"/>
      <c r="X30" s="22">
        <v>14</v>
      </c>
      <c r="Y30" s="21" t="s">
        <v>108</v>
      </c>
      <c r="Z30" s="22">
        <v>19</v>
      </c>
      <c r="AA30" s="22">
        <v>23</v>
      </c>
      <c r="AB30" s="22">
        <v>14</v>
      </c>
      <c r="AC30" s="22">
        <f t="shared" si="7"/>
        <v>37</v>
      </c>
      <c r="AD30" s="22">
        <v>8</v>
      </c>
      <c r="AE30" s="45"/>
      <c r="AF30" s="27">
        <v>9.5</v>
      </c>
      <c r="AG30" s="21" t="s">
        <v>129</v>
      </c>
      <c r="AH30" s="21"/>
      <c r="AI30" s="21"/>
      <c r="AJ30" s="21"/>
      <c r="AK30" s="22">
        <v>24</v>
      </c>
      <c r="AL30" s="21" t="s">
        <v>17</v>
      </c>
      <c r="AM30" s="22">
        <v>21</v>
      </c>
      <c r="AN30" s="22">
        <v>22</v>
      </c>
      <c r="AO30" s="22">
        <v>26</v>
      </c>
      <c r="AP30" s="22">
        <f t="shared" si="8"/>
        <v>48</v>
      </c>
      <c r="AQ30" s="22">
        <v>6</v>
      </c>
      <c r="AR30" s="36"/>
    </row>
    <row r="31" spans="1:44" ht="15.95" customHeight="1" x14ac:dyDescent="0.25">
      <c r="A31" s="41"/>
      <c r="B31" s="22" t="s">
        <v>27</v>
      </c>
      <c r="C31" s="16"/>
      <c r="D31" s="21" t="s">
        <v>100</v>
      </c>
      <c r="E31" s="21"/>
      <c r="H31" s="22">
        <v>1</v>
      </c>
      <c r="I31" s="21" t="s">
        <v>651</v>
      </c>
      <c r="J31" s="21"/>
      <c r="K31" s="21"/>
      <c r="L31" s="21" t="s">
        <v>155</v>
      </c>
      <c r="M31" s="21"/>
      <c r="N31" s="21"/>
      <c r="O31" s="21"/>
      <c r="P31" s="21"/>
      <c r="Q31" s="41"/>
      <c r="R31" s="41"/>
      <c r="S31" s="27">
        <v>8.5</v>
      </c>
      <c r="T31" s="21" t="s">
        <v>87</v>
      </c>
      <c r="U31" s="21"/>
      <c r="V31" s="21"/>
      <c r="W31" s="27"/>
      <c r="X31" s="22">
        <v>16</v>
      </c>
      <c r="Y31" s="21" t="s">
        <v>108</v>
      </c>
      <c r="Z31" s="22">
        <v>16</v>
      </c>
      <c r="AA31" s="22">
        <v>3</v>
      </c>
      <c r="AB31" s="22">
        <v>11</v>
      </c>
      <c r="AC31" s="22">
        <f t="shared" si="7"/>
        <v>14</v>
      </c>
      <c r="AD31" s="22">
        <v>0</v>
      </c>
      <c r="AE31" s="45"/>
      <c r="AF31" s="27">
        <v>8.5</v>
      </c>
      <c r="AG31" s="21" t="s">
        <v>161</v>
      </c>
      <c r="AH31" s="21"/>
      <c r="AI31" s="21"/>
      <c r="AJ31" s="21"/>
      <c r="AK31" s="22">
        <v>7</v>
      </c>
      <c r="AL31" s="21" t="s">
        <v>17</v>
      </c>
      <c r="AM31" s="22">
        <v>21</v>
      </c>
      <c r="AN31" s="22">
        <v>28</v>
      </c>
      <c r="AO31" s="22">
        <v>23</v>
      </c>
      <c r="AP31" s="22">
        <f t="shared" si="8"/>
        <v>51</v>
      </c>
      <c r="AQ31" s="22">
        <v>0</v>
      </c>
      <c r="AR31" s="36"/>
    </row>
    <row r="32" spans="1:44" ht="15.95" customHeight="1" x14ac:dyDescent="0.25">
      <c r="A32" s="41"/>
      <c r="H32" s="22"/>
      <c r="I32" s="21"/>
      <c r="J32" s="21"/>
      <c r="K32" s="21"/>
      <c r="L32" s="21"/>
      <c r="M32" s="21"/>
      <c r="N32" s="21"/>
      <c r="O32" s="21"/>
      <c r="P32" s="21"/>
      <c r="Q32" s="41"/>
      <c r="R32" s="41"/>
      <c r="S32" s="27">
        <v>8.5</v>
      </c>
      <c r="T32" s="21" t="s">
        <v>140</v>
      </c>
      <c r="U32" s="21"/>
      <c r="V32" s="21"/>
      <c r="W32" s="27"/>
      <c r="X32" s="22">
        <v>11</v>
      </c>
      <c r="Y32" s="21" t="s">
        <v>108</v>
      </c>
      <c r="Z32" s="22">
        <v>21</v>
      </c>
      <c r="AA32" s="22">
        <v>13</v>
      </c>
      <c r="AB32" s="22">
        <v>15</v>
      </c>
      <c r="AC32" s="22">
        <f t="shared" si="7"/>
        <v>28</v>
      </c>
      <c r="AD32" s="22">
        <v>0</v>
      </c>
      <c r="AE32" s="45"/>
      <c r="AF32" s="27">
        <v>8.5</v>
      </c>
      <c r="AG32" s="21" t="s">
        <v>120</v>
      </c>
      <c r="AH32" s="21"/>
      <c r="AI32" s="21"/>
      <c r="AJ32" s="21"/>
      <c r="AK32" s="22">
        <v>22</v>
      </c>
      <c r="AL32" s="16" t="s">
        <v>17</v>
      </c>
      <c r="AM32" s="22">
        <v>21</v>
      </c>
      <c r="AN32" s="22">
        <v>7</v>
      </c>
      <c r="AO32" s="22">
        <v>8</v>
      </c>
      <c r="AP32" s="22">
        <f t="shared" si="8"/>
        <v>15</v>
      </c>
      <c r="AQ32" s="22">
        <v>4</v>
      </c>
      <c r="AR32" s="36"/>
    </row>
    <row r="33" spans="1:44" ht="15.95" customHeight="1" x14ac:dyDescent="0.25">
      <c r="A33" s="41"/>
      <c r="C33" s="6" t="s">
        <v>180</v>
      </c>
      <c r="D33" s="1"/>
      <c r="E33" s="21"/>
      <c r="F33" s="21"/>
      <c r="G33" s="5">
        <v>4</v>
      </c>
      <c r="H33" s="22">
        <v>2</v>
      </c>
      <c r="I33" s="21" t="s">
        <v>79</v>
      </c>
      <c r="J33" s="21"/>
      <c r="K33" s="21"/>
      <c r="L33" s="21"/>
      <c r="M33" s="21" t="s">
        <v>122</v>
      </c>
      <c r="N33" s="21"/>
      <c r="O33" s="21"/>
      <c r="P33" s="21"/>
      <c r="Q33" s="41"/>
      <c r="R33" s="41"/>
      <c r="S33" s="27">
        <v>7.5</v>
      </c>
      <c r="T33" s="21" t="s">
        <v>45</v>
      </c>
      <c r="X33" s="22">
        <v>72</v>
      </c>
      <c r="Y33" s="21" t="s">
        <v>108</v>
      </c>
      <c r="Z33" s="22">
        <v>11</v>
      </c>
      <c r="AA33" s="22">
        <v>0</v>
      </c>
      <c r="AB33" s="22">
        <v>4</v>
      </c>
      <c r="AC33" s="22">
        <f t="shared" si="7"/>
        <v>4</v>
      </c>
      <c r="AD33" s="22">
        <v>2</v>
      </c>
      <c r="AE33" s="45"/>
      <c r="AF33" s="27">
        <v>7.5</v>
      </c>
      <c r="AG33" s="21" t="s">
        <v>31</v>
      </c>
      <c r="AK33" s="22">
        <v>2</v>
      </c>
      <c r="AL33" s="21" t="s">
        <v>17</v>
      </c>
      <c r="AM33" s="22">
        <v>19</v>
      </c>
      <c r="AN33" s="22">
        <v>0</v>
      </c>
      <c r="AO33" s="22">
        <v>7</v>
      </c>
      <c r="AP33" s="22">
        <f t="shared" si="8"/>
        <v>7</v>
      </c>
      <c r="AQ33" s="22">
        <v>0</v>
      </c>
      <c r="AR33" s="36"/>
    </row>
    <row r="34" spans="1:44" ht="15.95" customHeight="1" x14ac:dyDescent="0.25">
      <c r="A34" s="41"/>
      <c r="B34" s="22" t="s">
        <v>27</v>
      </c>
      <c r="C34" s="21"/>
      <c r="D34" s="16" t="s">
        <v>100</v>
      </c>
      <c r="H34" s="22">
        <v>2</v>
      </c>
      <c r="I34" s="21" t="s">
        <v>79</v>
      </c>
      <c r="J34" s="21"/>
      <c r="K34" s="21"/>
      <c r="L34" s="21" t="s">
        <v>652</v>
      </c>
      <c r="M34" s="21"/>
      <c r="N34" s="21"/>
      <c r="O34" s="21"/>
      <c r="P34" s="21"/>
      <c r="Q34" s="41"/>
      <c r="R34" s="41"/>
      <c r="S34" s="27">
        <v>7.5</v>
      </c>
      <c r="T34" s="21" t="s">
        <v>104</v>
      </c>
      <c r="U34" s="21"/>
      <c r="V34" s="21"/>
      <c r="W34" s="27"/>
      <c r="X34" s="22">
        <v>4</v>
      </c>
      <c r="Y34" s="21" t="s">
        <v>108</v>
      </c>
      <c r="Z34" s="22">
        <v>20</v>
      </c>
      <c r="AA34" s="22">
        <v>3</v>
      </c>
      <c r="AB34" s="22">
        <v>13</v>
      </c>
      <c r="AC34" s="22">
        <f t="shared" si="7"/>
        <v>16</v>
      </c>
      <c r="AD34" s="22">
        <v>2</v>
      </c>
      <c r="AE34" s="45"/>
      <c r="AF34" s="27">
        <v>7.5</v>
      </c>
      <c r="AG34" s="21" t="s">
        <v>54</v>
      </c>
      <c r="AJ34" s="21"/>
      <c r="AK34" s="22">
        <v>19</v>
      </c>
      <c r="AL34" s="21" t="s">
        <v>17</v>
      </c>
      <c r="AM34" s="22">
        <v>19</v>
      </c>
      <c r="AN34" s="22">
        <v>4</v>
      </c>
      <c r="AO34" s="22">
        <v>3</v>
      </c>
      <c r="AP34" s="22">
        <f t="shared" si="8"/>
        <v>7</v>
      </c>
      <c r="AQ34" s="22">
        <v>2</v>
      </c>
      <c r="AR34" s="36"/>
    </row>
    <row r="35" spans="1:44" ht="15.95" customHeight="1" x14ac:dyDescent="0.25">
      <c r="A35" s="41" t="s">
        <v>43</v>
      </c>
      <c r="H35" s="22">
        <v>2</v>
      </c>
      <c r="I35" s="21" t="s">
        <v>192</v>
      </c>
      <c r="J35" s="21"/>
      <c r="K35" s="21"/>
      <c r="L35" s="21" t="s">
        <v>368</v>
      </c>
      <c r="M35" s="21"/>
      <c r="N35" s="21"/>
      <c r="O35" s="21"/>
      <c r="P35" s="21"/>
      <c r="Q35" s="41"/>
      <c r="R35" s="41"/>
      <c r="S35" s="27">
        <v>6.5</v>
      </c>
      <c r="T35" s="21" t="s">
        <v>46</v>
      </c>
      <c r="U35" s="21"/>
      <c r="V35" s="21"/>
      <c r="W35" s="27"/>
      <c r="X35" s="22">
        <v>24</v>
      </c>
      <c r="Y35" s="21" t="s">
        <v>108</v>
      </c>
      <c r="Z35" s="22">
        <v>16</v>
      </c>
      <c r="AA35" s="22">
        <v>0</v>
      </c>
      <c r="AB35" s="22">
        <v>10</v>
      </c>
      <c r="AC35" s="22">
        <f t="shared" si="7"/>
        <v>10</v>
      </c>
      <c r="AD35" s="22">
        <v>0</v>
      </c>
      <c r="AE35" s="45"/>
      <c r="AF35" s="27">
        <v>7.5</v>
      </c>
      <c r="AG35" s="21" t="s">
        <v>84</v>
      </c>
      <c r="AK35" s="22">
        <v>33</v>
      </c>
      <c r="AL35" s="21" t="s">
        <v>17</v>
      </c>
      <c r="AM35" s="22">
        <v>17</v>
      </c>
      <c r="AN35" s="22">
        <v>0</v>
      </c>
      <c r="AO35" s="22">
        <v>2</v>
      </c>
      <c r="AP35" s="22">
        <f t="shared" si="8"/>
        <v>2</v>
      </c>
      <c r="AQ35" s="22">
        <v>4</v>
      </c>
      <c r="AR35" s="36"/>
    </row>
    <row r="36" spans="1:44" ht="15.95" customHeight="1" x14ac:dyDescent="0.25">
      <c r="A36" s="41"/>
      <c r="H36" s="22">
        <v>2</v>
      </c>
      <c r="I36" s="21" t="s">
        <v>192</v>
      </c>
      <c r="J36" s="21"/>
      <c r="K36" s="21"/>
      <c r="L36" s="21" t="s">
        <v>492</v>
      </c>
      <c r="M36" s="21"/>
      <c r="N36" s="21"/>
      <c r="O36" s="21"/>
      <c r="P36" s="21"/>
      <c r="Q36" s="41"/>
      <c r="R36" s="41"/>
      <c r="S36" s="27">
        <v>7</v>
      </c>
      <c r="T36" s="21" t="s">
        <v>34</v>
      </c>
      <c r="U36" s="21"/>
      <c r="V36" s="21"/>
      <c r="W36" s="27"/>
      <c r="X36" s="22">
        <v>44</v>
      </c>
      <c r="Y36" s="21" t="s">
        <v>108</v>
      </c>
      <c r="Z36" s="22">
        <v>20</v>
      </c>
      <c r="AA36" s="22">
        <v>0</v>
      </c>
      <c r="AB36" s="22">
        <v>1</v>
      </c>
      <c r="AC36" s="22">
        <f t="shared" si="7"/>
        <v>1</v>
      </c>
      <c r="AD36" s="22">
        <v>2</v>
      </c>
      <c r="AE36" s="45"/>
      <c r="AF36" s="27">
        <v>7</v>
      </c>
      <c r="AG36" s="21" t="s">
        <v>64</v>
      </c>
      <c r="AH36" s="21"/>
      <c r="AI36" s="21"/>
      <c r="AJ36" s="21"/>
      <c r="AK36" s="22">
        <v>11</v>
      </c>
      <c r="AL36" s="21" t="s">
        <v>17</v>
      </c>
      <c r="AM36" s="22">
        <v>20</v>
      </c>
      <c r="AN36" s="22">
        <v>1</v>
      </c>
      <c r="AO36" s="22">
        <v>7</v>
      </c>
      <c r="AP36" s="22">
        <f t="shared" si="8"/>
        <v>8</v>
      </c>
      <c r="AQ36" s="22">
        <v>0</v>
      </c>
      <c r="AR36" s="36"/>
    </row>
    <row r="37" spans="1:44" ht="15.95" customHeight="1" x14ac:dyDescent="0.25">
      <c r="A37" s="41"/>
      <c r="B37" s="36"/>
      <c r="C37" s="46"/>
      <c r="D37" s="46"/>
      <c r="E37" s="46"/>
      <c r="F37" s="46"/>
      <c r="G37" s="42"/>
      <c r="H37" s="45"/>
      <c r="I37" s="46"/>
      <c r="J37" s="46"/>
      <c r="K37" s="46"/>
      <c r="L37" s="46"/>
      <c r="M37" s="46"/>
      <c r="N37" s="46"/>
      <c r="O37" s="46"/>
      <c r="P37" s="46"/>
      <c r="Q37" s="41"/>
      <c r="R37" s="41"/>
      <c r="S37" s="27">
        <v>6.5</v>
      </c>
      <c r="T37" s="21" t="s">
        <v>236</v>
      </c>
      <c r="X37" s="22">
        <v>23</v>
      </c>
      <c r="Y37" s="21" t="s">
        <v>108</v>
      </c>
      <c r="Z37" s="22">
        <v>21</v>
      </c>
      <c r="AA37" s="22">
        <v>5</v>
      </c>
      <c r="AB37" s="22">
        <v>7</v>
      </c>
      <c r="AC37" s="22">
        <f t="shared" si="7"/>
        <v>12</v>
      </c>
      <c r="AD37" s="22">
        <v>2</v>
      </c>
      <c r="AE37" s="45"/>
      <c r="AF37" s="27">
        <v>7</v>
      </c>
      <c r="AG37" s="21" t="s">
        <v>55</v>
      </c>
      <c r="AH37" s="21"/>
      <c r="AI37" s="21"/>
      <c r="AJ37" s="21"/>
      <c r="AK37" s="22">
        <v>13</v>
      </c>
      <c r="AL37" s="21" t="s">
        <v>17</v>
      </c>
      <c r="AM37" s="22">
        <v>19</v>
      </c>
      <c r="AN37" s="22">
        <v>0</v>
      </c>
      <c r="AO37" s="22">
        <v>6</v>
      </c>
      <c r="AP37" s="22">
        <f t="shared" si="8"/>
        <v>6</v>
      </c>
      <c r="AQ37" s="22">
        <v>2</v>
      </c>
      <c r="AR37" s="36"/>
    </row>
    <row r="38" spans="1:44" ht="15.95" customHeight="1" x14ac:dyDescent="0.25">
      <c r="A38" s="41"/>
      <c r="B38" s="42" t="s">
        <v>149</v>
      </c>
      <c r="C38" s="6" t="s">
        <v>178</v>
      </c>
      <c r="E38" s="11"/>
      <c r="F38" s="11"/>
      <c r="G38" s="5">
        <v>3</v>
      </c>
      <c r="H38" s="22">
        <v>1</v>
      </c>
      <c r="I38" s="21" t="s">
        <v>128</v>
      </c>
      <c r="J38" s="21"/>
      <c r="K38" s="21"/>
      <c r="L38" s="21" t="s">
        <v>282</v>
      </c>
      <c r="M38" s="21"/>
      <c r="N38" s="21"/>
      <c r="O38" s="21"/>
      <c r="P38" s="21"/>
      <c r="Q38" s="41"/>
      <c r="R38" s="41"/>
      <c r="S38" s="27">
        <v>6.5</v>
      </c>
      <c r="T38" s="21" t="s">
        <v>121</v>
      </c>
      <c r="X38" s="22">
        <v>30</v>
      </c>
      <c r="Y38" s="21" t="s">
        <v>108</v>
      </c>
      <c r="Z38" s="22">
        <v>20</v>
      </c>
      <c r="AA38" s="22">
        <v>2</v>
      </c>
      <c r="AB38" s="22">
        <v>4</v>
      </c>
      <c r="AC38" s="22">
        <f t="shared" si="7"/>
        <v>6</v>
      </c>
      <c r="AD38" s="22">
        <v>0</v>
      </c>
      <c r="AE38" s="45"/>
      <c r="AF38" s="27">
        <v>6.5</v>
      </c>
      <c r="AG38" s="21" t="s">
        <v>40</v>
      </c>
      <c r="AH38" s="21"/>
      <c r="AI38" s="21"/>
      <c r="AJ38" s="21"/>
      <c r="AK38" s="22">
        <v>4</v>
      </c>
      <c r="AL38" s="21" t="s">
        <v>17</v>
      </c>
      <c r="AM38" s="22">
        <v>19</v>
      </c>
      <c r="AN38" s="22">
        <v>0</v>
      </c>
      <c r="AO38" s="22">
        <v>10</v>
      </c>
      <c r="AP38" s="22">
        <f t="shared" si="8"/>
        <v>10</v>
      </c>
      <c r="AQ38" s="22">
        <v>0</v>
      </c>
      <c r="AR38" s="36"/>
    </row>
    <row r="39" spans="1:44" ht="15.95" customHeight="1" x14ac:dyDescent="0.25">
      <c r="A39" s="41"/>
      <c r="B39" s="22" t="s">
        <v>27</v>
      </c>
      <c r="C39" s="16"/>
      <c r="D39" s="16" t="s">
        <v>100</v>
      </c>
      <c r="E39" s="16"/>
      <c r="H39" s="22">
        <v>1</v>
      </c>
      <c r="I39" s="21" t="s">
        <v>118</v>
      </c>
      <c r="J39" s="21"/>
      <c r="K39" s="21"/>
      <c r="L39" s="21" t="s">
        <v>657</v>
      </c>
      <c r="M39" s="21"/>
      <c r="N39" s="21"/>
      <c r="O39" s="21"/>
      <c r="P39" s="21"/>
      <c r="Q39" s="41"/>
      <c r="R39" s="41"/>
      <c r="S39" s="27">
        <v>6.5</v>
      </c>
      <c r="T39" s="21" t="s">
        <v>165</v>
      </c>
      <c r="U39" s="21"/>
      <c r="V39" s="21"/>
      <c r="W39" s="27"/>
      <c r="X39" s="22">
        <v>10</v>
      </c>
      <c r="Y39" s="21" t="s">
        <v>108</v>
      </c>
      <c r="Z39" s="22">
        <v>18</v>
      </c>
      <c r="AA39" s="22">
        <v>3</v>
      </c>
      <c r="AB39" s="22">
        <v>2</v>
      </c>
      <c r="AC39" s="22">
        <f t="shared" si="7"/>
        <v>5</v>
      </c>
      <c r="AD39" s="22">
        <v>0</v>
      </c>
      <c r="AE39" s="45"/>
      <c r="AF39" s="27">
        <v>6</v>
      </c>
      <c r="AG39" s="21" t="s">
        <v>103</v>
      </c>
      <c r="AK39" s="22">
        <v>44</v>
      </c>
      <c r="AL39" s="21" t="s">
        <v>17</v>
      </c>
      <c r="AM39" s="22">
        <v>19</v>
      </c>
      <c r="AN39" s="22">
        <v>4</v>
      </c>
      <c r="AO39" s="22">
        <v>7</v>
      </c>
      <c r="AP39" s="22">
        <f t="shared" si="8"/>
        <v>11</v>
      </c>
      <c r="AQ39" s="22">
        <v>0</v>
      </c>
      <c r="AR39" s="36"/>
    </row>
    <row r="40" spans="1:44" ht="15.95" customHeight="1" thickBot="1" x14ac:dyDescent="0.3">
      <c r="A40" s="41"/>
      <c r="C40" s="16"/>
      <c r="D40" s="16"/>
      <c r="E40" s="16"/>
      <c r="F40" s="16"/>
      <c r="G40" s="16"/>
      <c r="H40" s="22">
        <v>1</v>
      </c>
      <c r="I40" s="21" t="s">
        <v>118</v>
      </c>
      <c r="J40" s="21"/>
      <c r="K40" s="21"/>
      <c r="L40" s="21" t="s">
        <v>658</v>
      </c>
      <c r="M40" s="21"/>
      <c r="N40" s="21"/>
      <c r="O40" s="21"/>
      <c r="P40" s="21"/>
      <c r="Q40" s="41"/>
      <c r="R40" s="41"/>
      <c r="S40" s="17" t="s">
        <v>50</v>
      </c>
      <c r="T40" s="17"/>
      <c r="U40" s="17"/>
      <c r="V40" s="17"/>
      <c r="W40" s="17"/>
      <c r="X40" s="17"/>
      <c r="Y40" s="17"/>
      <c r="Z40" s="23">
        <f>SUM(Z28:Z39)</f>
        <v>231</v>
      </c>
      <c r="AA40" s="23">
        <f>SUM(AA28:AA39)</f>
        <v>61</v>
      </c>
      <c r="AB40" s="23">
        <f>SUM(AB28:AB39)</f>
        <v>87</v>
      </c>
      <c r="AC40" s="23">
        <f>+AB40+AA40</f>
        <v>148</v>
      </c>
      <c r="AD40" s="23">
        <f>SUM(AD28:AD39)</f>
        <v>20</v>
      </c>
      <c r="AE40" s="45"/>
      <c r="AF40" s="17" t="s">
        <v>57</v>
      </c>
      <c r="AG40" s="17"/>
      <c r="AH40" s="17"/>
      <c r="AI40" s="17"/>
      <c r="AJ40" s="17"/>
      <c r="AK40" s="17"/>
      <c r="AL40" s="17"/>
      <c r="AM40" s="23">
        <f>SUM(AM28:AM39)</f>
        <v>231</v>
      </c>
      <c r="AN40" s="23">
        <f>SUM(AN28:AN39)</f>
        <v>73</v>
      </c>
      <c r="AO40" s="23">
        <f>SUM(AO28:AO39)</f>
        <v>107</v>
      </c>
      <c r="AP40" s="23">
        <f>+AO40+AN40</f>
        <v>180</v>
      </c>
      <c r="AQ40" s="23">
        <f>SUM(AQ28:AQ39)</f>
        <v>18</v>
      </c>
      <c r="AR40" s="36"/>
    </row>
    <row r="41" spans="1:44" ht="15.95" customHeight="1" x14ac:dyDescent="0.25">
      <c r="A41" s="41"/>
      <c r="C41" s="16"/>
      <c r="D41" s="16"/>
      <c r="E41" s="16"/>
      <c r="F41" s="16"/>
      <c r="G41" s="16"/>
      <c r="H41" s="22"/>
      <c r="I41" s="21"/>
      <c r="J41" s="21"/>
      <c r="K41" s="21"/>
      <c r="L41" s="21"/>
      <c r="M41" s="21"/>
      <c r="N41" s="21"/>
      <c r="O41" s="21"/>
      <c r="P41" s="21"/>
      <c r="Q41" s="41"/>
      <c r="R41" s="41"/>
      <c r="S41" s="12" t="s">
        <v>93</v>
      </c>
      <c r="T41" s="12"/>
      <c r="U41" s="12"/>
      <c r="V41" s="12"/>
      <c r="W41" s="13"/>
      <c r="X41" s="14" t="s">
        <v>152</v>
      </c>
      <c r="Z41" s="27">
        <v>48.7</v>
      </c>
      <c r="AA41" s="22">
        <v>9</v>
      </c>
      <c r="AB41" s="22">
        <v>14</v>
      </c>
      <c r="AC41" s="22">
        <f t="shared" ref="AC41:AC52" si="9">+AA41+AB41</f>
        <v>23</v>
      </c>
      <c r="AD41" s="22">
        <v>2</v>
      </c>
      <c r="AE41" s="45"/>
      <c r="AF41" s="12" t="s">
        <v>92</v>
      </c>
      <c r="AG41" s="12"/>
      <c r="AH41" s="12"/>
      <c r="AI41" s="12"/>
      <c r="AJ41" s="13"/>
      <c r="AK41" s="14" t="s">
        <v>96</v>
      </c>
      <c r="AM41" s="22">
        <v>38</v>
      </c>
      <c r="AN41" s="22">
        <v>20</v>
      </c>
      <c r="AO41" s="22">
        <v>9</v>
      </c>
      <c r="AP41" s="22">
        <f t="shared" ref="AP41:AP52" si="10">+AN41+AO41</f>
        <v>29</v>
      </c>
      <c r="AQ41" s="22">
        <v>4</v>
      </c>
      <c r="AR41" s="36"/>
    </row>
    <row r="42" spans="1:44" ht="15.95" customHeight="1" x14ac:dyDescent="0.25">
      <c r="A42" s="41"/>
      <c r="C42" s="6" t="s">
        <v>179</v>
      </c>
      <c r="G42" s="5">
        <v>4</v>
      </c>
      <c r="H42" s="22">
        <v>1</v>
      </c>
      <c r="I42" s="21" t="s">
        <v>161</v>
      </c>
      <c r="J42" s="21"/>
      <c r="K42" s="21"/>
      <c r="L42" s="21" t="s">
        <v>313</v>
      </c>
      <c r="M42" s="21"/>
      <c r="N42" s="21"/>
      <c r="O42" s="21"/>
      <c r="P42" s="21"/>
      <c r="Q42" s="41"/>
      <c r="R42" s="41"/>
      <c r="S42" s="27">
        <v>7</v>
      </c>
      <c r="T42" s="21" t="s">
        <v>145</v>
      </c>
      <c r="U42" s="21"/>
      <c r="V42" s="21"/>
      <c r="W42" s="27"/>
      <c r="X42" s="22">
        <v>1</v>
      </c>
      <c r="Y42" s="16" t="s">
        <v>98</v>
      </c>
      <c r="Z42" s="22">
        <v>7</v>
      </c>
      <c r="AA42" s="22">
        <v>0</v>
      </c>
      <c r="AB42" s="22">
        <v>0</v>
      </c>
      <c r="AC42" s="22">
        <f t="shared" si="9"/>
        <v>0</v>
      </c>
      <c r="AD42" s="22">
        <v>0</v>
      </c>
      <c r="AE42" s="45"/>
      <c r="AF42" s="27">
        <v>7</v>
      </c>
      <c r="AG42" s="21" t="s">
        <v>183</v>
      </c>
      <c r="AH42" s="21"/>
      <c r="AI42" s="21"/>
      <c r="AJ42" s="27"/>
      <c r="AK42" s="22">
        <v>1</v>
      </c>
      <c r="AL42" s="21" t="s">
        <v>97</v>
      </c>
      <c r="AM42" s="22">
        <v>18</v>
      </c>
      <c r="AN42" s="22">
        <v>0</v>
      </c>
      <c r="AO42" s="22">
        <v>1</v>
      </c>
      <c r="AP42" s="22">
        <f t="shared" si="10"/>
        <v>1</v>
      </c>
      <c r="AQ42" s="22">
        <v>0</v>
      </c>
      <c r="AR42" s="36"/>
    </row>
    <row r="43" spans="1:44" ht="15.95" customHeight="1" x14ac:dyDescent="0.25">
      <c r="A43" s="41"/>
      <c r="B43" s="22" t="s">
        <v>27</v>
      </c>
      <c r="C43" s="21"/>
      <c r="D43" s="21" t="s">
        <v>100</v>
      </c>
      <c r="E43" s="21"/>
      <c r="F43" s="21"/>
      <c r="G43" s="21"/>
      <c r="H43" s="22">
        <v>2</v>
      </c>
      <c r="I43" s="21" t="s">
        <v>161</v>
      </c>
      <c r="J43" s="21"/>
      <c r="K43" s="21"/>
      <c r="L43" s="21" t="s">
        <v>103</v>
      </c>
      <c r="M43" s="21"/>
      <c r="N43" s="21"/>
      <c r="O43" s="21"/>
      <c r="P43" s="21"/>
      <c r="Q43" s="41"/>
      <c r="R43" s="41"/>
      <c r="S43" s="27">
        <v>9.5</v>
      </c>
      <c r="T43" s="21" t="s">
        <v>126</v>
      </c>
      <c r="U43" s="21"/>
      <c r="V43" s="21"/>
      <c r="W43" s="27"/>
      <c r="X43" s="22">
        <v>6</v>
      </c>
      <c r="Y43" s="16" t="s">
        <v>98</v>
      </c>
      <c r="Z43" s="27">
        <v>19.3</v>
      </c>
      <c r="AA43" s="22">
        <v>7</v>
      </c>
      <c r="AB43" s="22">
        <v>7</v>
      </c>
      <c r="AC43" s="22">
        <f t="shared" si="9"/>
        <v>14</v>
      </c>
      <c r="AD43" s="22">
        <v>10</v>
      </c>
      <c r="AE43" s="45"/>
      <c r="AF43" s="27">
        <v>9.5</v>
      </c>
      <c r="AG43" s="21" t="s">
        <v>150</v>
      </c>
      <c r="AH43" s="21"/>
      <c r="AI43" s="21"/>
      <c r="AJ43" s="27"/>
      <c r="AK43" s="22">
        <v>5</v>
      </c>
      <c r="AL43" s="21" t="s">
        <v>97</v>
      </c>
      <c r="AM43" s="22">
        <v>17</v>
      </c>
      <c r="AN43" s="22">
        <v>14</v>
      </c>
      <c r="AO43" s="22">
        <v>16</v>
      </c>
      <c r="AP43" s="22">
        <f t="shared" si="10"/>
        <v>30</v>
      </c>
      <c r="AQ43" s="22">
        <v>0</v>
      </c>
      <c r="AR43" s="36"/>
    </row>
    <row r="44" spans="1:44" ht="15.95" customHeight="1" x14ac:dyDescent="0.25">
      <c r="A44" s="41"/>
      <c r="H44" s="22">
        <v>2</v>
      </c>
      <c r="I44" s="21" t="s">
        <v>120</v>
      </c>
      <c r="J44" s="21"/>
      <c r="K44" s="21"/>
      <c r="L44" s="21" t="s">
        <v>84</v>
      </c>
      <c r="M44" s="21"/>
      <c r="N44" s="21"/>
      <c r="O44" s="21"/>
      <c r="P44" s="21"/>
      <c r="Q44" s="41"/>
      <c r="R44" s="41"/>
      <c r="S44" s="27">
        <v>8.5</v>
      </c>
      <c r="T44" s="21" t="s">
        <v>82</v>
      </c>
      <c r="U44" s="21"/>
      <c r="V44" s="21"/>
      <c r="W44" s="27"/>
      <c r="X44" s="22">
        <v>9</v>
      </c>
      <c r="Y44" s="16" t="s">
        <v>98</v>
      </c>
      <c r="Z44" s="22">
        <v>20</v>
      </c>
      <c r="AA44" s="22">
        <v>0</v>
      </c>
      <c r="AB44" s="22">
        <v>7</v>
      </c>
      <c r="AC44" s="22">
        <f t="shared" si="9"/>
        <v>7</v>
      </c>
      <c r="AD44" s="22">
        <v>2</v>
      </c>
      <c r="AE44" s="45"/>
      <c r="AF44" s="27">
        <v>8.5</v>
      </c>
      <c r="AG44" s="21" t="s">
        <v>154</v>
      </c>
      <c r="AH44" s="21"/>
      <c r="AI44" s="21"/>
      <c r="AJ44" s="27"/>
      <c r="AK44" s="22">
        <v>19</v>
      </c>
      <c r="AL44" s="21" t="s">
        <v>97</v>
      </c>
      <c r="AM44" s="22">
        <v>15</v>
      </c>
      <c r="AN44" s="22">
        <v>8</v>
      </c>
      <c r="AO44" s="22">
        <v>11</v>
      </c>
      <c r="AP44" s="22">
        <f t="shared" si="10"/>
        <v>19</v>
      </c>
      <c r="AQ44" s="22">
        <v>0</v>
      </c>
      <c r="AR44" s="36"/>
    </row>
    <row r="45" spans="1:44" ht="15.95" customHeight="1" x14ac:dyDescent="0.25">
      <c r="A45" s="41"/>
      <c r="H45" s="22">
        <v>2</v>
      </c>
      <c r="I45" s="21" t="s">
        <v>103</v>
      </c>
      <c r="J45" s="21"/>
      <c r="K45" s="21"/>
      <c r="L45" s="21" t="s">
        <v>648</v>
      </c>
      <c r="M45" s="21"/>
      <c r="N45" s="21"/>
      <c r="O45" s="21"/>
      <c r="P45" s="21"/>
      <c r="Q45" s="41"/>
      <c r="R45" s="41"/>
      <c r="S45" s="27">
        <v>8</v>
      </c>
      <c r="T45" s="21" t="s">
        <v>187</v>
      </c>
      <c r="U45" s="21"/>
      <c r="V45" s="21"/>
      <c r="W45" s="27"/>
      <c r="X45" s="22">
        <v>10</v>
      </c>
      <c r="Y45" s="16" t="s">
        <v>98</v>
      </c>
      <c r="Z45" s="22">
        <v>17</v>
      </c>
      <c r="AA45" s="22">
        <v>4</v>
      </c>
      <c r="AB45" s="22">
        <v>7</v>
      </c>
      <c r="AC45" s="22">
        <f t="shared" si="9"/>
        <v>11</v>
      </c>
      <c r="AD45" s="22">
        <v>2</v>
      </c>
      <c r="AE45" s="45"/>
      <c r="AF45" s="27">
        <v>8</v>
      </c>
      <c r="AG45" s="21" t="s">
        <v>131</v>
      </c>
      <c r="AH45" s="21"/>
      <c r="AI45" s="21"/>
      <c r="AJ45" s="27"/>
      <c r="AK45" s="22">
        <v>7</v>
      </c>
      <c r="AL45" s="21" t="s">
        <v>97</v>
      </c>
      <c r="AM45" s="22">
        <v>20</v>
      </c>
      <c r="AN45" s="22">
        <v>2</v>
      </c>
      <c r="AO45" s="22">
        <v>4</v>
      </c>
      <c r="AP45" s="22">
        <f t="shared" si="10"/>
        <v>6</v>
      </c>
      <c r="AQ45" s="22">
        <v>2</v>
      </c>
      <c r="AR45" s="36"/>
    </row>
    <row r="46" spans="1:44" ht="15.95" customHeight="1" x14ac:dyDescent="0.25">
      <c r="A46" s="41"/>
      <c r="B46" s="36"/>
      <c r="C46" s="46"/>
      <c r="D46" s="46"/>
      <c r="E46" s="46"/>
      <c r="F46" s="46"/>
      <c r="G46" s="42"/>
      <c r="H46" s="45"/>
      <c r="I46" s="46"/>
      <c r="J46" s="46"/>
      <c r="K46" s="45"/>
      <c r="L46" s="45"/>
      <c r="M46" s="45"/>
      <c r="N46" s="45"/>
      <c r="O46" s="45"/>
      <c r="P46" s="59"/>
      <c r="Q46" s="41"/>
      <c r="R46" s="41"/>
      <c r="S46" s="27">
        <v>7.5</v>
      </c>
      <c r="T46" s="21" t="s">
        <v>62</v>
      </c>
      <c r="U46" s="21"/>
      <c r="V46" s="21"/>
      <c r="W46" s="27"/>
      <c r="X46" s="22">
        <v>4</v>
      </c>
      <c r="Y46" s="16" t="s">
        <v>98</v>
      </c>
      <c r="Z46" s="22">
        <v>8</v>
      </c>
      <c r="AA46" s="22">
        <v>3</v>
      </c>
      <c r="AB46" s="22">
        <v>2</v>
      </c>
      <c r="AC46" s="22">
        <f t="shared" si="9"/>
        <v>5</v>
      </c>
      <c r="AD46" s="22">
        <v>0</v>
      </c>
      <c r="AE46" s="45"/>
      <c r="AF46" s="27">
        <v>8</v>
      </c>
      <c r="AG46" s="21" t="s">
        <v>193</v>
      </c>
      <c r="AH46" s="21"/>
      <c r="AI46" s="21"/>
      <c r="AJ46" s="27"/>
      <c r="AK46" s="22">
        <v>9</v>
      </c>
      <c r="AL46" s="21" t="s">
        <v>97</v>
      </c>
      <c r="AM46" s="22">
        <v>14</v>
      </c>
      <c r="AN46" s="22">
        <v>1</v>
      </c>
      <c r="AO46" s="22">
        <v>3</v>
      </c>
      <c r="AP46" s="22">
        <f t="shared" si="10"/>
        <v>4</v>
      </c>
      <c r="AQ46" s="22">
        <v>6</v>
      </c>
      <c r="AR46" s="36"/>
    </row>
    <row r="47" spans="1:44" ht="15.95" customHeight="1" x14ac:dyDescent="0.25">
      <c r="A47" s="41"/>
      <c r="B47" s="11"/>
      <c r="C47" s="11"/>
      <c r="D47" s="11"/>
      <c r="E47" s="21" t="s">
        <v>102</v>
      </c>
      <c r="F47" s="21"/>
      <c r="G47" s="5">
        <f>SUM(G14:G46)</f>
        <v>23</v>
      </c>
      <c r="H47" s="5"/>
      <c r="I47" s="20"/>
      <c r="J47" s="21" t="s">
        <v>56</v>
      </c>
      <c r="K47" s="20"/>
      <c r="L47" s="5">
        <f>COUNTA(C14:C46)-8</f>
        <v>2</v>
      </c>
      <c r="N47" s="21" t="s">
        <v>73</v>
      </c>
      <c r="O47" s="5">
        <f>+L47*2</f>
        <v>4</v>
      </c>
      <c r="P47" s="11"/>
      <c r="Q47" s="41"/>
      <c r="R47" s="41"/>
      <c r="S47" s="27">
        <v>7.5</v>
      </c>
      <c r="T47" s="21" t="s">
        <v>158</v>
      </c>
      <c r="U47" s="21"/>
      <c r="V47" s="21"/>
      <c r="W47" s="27"/>
      <c r="X47" s="22">
        <v>11</v>
      </c>
      <c r="Y47" s="16" t="s">
        <v>98</v>
      </c>
      <c r="Z47" s="22">
        <v>20</v>
      </c>
      <c r="AA47" s="22">
        <v>5</v>
      </c>
      <c r="AB47" s="22">
        <v>11</v>
      </c>
      <c r="AC47" s="22">
        <f t="shared" si="9"/>
        <v>16</v>
      </c>
      <c r="AD47" s="22">
        <v>2</v>
      </c>
      <c r="AE47" s="45"/>
      <c r="AF47" s="27">
        <v>7.5</v>
      </c>
      <c r="AG47" s="21" t="s">
        <v>32</v>
      </c>
      <c r="AH47" s="21"/>
      <c r="AI47" s="21"/>
      <c r="AJ47" s="27"/>
      <c r="AK47" s="22">
        <v>10</v>
      </c>
      <c r="AL47" s="21" t="s">
        <v>97</v>
      </c>
      <c r="AM47" s="22">
        <v>20</v>
      </c>
      <c r="AN47" s="22">
        <v>8</v>
      </c>
      <c r="AO47" s="22">
        <v>9</v>
      </c>
      <c r="AP47" s="22">
        <f t="shared" si="10"/>
        <v>17</v>
      </c>
      <c r="AQ47" s="22">
        <v>0</v>
      </c>
      <c r="AR47" s="36"/>
    </row>
    <row r="48" spans="1:44" ht="15.95" customHeight="1" x14ac:dyDescent="0.25">
      <c r="A48" s="41"/>
      <c r="E48" s="21" t="s">
        <v>101</v>
      </c>
      <c r="F48" s="21"/>
      <c r="G48" s="5">
        <f>COUNTA(L15:L46)+COUNTIF(L15:L46,"*&amp;*")</f>
        <v>36</v>
      </c>
      <c r="O48" t="s">
        <v>144</v>
      </c>
      <c r="Q48" s="41"/>
      <c r="R48" s="41"/>
      <c r="S48" s="27">
        <v>7.5</v>
      </c>
      <c r="T48" s="21" t="s">
        <v>239</v>
      </c>
      <c r="U48" s="21"/>
      <c r="V48" s="21"/>
      <c r="W48" s="27"/>
      <c r="X48" s="22">
        <v>12</v>
      </c>
      <c r="Y48" s="16" t="s">
        <v>98</v>
      </c>
      <c r="Z48" s="22">
        <v>20</v>
      </c>
      <c r="AA48" s="22">
        <v>8</v>
      </c>
      <c r="AB48" s="22">
        <v>9</v>
      </c>
      <c r="AC48" s="22">
        <f t="shared" si="9"/>
        <v>17</v>
      </c>
      <c r="AD48" s="22">
        <v>0</v>
      </c>
      <c r="AE48" s="45"/>
      <c r="AF48" s="27">
        <v>7.5</v>
      </c>
      <c r="AG48" s="21" t="s">
        <v>143</v>
      </c>
      <c r="AH48" s="21"/>
      <c r="AI48" s="21"/>
      <c r="AJ48" s="27"/>
      <c r="AK48" s="22">
        <v>2</v>
      </c>
      <c r="AL48" s="21" t="s">
        <v>97</v>
      </c>
      <c r="AM48" s="22">
        <v>16</v>
      </c>
      <c r="AN48" s="22">
        <v>0</v>
      </c>
      <c r="AO48" s="22">
        <v>7</v>
      </c>
      <c r="AP48" s="22">
        <f t="shared" si="10"/>
        <v>7</v>
      </c>
      <c r="AQ48" s="22">
        <v>4</v>
      </c>
      <c r="AR48" s="36"/>
    </row>
    <row r="49" spans="1:44" ht="15.95" customHeight="1" x14ac:dyDescent="0.25">
      <c r="A49" s="41"/>
      <c r="Q49" s="41"/>
      <c r="R49" s="41"/>
      <c r="S49" s="27">
        <v>7</v>
      </c>
      <c r="T49" s="21" t="s">
        <v>52</v>
      </c>
      <c r="U49" s="21"/>
      <c r="V49" s="21"/>
      <c r="W49" s="27"/>
      <c r="X49" s="22">
        <v>15</v>
      </c>
      <c r="Y49" s="16" t="s">
        <v>98</v>
      </c>
      <c r="Z49" s="22">
        <v>20</v>
      </c>
      <c r="AA49" s="22">
        <v>3</v>
      </c>
      <c r="AB49" s="22">
        <v>6</v>
      </c>
      <c r="AC49" s="22">
        <f t="shared" si="9"/>
        <v>9</v>
      </c>
      <c r="AD49" s="22">
        <v>0</v>
      </c>
      <c r="AE49" s="45"/>
      <c r="AF49" s="27">
        <v>7</v>
      </c>
      <c r="AG49" s="21" t="s">
        <v>141</v>
      </c>
      <c r="AH49" s="21"/>
      <c r="AI49" s="21"/>
      <c r="AJ49" s="27"/>
      <c r="AK49" s="22">
        <v>13</v>
      </c>
      <c r="AL49" s="21" t="s">
        <v>97</v>
      </c>
      <c r="AM49" s="22">
        <v>21</v>
      </c>
      <c r="AN49" s="22">
        <v>0</v>
      </c>
      <c r="AO49" s="22">
        <v>9</v>
      </c>
      <c r="AP49" s="22">
        <f t="shared" si="10"/>
        <v>9</v>
      </c>
      <c r="AQ49" s="22">
        <v>4</v>
      </c>
      <c r="AR49" s="36"/>
    </row>
    <row r="50" spans="1:44" ht="15.95" customHeight="1" x14ac:dyDescent="0.25">
      <c r="A50" s="41"/>
      <c r="B50" s="6" t="s">
        <v>83</v>
      </c>
      <c r="C50" s="6"/>
      <c r="N50" s="6"/>
      <c r="O50" s="6"/>
      <c r="Q50" s="41"/>
      <c r="R50" s="41"/>
      <c r="S50" s="27">
        <v>6.5</v>
      </c>
      <c r="T50" s="21" t="s">
        <v>63</v>
      </c>
      <c r="U50" s="21"/>
      <c r="V50" s="21"/>
      <c r="W50" s="27"/>
      <c r="X50" s="22">
        <v>14</v>
      </c>
      <c r="Y50" s="16" t="s">
        <v>98</v>
      </c>
      <c r="Z50" s="22">
        <v>19</v>
      </c>
      <c r="AA50" s="22">
        <v>1</v>
      </c>
      <c r="AB50" s="22">
        <v>9</v>
      </c>
      <c r="AC50" s="22">
        <f t="shared" si="9"/>
        <v>10</v>
      </c>
      <c r="AD50" s="22">
        <v>0</v>
      </c>
      <c r="AE50" s="45"/>
      <c r="AF50" s="27">
        <v>7</v>
      </c>
      <c r="AG50" s="21" t="s">
        <v>39</v>
      </c>
      <c r="AH50" s="21"/>
      <c r="AI50" s="21"/>
      <c r="AJ50" s="27"/>
      <c r="AK50" s="22">
        <v>27</v>
      </c>
      <c r="AL50" s="21" t="s">
        <v>97</v>
      </c>
      <c r="AM50" s="22">
        <v>21</v>
      </c>
      <c r="AN50" s="22">
        <v>3</v>
      </c>
      <c r="AO50" s="22">
        <v>8</v>
      </c>
      <c r="AP50" s="22">
        <f t="shared" si="10"/>
        <v>11</v>
      </c>
      <c r="AQ50" s="22">
        <v>0</v>
      </c>
      <c r="AR50" s="36"/>
    </row>
    <row r="51" spans="1:44" ht="15.95" customHeight="1" x14ac:dyDescent="0.25">
      <c r="A51" s="41"/>
      <c r="Q51" s="41"/>
      <c r="R51" s="41"/>
      <c r="S51" s="27">
        <v>6</v>
      </c>
      <c r="T51" s="21" t="s">
        <v>47</v>
      </c>
      <c r="X51" s="22">
        <v>3</v>
      </c>
      <c r="Y51" s="16" t="s">
        <v>98</v>
      </c>
      <c r="Z51" s="22">
        <v>21</v>
      </c>
      <c r="AA51" s="22">
        <v>0</v>
      </c>
      <c r="AB51" s="22">
        <v>1</v>
      </c>
      <c r="AC51" s="22">
        <f t="shared" si="9"/>
        <v>1</v>
      </c>
      <c r="AD51" s="22">
        <v>2</v>
      </c>
      <c r="AE51" s="45"/>
      <c r="AF51" s="27">
        <v>6.5</v>
      </c>
      <c r="AG51" s="21" t="s">
        <v>48</v>
      </c>
      <c r="AK51" s="22">
        <v>3</v>
      </c>
      <c r="AL51" s="21" t="s">
        <v>97</v>
      </c>
      <c r="AM51" s="22">
        <v>20</v>
      </c>
      <c r="AN51" s="22">
        <v>0</v>
      </c>
      <c r="AO51" s="22">
        <v>4</v>
      </c>
      <c r="AP51" s="22">
        <f t="shared" si="10"/>
        <v>4</v>
      </c>
      <c r="AQ51" s="22">
        <v>6</v>
      </c>
      <c r="AR51" s="36"/>
    </row>
    <row r="52" spans="1:44" ht="15.95" customHeight="1" x14ac:dyDescent="0.25">
      <c r="A52" s="41"/>
      <c r="C52" s="6" t="s">
        <v>58</v>
      </c>
      <c r="H52" s="6" t="s">
        <v>65</v>
      </c>
      <c r="M52" s="6" t="s">
        <v>66</v>
      </c>
      <c r="Q52" s="41"/>
      <c r="R52" s="41"/>
      <c r="S52" s="27">
        <v>6</v>
      </c>
      <c r="T52" s="21" t="s">
        <v>49</v>
      </c>
      <c r="U52" s="21"/>
      <c r="V52" s="21"/>
      <c r="W52" s="27"/>
      <c r="X52" s="22">
        <v>7</v>
      </c>
      <c r="Y52" s="16" t="s">
        <v>98</v>
      </c>
      <c r="Z52" s="22">
        <v>11</v>
      </c>
      <c r="AA52" s="22">
        <v>2</v>
      </c>
      <c r="AB52" s="22">
        <v>2</v>
      </c>
      <c r="AC52" s="22">
        <f t="shared" si="9"/>
        <v>4</v>
      </c>
      <c r="AD52" s="22">
        <v>0</v>
      </c>
      <c r="AE52" s="45"/>
      <c r="AF52" s="27">
        <v>6</v>
      </c>
      <c r="AG52" s="21" t="s">
        <v>113</v>
      </c>
      <c r="AH52" s="21"/>
      <c r="AI52" s="21"/>
      <c r="AJ52" s="27"/>
      <c r="AK52" s="22">
        <v>6</v>
      </c>
      <c r="AL52" s="21" t="s">
        <v>97</v>
      </c>
      <c r="AM52" s="22">
        <v>11</v>
      </c>
      <c r="AN52" s="22">
        <v>1</v>
      </c>
      <c r="AO52" s="22">
        <v>0</v>
      </c>
      <c r="AP52" s="22">
        <f t="shared" si="10"/>
        <v>1</v>
      </c>
      <c r="AQ52" s="22">
        <v>4</v>
      </c>
      <c r="AR52" s="36"/>
    </row>
    <row r="53" spans="1:44" ht="15.95" customHeight="1" thickBot="1" x14ac:dyDescent="0.3">
      <c r="A53" s="41"/>
      <c r="C53" s="21"/>
      <c r="H53" s="21"/>
      <c r="I53" s="21"/>
      <c r="J53" s="21"/>
      <c r="K53" s="21"/>
      <c r="L53" s="21"/>
      <c r="M53" s="21"/>
      <c r="N53" s="21"/>
      <c r="O53" s="21"/>
      <c r="P53" s="21"/>
      <c r="Q53" s="41"/>
      <c r="R53" s="41"/>
      <c r="S53" s="17" t="s">
        <v>95</v>
      </c>
      <c r="T53" s="17"/>
      <c r="U53" s="17"/>
      <c r="V53" s="17"/>
      <c r="W53" s="17"/>
      <c r="X53" s="17"/>
      <c r="Y53" s="17"/>
      <c r="Z53" s="23">
        <f>SUM(Z41:Z52)</f>
        <v>231</v>
      </c>
      <c r="AA53" s="23">
        <f>SUM(AA41:AA52)</f>
        <v>42</v>
      </c>
      <c r="AB53" s="23">
        <f>SUM(AB41:AB52)</f>
        <v>75</v>
      </c>
      <c r="AC53" s="23">
        <f>+AB53+AA53</f>
        <v>117</v>
      </c>
      <c r="AD53" s="23">
        <f>SUM(AD41:AD52)</f>
        <v>20</v>
      </c>
      <c r="AE53" s="45"/>
      <c r="AF53" s="17" t="s">
        <v>94</v>
      </c>
      <c r="AG53" s="17"/>
      <c r="AH53" s="17"/>
      <c r="AI53" s="17"/>
      <c r="AJ53" s="17"/>
      <c r="AK53" s="17"/>
      <c r="AL53" s="17"/>
      <c r="AM53" s="23">
        <f>SUM(AM41:AM52)</f>
        <v>231</v>
      </c>
      <c r="AN53" s="23">
        <f>SUM(AN41:AN52)</f>
        <v>57</v>
      </c>
      <c r="AO53" s="23">
        <f>SUM(AO41:AO52)</f>
        <v>81</v>
      </c>
      <c r="AP53" s="23">
        <f>+AO53+AN53</f>
        <v>138</v>
      </c>
      <c r="AQ53" s="23">
        <f>SUM(AQ41:AQ52)</f>
        <v>30</v>
      </c>
      <c r="AR53" s="36"/>
    </row>
    <row r="54" spans="1:44" ht="15.95" customHeight="1" x14ac:dyDescent="0.25">
      <c r="A54" s="41"/>
      <c r="C54" s="21"/>
      <c r="H54" s="21"/>
      <c r="I54" s="21"/>
      <c r="J54" s="21"/>
      <c r="K54" s="21"/>
      <c r="L54" s="21"/>
      <c r="M54" s="21"/>
      <c r="N54" s="21"/>
      <c r="Q54" s="41"/>
      <c r="R54" s="41"/>
      <c r="S54" s="12" t="s">
        <v>115</v>
      </c>
      <c r="T54" s="12"/>
      <c r="U54" s="12"/>
      <c r="V54" s="12"/>
      <c r="W54" s="12"/>
      <c r="X54" s="14" t="s">
        <v>36</v>
      </c>
      <c r="Z54" s="22">
        <v>18</v>
      </c>
      <c r="AA54" s="22">
        <v>3</v>
      </c>
      <c r="AB54" s="22">
        <v>16</v>
      </c>
      <c r="AC54" s="22">
        <f t="shared" ref="AC54:AC65" si="11">+AA54+AB54</f>
        <v>19</v>
      </c>
      <c r="AD54" s="22">
        <v>0</v>
      </c>
      <c r="AE54" s="45"/>
      <c r="AF54" s="19" t="s">
        <v>14</v>
      </c>
      <c r="AG54" s="19"/>
      <c r="AH54" s="19"/>
      <c r="AI54" s="19"/>
      <c r="AJ54" s="19"/>
      <c r="AK54" s="16" t="s">
        <v>26</v>
      </c>
      <c r="AM54" s="22">
        <v>51</v>
      </c>
      <c r="AN54" s="22">
        <v>12</v>
      </c>
      <c r="AO54" s="22">
        <v>31</v>
      </c>
      <c r="AP54" s="22">
        <f t="shared" ref="AP54:AP65" si="12">+AN54+AO54</f>
        <v>43</v>
      </c>
      <c r="AQ54" s="22">
        <v>8</v>
      </c>
      <c r="AR54" s="36"/>
    </row>
    <row r="55" spans="1:44" ht="15.95" customHeight="1" x14ac:dyDescent="0.25">
      <c r="A55" s="41"/>
      <c r="H55" s="21"/>
      <c r="I55" s="21"/>
      <c r="J55" s="21"/>
      <c r="K55" s="21"/>
      <c r="L55" s="21"/>
      <c r="M55" s="21"/>
      <c r="N55" s="21"/>
      <c r="Q55" s="41"/>
      <c r="R55" s="41"/>
      <c r="S55" s="27">
        <v>7.5</v>
      </c>
      <c r="T55" s="21" t="s">
        <v>69</v>
      </c>
      <c r="U55" s="21"/>
      <c r="V55" s="21"/>
      <c r="W55" s="21"/>
      <c r="X55" s="22">
        <v>68</v>
      </c>
      <c r="Y55" s="21" t="s">
        <v>106</v>
      </c>
      <c r="Z55" s="22">
        <v>21</v>
      </c>
      <c r="AA55" s="22">
        <v>0</v>
      </c>
      <c r="AB55" s="22">
        <v>1</v>
      </c>
      <c r="AC55" s="22">
        <f t="shared" si="11"/>
        <v>1</v>
      </c>
      <c r="AD55" s="22">
        <v>0</v>
      </c>
      <c r="AE55" s="45"/>
      <c r="AF55" s="27">
        <v>8</v>
      </c>
      <c r="AG55" s="21" t="s">
        <v>142</v>
      </c>
      <c r="AK55" s="22">
        <v>1</v>
      </c>
      <c r="AL55" s="21" t="s">
        <v>107</v>
      </c>
      <c r="AM55" s="22">
        <v>20</v>
      </c>
      <c r="AN55" s="22">
        <v>0</v>
      </c>
      <c r="AO55" s="22">
        <v>0</v>
      </c>
      <c r="AP55" s="22">
        <f t="shared" si="12"/>
        <v>0</v>
      </c>
      <c r="AQ55" s="22">
        <v>0</v>
      </c>
      <c r="AR55" s="36"/>
    </row>
    <row r="56" spans="1:44" ht="15.95" customHeight="1" x14ac:dyDescent="0.25">
      <c r="A56" s="41"/>
      <c r="M56" s="21"/>
      <c r="Q56" s="41"/>
      <c r="R56" s="41"/>
      <c r="S56" s="27">
        <v>9.5</v>
      </c>
      <c r="T56" s="21" t="s">
        <v>85</v>
      </c>
      <c r="U56" s="21"/>
      <c r="V56" s="21"/>
      <c r="W56" s="21"/>
      <c r="X56" s="22">
        <v>9</v>
      </c>
      <c r="Y56" s="21" t="s">
        <v>106</v>
      </c>
      <c r="Z56" s="22">
        <v>19</v>
      </c>
      <c r="AA56" s="22">
        <v>22</v>
      </c>
      <c r="AB56" s="22">
        <v>18</v>
      </c>
      <c r="AC56" s="22">
        <f t="shared" si="11"/>
        <v>40</v>
      </c>
      <c r="AD56" s="22">
        <v>4</v>
      </c>
      <c r="AE56" s="45"/>
      <c r="AF56" s="27">
        <v>9</v>
      </c>
      <c r="AG56" s="21" t="s">
        <v>167</v>
      </c>
      <c r="AH56" s="21"/>
      <c r="AI56" s="21"/>
      <c r="AJ56" s="21"/>
      <c r="AK56" s="22">
        <v>71</v>
      </c>
      <c r="AL56" s="21" t="s">
        <v>107</v>
      </c>
      <c r="AM56" s="22">
        <v>18</v>
      </c>
      <c r="AN56" s="22">
        <v>10</v>
      </c>
      <c r="AO56" s="22">
        <v>6</v>
      </c>
      <c r="AP56" s="22">
        <f t="shared" si="12"/>
        <v>16</v>
      </c>
      <c r="AQ56" s="22">
        <v>2</v>
      </c>
      <c r="AR56" s="36"/>
    </row>
    <row r="57" spans="1:44" ht="15.95" customHeight="1" x14ac:dyDescent="0.25">
      <c r="A57" s="41"/>
      <c r="Q57" s="41"/>
      <c r="R57" s="41"/>
      <c r="S57" s="27">
        <v>8.5</v>
      </c>
      <c r="T57" s="21" t="s">
        <v>282</v>
      </c>
      <c r="U57" s="21"/>
      <c r="V57" s="21"/>
      <c r="W57" s="21"/>
      <c r="X57" s="22">
        <v>14</v>
      </c>
      <c r="Y57" s="21" t="s">
        <v>106</v>
      </c>
      <c r="Z57" s="22">
        <v>20</v>
      </c>
      <c r="AA57" s="22">
        <v>9</v>
      </c>
      <c r="AB57" s="22">
        <v>17</v>
      </c>
      <c r="AC57" s="22">
        <f t="shared" si="11"/>
        <v>26</v>
      </c>
      <c r="AD57" s="22">
        <v>6</v>
      </c>
      <c r="AE57" s="45"/>
      <c r="AF57" s="27">
        <v>8.5</v>
      </c>
      <c r="AG57" s="21" t="s">
        <v>42</v>
      </c>
      <c r="AH57" s="21"/>
      <c r="AI57" s="21"/>
      <c r="AJ57" s="21"/>
      <c r="AK57" s="22">
        <v>2</v>
      </c>
      <c r="AL57" s="21" t="s">
        <v>107</v>
      </c>
      <c r="AM57" s="22">
        <v>18</v>
      </c>
      <c r="AN57" s="22">
        <v>10</v>
      </c>
      <c r="AO57" s="22">
        <v>12</v>
      </c>
      <c r="AP57" s="22">
        <f t="shared" si="12"/>
        <v>22</v>
      </c>
      <c r="AQ57" s="22">
        <v>4</v>
      </c>
      <c r="AR57" s="36"/>
    </row>
    <row r="58" spans="1:44" ht="15.95" customHeight="1" x14ac:dyDescent="0.25">
      <c r="A58" s="41"/>
      <c r="Q58" s="41"/>
      <c r="R58" s="41"/>
      <c r="S58" s="27">
        <v>8</v>
      </c>
      <c r="T58" s="21" t="s">
        <v>190</v>
      </c>
      <c r="U58" s="21"/>
      <c r="V58" s="21"/>
      <c r="W58" s="21"/>
      <c r="X58" s="22">
        <v>11</v>
      </c>
      <c r="Y58" s="21" t="s">
        <v>106</v>
      </c>
      <c r="Z58" s="22">
        <v>18</v>
      </c>
      <c r="AA58" s="22">
        <v>1</v>
      </c>
      <c r="AB58" s="22">
        <v>6</v>
      </c>
      <c r="AC58" s="22">
        <f t="shared" si="11"/>
        <v>7</v>
      </c>
      <c r="AD58" s="22">
        <v>0</v>
      </c>
      <c r="AE58" s="45"/>
      <c r="AF58" s="27">
        <v>8</v>
      </c>
      <c r="AG58" s="21" t="s">
        <v>74</v>
      </c>
      <c r="AH58" s="21"/>
      <c r="AI58" s="21"/>
      <c r="AJ58" s="21"/>
      <c r="AK58" s="22">
        <v>91</v>
      </c>
      <c r="AL58" s="21" t="s">
        <v>107</v>
      </c>
      <c r="AM58" s="22">
        <v>20</v>
      </c>
      <c r="AN58" s="22">
        <v>12</v>
      </c>
      <c r="AO58" s="22">
        <v>3</v>
      </c>
      <c r="AP58" s="22">
        <f t="shared" si="12"/>
        <v>15</v>
      </c>
      <c r="AQ58" s="22">
        <v>2</v>
      </c>
      <c r="AR58" s="36"/>
    </row>
    <row r="59" spans="1:44" ht="15.95" customHeight="1" x14ac:dyDescent="0.25">
      <c r="A59" s="41"/>
      <c r="Q59" s="41"/>
      <c r="R59" s="41"/>
      <c r="S59" s="27">
        <v>7.5</v>
      </c>
      <c r="T59" s="21" t="s">
        <v>139</v>
      </c>
      <c r="U59" s="21"/>
      <c r="V59" s="21"/>
      <c r="W59" s="21"/>
      <c r="X59" s="22">
        <v>6</v>
      </c>
      <c r="Y59" s="21" t="s">
        <v>106</v>
      </c>
      <c r="Z59" s="22">
        <v>20</v>
      </c>
      <c r="AA59" s="22">
        <v>8</v>
      </c>
      <c r="AB59" s="22">
        <v>8</v>
      </c>
      <c r="AC59" s="22">
        <f t="shared" si="11"/>
        <v>16</v>
      </c>
      <c r="AD59" s="22">
        <v>0</v>
      </c>
      <c r="AE59" s="45"/>
      <c r="AF59" s="27">
        <v>8</v>
      </c>
      <c r="AG59" s="21" t="s">
        <v>195</v>
      </c>
      <c r="AH59" s="21"/>
      <c r="AI59" s="21"/>
      <c r="AJ59" s="21"/>
      <c r="AK59" s="22">
        <v>5</v>
      </c>
      <c r="AL59" s="21" t="s">
        <v>107</v>
      </c>
      <c r="AM59" s="22">
        <v>13</v>
      </c>
      <c r="AN59" s="22">
        <v>4</v>
      </c>
      <c r="AO59" s="22">
        <v>3</v>
      </c>
      <c r="AP59" s="22">
        <f t="shared" si="12"/>
        <v>7</v>
      </c>
      <c r="AQ59" s="22">
        <v>2</v>
      </c>
      <c r="AR59" s="36"/>
    </row>
    <row r="60" spans="1:44" ht="15.95" customHeight="1" x14ac:dyDescent="0.25">
      <c r="A60" s="41"/>
      <c r="Q60" s="41"/>
      <c r="R60" s="41"/>
      <c r="S60" s="27">
        <v>7.5</v>
      </c>
      <c r="T60" s="21" t="s">
        <v>118</v>
      </c>
      <c r="V60" s="21"/>
      <c r="W60" s="21"/>
      <c r="X60" s="22">
        <v>7</v>
      </c>
      <c r="Y60" s="21" t="s">
        <v>106</v>
      </c>
      <c r="Z60" s="22">
        <v>19</v>
      </c>
      <c r="AA60" s="22">
        <v>11</v>
      </c>
      <c r="AB60" s="22">
        <v>18</v>
      </c>
      <c r="AC60" s="22">
        <f t="shared" si="11"/>
        <v>29</v>
      </c>
      <c r="AD60" s="22">
        <v>6</v>
      </c>
      <c r="AE60" s="45"/>
      <c r="AF60" s="27">
        <v>7.5</v>
      </c>
      <c r="AG60" s="21" t="s">
        <v>450</v>
      </c>
      <c r="AH60" s="21"/>
      <c r="AI60" s="21"/>
      <c r="AJ60" s="21"/>
      <c r="AK60" s="22">
        <v>97</v>
      </c>
      <c r="AL60" s="21" t="s">
        <v>107</v>
      </c>
      <c r="AM60" s="22">
        <v>16</v>
      </c>
      <c r="AN60" s="22">
        <v>2</v>
      </c>
      <c r="AO60" s="22">
        <v>2</v>
      </c>
      <c r="AP60" s="22">
        <f t="shared" si="12"/>
        <v>4</v>
      </c>
      <c r="AQ60" s="22">
        <v>2</v>
      </c>
      <c r="AR60" s="36"/>
    </row>
    <row r="61" spans="1:44" ht="15.95" customHeight="1" x14ac:dyDescent="0.25">
      <c r="A61" s="41"/>
      <c r="Q61" s="36"/>
      <c r="R61" s="41"/>
      <c r="S61" s="27">
        <v>7.5</v>
      </c>
      <c r="T61" s="21" t="s">
        <v>128</v>
      </c>
      <c r="U61" s="21"/>
      <c r="V61" s="21"/>
      <c r="W61" s="21"/>
      <c r="X61" s="22">
        <v>10</v>
      </c>
      <c r="Y61" s="21" t="s">
        <v>106</v>
      </c>
      <c r="Z61" s="22">
        <v>20</v>
      </c>
      <c r="AA61" s="22">
        <v>13</v>
      </c>
      <c r="AB61" s="22">
        <v>11</v>
      </c>
      <c r="AC61" s="22">
        <f t="shared" si="11"/>
        <v>24</v>
      </c>
      <c r="AD61" s="22">
        <v>0</v>
      </c>
      <c r="AE61" s="45"/>
      <c r="AF61" s="27">
        <v>7.5</v>
      </c>
      <c r="AG61" s="21" t="s">
        <v>60</v>
      </c>
      <c r="AH61" s="21"/>
      <c r="AI61" s="21"/>
      <c r="AJ61" s="21"/>
      <c r="AK61" s="22">
        <v>23</v>
      </c>
      <c r="AL61" s="21" t="s">
        <v>107</v>
      </c>
      <c r="AM61" s="22">
        <v>11</v>
      </c>
      <c r="AN61" s="22">
        <v>2</v>
      </c>
      <c r="AO61" s="22">
        <v>9</v>
      </c>
      <c r="AP61" s="22">
        <f t="shared" si="12"/>
        <v>11</v>
      </c>
      <c r="AQ61" s="22">
        <v>0</v>
      </c>
      <c r="AR61" s="36"/>
    </row>
    <row r="62" spans="1:44" ht="15.95" customHeight="1" x14ac:dyDescent="0.25">
      <c r="A62" s="41"/>
      <c r="Q62" s="41"/>
      <c r="R62" s="41"/>
      <c r="S62" s="27">
        <v>7</v>
      </c>
      <c r="T62" s="21" t="s">
        <v>191</v>
      </c>
      <c r="U62" s="21"/>
      <c r="V62" s="21"/>
      <c r="W62" s="21"/>
      <c r="X62" s="22">
        <v>5</v>
      </c>
      <c r="Y62" s="21" t="s">
        <v>106</v>
      </c>
      <c r="Z62" s="22">
        <v>18</v>
      </c>
      <c r="AA62" s="22">
        <v>1</v>
      </c>
      <c r="AB62" s="22">
        <v>3</v>
      </c>
      <c r="AC62" s="22">
        <f t="shared" si="11"/>
        <v>4</v>
      </c>
      <c r="AD62" s="22">
        <v>2</v>
      </c>
      <c r="AE62" s="45"/>
      <c r="AF62" s="27">
        <v>7</v>
      </c>
      <c r="AG62" s="21" t="s">
        <v>61</v>
      </c>
      <c r="AH62" s="21"/>
      <c r="AI62" s="21"/>
      <c r="AJ62" s="21"/>
      <c r="AK62" s="22">
        <v>7</v>
      </c>
      <c r="AL62" s="21" t="s">
        <v>107</v>
      </c>
      <c r="AM62" s="22">
        <v>19</v>
      </c>
      <c r="AN62" s="22">
        <v>1</v>
      </c>
      <c r="AO62" s="22">
        <v>1</v>
      </c>
      <c r="AP62" s="22">
        <f t="shared" si="12"/>
        <v>2</v>
      </c>
      <c r="AQ62" s="22">
        <v>0</v>
      </c>
      <c r="AR62" s="36"/>
    </row>
    <row r="63" spans="1:44" ht="15.95" customHeight="1" x14ac:dyDescent="0.25">
      <c r="A63" s="36"/>
      <c r="Q63" s="36"/>
      <c r="R63" s="41"/>
      <c r="S63" s="27">
        <v>6.5</v>
      </c>
      <c r="T63" s="21" t="s">
        <v>30</v>
      </c>
      <c r="U63" s="21"/>
      <c r="V63" s="21"/>
      <c r="W63" s="21"/>
      <c r="X63" s="22">
        <v>3</v>
      </c>
      <c r="Y63" s="21" t="s">
        <v>106</v>
      </c>
      <c r="Z63" s="22">
        <v>21</v>
      </c>
      <c r="AA63" s="22">
        <v>0</v>
      </c>
      <c r="AB63" s="22">
        <v>8</v>
      </c>
      <c r="AC63" s="22">
        <f t="shared" si="11"/>
        <v>8</v>
      </c>
      <c r="AD63" s="22">
        <v>6</v>
      </c>
      <c r="AE63" s="45"/>
      <c r="AF63" s="27">
        <v>7</v>
      </c>
      <c r="AG63" s="21" t="s">
        <v>197</v>
      </c>
      <c r="AH63" s="21"/>
      <c r="AI63" s="21"/>
      <c r="AJ63" s="21"/>
      <c r="AK63" s="22">
        <v>10</v>
      </c>
      <c r="AL63" s="21" t="s">
        <v>107</v>
      </c>
      <c r="AM63" s="22">
        <v>15</v>
      </c>
      <c r="AN63" s="22">
        <v>0</v>
      </c>
      <c r="AO63" s="22">
        <v>3</v>
      </c>
      <c r="AP63" s="22">
        <f t="shared" si="12"/>
        <v>3</v>
      </c>
      <c r="AQ63" s="22">
        <v>4</v>
      </c>
      <c r="AR63" s="36"/>
    </row>
    <row r="64" spans="1:44" ht="15.95" customHeight="1" x14ac:dyDescent="0.25">
      <c r="A64" s="41"/>
      <c r="Q64" s="41"/>
      <c r="R64" s="41"/>
      <c r="S64" s="27">
        <v>6</v>
      </c>
      <c r="T64" s="21" t="s">
        <v>105</v>
      </c>
      <c r="U64" s="21"/>
      <c r="V64" s="21"/>
      <c r="W64" s="21"/>
      <c r="X64" s="22">
        <v>4</v>
      </c>
      <c r="Y64" s="21" t="s">
        <v>106</v>
      </c>
      <c r="Z64" s="22">
        <v>19</v>
      </c>
      <c r="AA64" s="22">
        <v>0</v>
      </c>
      <c r="AB64" s="22">
        <v>5</v>
      </c>
      <c r="AC64" s="22">
        <f t="shared" si="11"/>
        <v>5</v>
      </c>
      <c r="AD64" s="22">
        <v>0</v>
      </c>
      <c r="AE64" s="45"/>
      <c r="AF64" s="27">
        <v>6.5</v>
      </c>
      <c r="AG64" s="21" t="s">
        <v>33</v>
      </c>
      <c r="AH64" s="21"/>
      <c r="AI64" s="21"/>
      <c r="AJ64" s="21"/>
      <c r="AK64" s="22">
        <v>66</v>
      </c>
      <c r="AL64" s="21" t="s">
        <v>107</v>
      </c>
      <c r="AM64" s="22">
        <v>13</v>
      </c>
      <c r="AN64" s="22">
        <v>0</v>
      </c>
      <c r="AO64" s="22">
        <v>2</v>
      </c>
      <c r="AP64" s="22">
        <f t="shared" si="12"/>
        <v>2</v>
      </c>
      <c r="AQ64" s="22">
        <v>0</v>
      </c>
      <c r="AR64" s="36"/>
    </row>
    <row r="65" spans="1:44" ht="15.95" customHeight="1" x14ac:dyDescent="0.25">
      <c r="A65" s="36"/>
      <c r="Q65" s="36"/>
      <c r="R65" s="41"/>
      <c r="S65" s="27">
        <v>6.5</v>
      </c>
      <c r="T65" s="21" t="s">
        <v>133</v>
      </c>
      <c r="U65" s="21"/>
      <c r="V65" s="21"/>
      <c r="W65" s="21"/>
      <c r="X65" s="22">
        <v>2</v>
      </c>
      <c r="Y65" s="21" t="s">
        <v>106</v>
      </c>
      <c r="Z65" s="22">
        <v>18</v>
      </c>
      <c r="AA65" s="22">
        <v>6</v>
      </c>
      <c r="AB65" s="22">
        <v>9</v>
      </c>
      <c r="AC65" s="22">
        <f t="shared" si="11"/>
        <v>15</v>
      </c>
      <c r="AD65" s="22">
        <v>0</v>
      </c>
      <c r="AE65" s="45"/>
      <c r="AF65" s="27">
        <v>6</v>
      </c>
      <c r="AG65" s="21" t="s">
        <v>59</v>
      </c>
      <c r="AH65" s="21"/>
      <c r="AI65" s="21"/>
      <c r="AJ65" s="21"/>
      <c r="AK65" s="22">
        <v>75</v>
      </c>
      <c r="AL65" s="21" t="s">
        <v>107</v>
      </c>
      <c r="AM65" s="22">
        <v>17</v>
      </c>
      <c r="AN65" s="22">
        <v>0</v>
      </c>
      <c r="AO65" s="22">
        <v>1</v>
      </c>
      <c r="AP65" s="22">
        <f t="shared" si="12"/>
        <v>1</v>
      </c>
      <c r="AQ65" s="22">
        <v>0</v>
      </c>
      <c r="AR65" s="36"/>
    </row>
    <row r="66" spans="1:44" ht="15.95" customHeight="1" thickBot="1" x14ac:dyDescent="0.3">
      <c r="A66" s="41"/>
      <c r="Q66" s="36"/>
      <c r="R66" s="41"/>
      <c r="S66" s="17" t="s">
        <v>116</v>
      </c>
      <c r="T66" s="17"/>
      <c r="U66" s="17"/>
      <c r="V66" s="17"/>
      <c r="W66" s="17"/>
      <c r="X66" s="17"/>
      <c r="Y66" s="17"/>
      <c r="Z66" s="23">
        <f>SUM(Z54:Z65)</f>
        <v>231</v>
      </c>
      <c r="AA66" s="23">
        <f>SUM(AA54:AA65)</f>
        <v>74</v>
      </c>
      <c r="AB66" s="23">
        <f>SUM(AB54:AB65)</f>
        <v>120</v>
      </c>
      <c r="AC66" s="23">
        <f>+AB66+AA66</f>
        <v>194</v>
      </c>
      <c r="AD66" s="23">
        <f>SUM(AD54:AD65)</f>
        <v>24</v>
      </c>
      <c r="AE66" s="45"/>
      <c r="AF66" s="17" t="s">
        <v>35</v>
      </c>
      <c r="AG66" s="17"/>
      <c r="AH66" s="17"/>
      <c r="AI66" s="17"/>
      <c r="AJ66" s="17"/>
      <c r="AK66" s="17"/>
      <c r="AL66" s="17"/>
      <c r="AM66" s="23">
        <f>SUM(AM54:AM65)</f>
        <v>231</v>
      </c>
      <c r="AN66" s="23">
        <f>SUM(AN54:AN65)</f>
        <v>53</v>
      </c>
      <c r="AO66" s="23">
        <f>SUM(AO54:AO65)</f>
        <v>73</v>
      </c>
      <c r="AP66" s="23">
        <f>+AO66+AN66</f>
        <v>126</v>
      </c>
      <c r="AQ66" s="23">
        <f>SUM(AQ54:AQ65)</f>
        <v>24</v>
      </c>
      <c r="AR66" s="36"/>
    </row>
    <row r="67" spans="1:44" ht="15.95" customHeight="1" x14ac:dyDescent="0.25">
      <c r="A67" s="41"/>
      <c r="Q67" s="36"/>
      <c r="R67" s="36"/>
      <c r="AF67" s="21" t="s">
        <v>124</v>
      </c>
      <c r="AG67" s="11"/>
      <c r="AH67" s="11"/>
      <c r="AI67" s="11"/>
      <c r="AJ67" s="21"/>
      <c r="AK67" s="21"/>
      <c r="AL67" s="11"/>
      <c r="AM67" s="62">
        <f>+Z27+Z40+AM27+AM66+AM53+AM40+Z66+Z53</f>
        <v>1848</v>
      </c>
      <c r="AN67" s="15">
        <f>+AA27+AA40+AN27+AN66+AN53+AN40+AA66+AA53</f>
        <v>517</v>
      </c>
      <c r="AO67" s="15">
        <f>+AB27+AB40+AO27+AO66+AO53+AO40+AB66+AB53</f>
        <v>774</v>
      </c>
      <c r="AP67" s="61">
        <f>+AC27+AC40+AP27+AP66+AP53+AP40+AC66+AC53</f>
        <v>1291</v>
      </c>
      <c r="AQ67" s="15">
        <f>+AD27+AD40+AQ27+AQ66+AQ53+AQ40+AD66+AD53</f>
        <v>206</v>
      </c>
      <c r="AR67" s="36"/>
    </row>
    <row r="68" spans="1:44" ht="15.95" customHeight="1" x14ac:dyDescent="0.25">
      <c r="A68" s="41"/>
      <c r="Q68" s="36"/>
      <c r="R68" s="36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J68" s="21"/>
      <c r="AK68" s="21"/>
      <c r="AL68" s="11"/>
      <c r="AM68" s="22"/>
      <c r="AN68" s="22"/>
      <c r="AO68" s="22"/>
      <c r="AP68" s="22"/>
      <c r="AQ68" s="22"/>
      <c r="AR68" s="36"/>
    </row>
    <row r="69" spans="1:44" ht="15.95" customHeight="1" x14ac:dyDescent="0.25">
      <c r="A69" s="41"/>
      <c r="Q69" s="36"/>
      <c r="R69" s="36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21"/>
      <c r="AG69" s="11"/>
      <c r="AH69" s="11"/>
      <c r="AI69" s="11"/>
      <c r="AJ69" s="21"/>
      <c r="AK69" s="21"/>
      <c r="AL69" s="11"/>
      <c r="AM69" s="22"/>
      <c r="AN69" s="22"/>
      <c r="AO69" s="22"/>
      <c r="AP69" s="22"/>
      <c r="AQ69" s="22"/>
      <c r="AR69" s="36"/>
    </row>
    <row r="70" spans="1:44" ht="15.95" customHeight="1" x14ac:dyDescent="0.25">
      <c r="A70" s="41"/>
      <c r="Q70" s="36"/>
      <c r="R70" s="36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21"/>
      <c r="AG70" s="11"/>
      <c r="AH70" s="11"/>
      <c r="AI70" s="11"/>
      <c r="AJ70" s="21"/>
      <c r="AK70" s="21"/>
      <c r="AL70" s="11"/>
      <c r="AM70" s="22"/>
      <c r="AN70" s="22"/>
      <c r="AO70" s="22"/>
      <c r="AP70" s="34"/>
      <c r="AQ70" s="22"/>
      <c r="AR70" s="36"/>
    </row>
    <row r="71" spans="1:44" ht="15.95" customHeight="1" x14ac:dyDescent="0.25">
      <c r="A71" s="41"/>
      <c r="Q71" s="36"/>
      <c r="R71" s="36"/>
      <c r="S71" s="11"/>
      <c r="T71" s="11"/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1"/>
      <c r="AF71" s="21"/>
      <c r="AG71" s="11"/>
      <c r="AH71" s="11"/>
      <c r="AI71" s="11"/>
      <c r="AJ71" s="21"/>
      <c r="AK71" s="21"/>
      <c r="AL71" s="11"/>
      <c r="AM71" s="22"/>
      <c r="AN71" s="22"/>
      <c r="AO71" s="22"/>
      <c r="AP71" s="34"/>
      <c r="AQ71" s="22"/>
      <c r="AR71" s="36"/>
    </row>
    <row r="72" spans="1:44" ht="15.95" customHeight="1" x14ac:dyDescent="0.25">
      <c r="A72" s="41"/>
      <c r="Q72" s="36"/>
      <c r="R72" s="39"/>
      <c r="AR72" s="43"/>
    </row>
    <row r="73" spans="1:44" ht="15" customHeight="1" x14ac:dyDescent="0.2">
      <c r="A73" s="39"/>
      <c r="B73" s="39"/>
      <c r="C73" s="39"/>
      <c r="D73" s="39"/>
      <c r="E73" s="39"/>
      <c r="F73" s="39"/>
      <c r="G73" s="39"/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39"/>
      <c r="U73" s="39"/>
      <c r="V73" s="39"/>
      <c r="W73" s="39"/>
      <c r="X73" s="39"/>
      <c r="Y73" s="39"/>
      <c r="Z73" s="39"/>
      <c r="AA73" s="43"/>
      <c r="AB73" s="39"/>
      <c r="AC73" s="39"/>
      <c r="AD73" s="39"/>
      <c r="AE73" s="39"/>
      <c r="AF73" s="39"/>
      <c r="AG73" s="39"/>
      <c r="AH73" s="39"/>
      <c r="AI73" s="39"/>
      <c r="AJ73" s="39"/>
      <c r="AK73" s="39"/>
      <c r="AL73" s="39"/>
      <c r="AM73" s="39"/>
      <c r="AN73" s="39"/>
      <c r="AO73" s="39"/>
      <c r="AP73" s="39"/>
      <c r="AQ73" s="39"/>
      <c r="AR73" s="43"/>
    </row>
    <row r="74" spans="1:44" ht="24" customHeight="1" x14ac:dyDescent="0.3">
      <c r="A74" s="39"/>
      <c r="B74" s="85" t="s">
        <v>127</v>
      </c>
      <c r="C74" s="85"/>
      <c r="D74" s="85"/>
      <c r="E74" s="85"/>
      <c r="F74" s="85"/>
      <c r="G74" s="85"/>
      <c r="H74" s="85"/>
      <c r="I74" s="85"/>
      <c r="J74" s="85"/>
      <c r="K74" s="85"/>
      <c r="L74" s="85"/>
      <c r="M74" s="85"/>
      <c r="N74" s="85"/>
      <c r="O74" s="85"/>
      <c r="P74" s="85"/>
      <c r="Q74" s="39"/>
      <c r="R74" s="39"/>
      <c r="S74" s="85" t="s">
        <v>127</v>
      </c>
      <c r="T74" s="85"/>
      <c r="U74" s="85"/>
      <c r="V74" s="85"/>
      <c r="W74" s="85"/>
      <c r="X74" s="85"/>
      <c r="Y74" s="85"/>
      <c r="Z74" s="85"/>
      <c r="AA74" s="85"/>
      <c r="AB74" s="85"/>
      <c r="AC74" s="85"/>
      <c r="AD74" s="85"/>
      <c r="AE74" s="85"/>
      <c r="AF74" s="85"/>
      <c r="AG74" s="85"/>
      <c r="AH74" s="85"/>
      <c r="AI74" s="85"/>
      <c r="AJ74" s="85"/>
      <c r="AK74" s="85"/>
      <c r="AL74" s="85"/>
      <c r="AM74" s="85"/>
      <c r="AN74" s="85"/>
      <c r="AO74" s="85"/>
      <c r="AP74" s="85"/>
      <c r="AQ74" s="85"/>
      <c r="AR74" s="43"/>
    </row>
    <row r="75" spans="1:44" ht="20.25" x14ac:dyDescent="0.3">
      <c r="A75" s="39"/>
      <c r="B75" s="26" t="s">
        <v>76</v>
      </c>
      <c r="C75" s="26">
        <f>+C2</f>
        <v>21</v>
      </c>
      <c r="D75" s="25"/>
      <c r="E75" s="25"/>
      <c r="F75" s="25"/>
      <c r="G75" s="86" t="str">
        <f>+G2</f>
        <v>2025/2026 REGULAR SEASON</v>
      </c>
      <c r="H75" s="86"/>
      <c r="I75" s="86"/>
      <c r="J75" s="86"/>
      <c r="K75" s="86"/>
      <c r="L75" s="86"/>
      <c r="M75" s="86"/>
      <c r="N75" s="25"/>
      <c r="O75" s="25"/>
      <c r="P75" s="25"/>
      <c r="Q75" s="39"/>
      <c r="R75" s="39"/>
      <c r="S75" s="86" t="s">
        <v>88</v>
      </c>
      <c r="T75" s="86"/>
      <c r="U75" s="86"/>
      <c r="V75" s="86"/>
      <c r="W75" s="86"/>
      <c r="X75" s="86"/>
      <c r="Y75" s="86"/>
      <c r="Z75" s="86"/>
      <c r="AA75" s="86"/>
      <c r="AB75" s="86"/>
      <c r="AC75" s="86"/>
      <c r="AD75" s="86"/>
      <c r="AE75" s="86"/>
      <c r="AF75" s="86"/>
      <c r="AG75" s="86"/>
      <c r="AH75" s="86"/>
      <c r="AI75" s="86"/>
      <c r="AJ75" s="86"/>
      <c r="AK75" s="86"/>
      <c r="AL75" s="86"/>
      <c r="AM75" s="86"/>
      <c r="AN75" s="86"/>
      <c r="AO75" s="86"/>
      <c r="AP75" s="86"/>
      <c r="AQ75" s="86"/>
      <c r="AR75" s="39"/>
    </row>
    <row r="76" spans="1:44" ht="18.600000000000001" customHeight="1" x14ac:dyDescent="0.3">
      <c r="A76" s="36"/>
      <c r="N76" s="25"/>
      <c r="O76" s="25"/>
      <c r="P76" s="25"/>
      <c r="Q76" s="36"/>
      <c r="R76" s="36"/>
      <c r="T76" s="16"/>
      <c r="U76" s="16"/>
      <c r="V76" s="16"/>
      <c r="W76" s="16"/>
      <c r="X76" s="16"/>
      <c r="Y76" s="16"/>
      <c r="Z76" s="16"/>
      <c r="AA76" s="29"/>
      <c r="AB76" s="29"/>
      <c r="AC76" s="29"/>
      <c r="AD76" s="29"/>
      <c r="AE76" s="30"/>
      <c r="AF76" s="29"/>
      <c r="AG76" s="29"/>
      <c r="AH76" s="29"/>
      <c r="AI76" s="29"/>
      <c r="AJ76" s="29"/>
      <c r="AK76" s="29"/>
      <c r="AL76" s="29"/>
      <c r="AM76" s="21"/>
      <c r="AN76" s="11"/>
      <c r="AO76" s="11"/>
      <c r="AP76" s="22"/>
      <c r="AQ76" s="22"/>
      <c r="AR76" s="36"/>
    </row>
    <row r="77" spans="1:44" ht="16.5" thickBot="1" x14ac:dyDescent="0.3">
      <c r="A77" s="36"/>
      <c r="Q77" s="39"/>
      <c r="R77" s="39"/>
      <c r="S77" s="28" t="s">
        <v>109</v>
      </c>
      <c r="T77" s="28" t="s">
        <v>111</v>
      </c>
      <c r="U77" s="28"/>
      <c r="V77" s="38"/>
      <c r="W77" s="38"/>
      <c r="X77" s="38"/>
      <c r="Y77" s="38"/>
      <c r="Z77" s="38" t="s">
        <v>3</v>
      </c>
      <c r="AA77" s="38" t="s">
        <v>22</v>
      </c>
      <c r="AB77" s="38" t="s">
        <v>23</v>
      </c>
      <c r="AC77" s="38" t="s">
        <v>24</v>
      </c>
      <c r="AD77" s="38" t="s">
        <v>2</v>
      </c>
      <c r="AE77" s="22"/>
      <c r="AF77" s="28" t="s">
        <v>109</v>
      </c>
      <c r="AG77" s="28" t="s">
        <v>111</v>
      </c>
      <c r="AH77" s="28"/>
      <c r="AI77" s="38"/>
      <c r="AJ77" s="38"/>
      <c r="AK77" s="38"/>
      <c r="AL77" s="38"/>
      <c r="AM77" s="38" t="s">
        <v>3</v>
      </c>
      <c r="AN77" s="38" t="s">
        <v>22</v>
      </c>
      <c r="AO77" s="38" t="s">
        <v>23</v>
      </c>
      <c r="AP77" s="38" t="s">
        <v>24</v>
      </c>
      <c r="AQ77" s="38" t="s">
        <v>2</v>
      </c>
      <c r="AR77" s="39"/>
    </row>
    <row r="78" spans="1:44" ht="15.75" customHeight="1" x14ac:dyDescent="0.25">
      <c r="A78" s="36"/>
      <c r="Q78" s="39"/>
      <c r="R78" s="39"/>
      <c r="S78" s="27">
        <v>8.5</v>
      </c>
      <c r="T78" s="21" t="s">
        <v>276</v>
      </c>
      <c r="Z78" s="22">
        <v>5</v>
      </c>
      <c r="AA78" s="22">
        <v>6</v>
      </c>
      <c r="AB78" s="22">
        <v>1</v>
      </c>
      <c r="AC78" s="22">
        <f t="shared" ref="AC78:AC95" si="13">+AA78+AB78</f>
        <v>7</v>
      </c>
      <c r="AD78" s="22">
        <v>0</v>
      </c>
      <c r="AF78" s="27">
        <v>7</v>
      </c>
      <c r="AG78" s="21" t="s">
        <v>393</v>
      </c>
      <c r="AM78" s="22">
        <v>9</v>
      </c>
      <c r="AN78" s="22">
        <v>3</v>
      </c>
      <c r="AO78" s="22">
        <v>2</v>
      </c>
      <c r="AP78" s="22">
        <f t="shared" ref="AP78:AP96" si="14">+AN78+AO78</f>
        <v>5</v>
      </c>
      <c r="AQ78" s="22">
        <v>2</v>
      </c>
      <c r="AR78" s="39"/>
    </row>
    <row r="79" spans="1:44" ht="15.75" customHeight="1" thickBot="1" x14ac:dyDescent="0.3">
      <c r="A79" s="36"/>
      <c r="E79" s="2" t="s">
        <v>67</v>
      </c>
      <c r="F79" s="2"/>
      <c r="G79" s="2"/>
      <c r="H79" s="63" t="s">
        <v>1</v>
      </c>
      <c r="I79" s="4"/>
      <c r="J79" s="4" t="s">
        <v>3</v>
      </c>
      <c r="K79" s="4" t="s">
        <v>22</v>
      </c>
      <c r="L79" s="4" t="s">
        <v>23</v>
      </c>
      <c r="M79" s="50" t="s">
        <v>24</v>
      </c>
      <c r="Q79" s="36"/>
      <c r="R79" s="36"/>
      <c r="S79" s="27">
        <v>9</v>
      </c>
      <c r="T79" s="21" t="s">
        <v>484</v>
      </c>
      <c r="Z79" s="22">
        <v>3</v>
      </c>
      <c r="AA79" s="22">
        <v>3</v>
      </c>
      <c r="AB79" s="22">
        <v>5</v>
      </c>
      <c r="AC79" s="22">
        <f t="shared" si="13"/>
        <v>8</v>
      </c>
      <c r="AD79" s="22">
        <v>0</v>
      </c>
      <c r="AF79" s="27">
        <v>9.5</v>
      </c>
      <c r="AG79" s="21" t="s">
        <v>653</v>
      </c>
      <c r="AM79" s="22">
        <v>1</v>
      </c>
      <c r="AN79" s="22">
        <v>1</v>
      </c>
      <c r="AO79" s="22">
        <v>0</v>
      </c>
      <c r="AP79" s="22">
        <f t="shared" si="14"/>
        <v>1</v>
      </c>
      <c r="AQ79" s="22">
        <v>0</v>
      </c>
      <c r="AR79" s="36"/>
    </row>
    <row r="80" spans="1:44" ht="15.75" customHeight="1" x14ac:dyDescent="0.25">
      <c r="A80" s="36"/>
      <c r="E80" s="21" t="s">
        <v>161</v>
      </c>
      <c r="F80" s="21"/>
      <c r="G80" s="21"/>
      <c r="H80" s="21" t="s">
        <v>17</v>
      </c>
      <c r="I80" s="22"/>
      <c r="J80" s="22">
        <v>21</v>
      </c>
      <c r="K80" s="22">
        <v>28</v>
      </c>
      <c r="L80" s="22">
        <v>23</v>
      </c>
      <c r="M80" s="49">
        <f t="shared" ref="M80:M105" si="15">+K80+L80</f>
        <v>51</v>
      </c>
      <c r="Q80" s="36"/>
      <c r="R80" s="36"/>
      <c r="S80" s="27">
        <v>8.5</v>
      </c>
      <c r="T80" s="21" t="s">
        <v>394</v>
      </c>
      <c r="Z80" s="22">
        <v>2.7</v>
      </c>
      <c r="AA80" s="22">
        <v>1</v>
      </c>
      <c r="AB80" s="22">
        <v>6</v>
      </c>
      <c r="AC80" s="22">
        <f t="shared" si="13"/>
        <v>7</v>
      </c>
      <c r="AD80" s="22">
        <v>0</v>
      </c>
      <c r="AF80" s="27">
        <v>7.5</v>
      </c>
      <c r="AG80" s="21" t="s">
        <v>297</v>
      </c>
      <c r="AM80" s="22">
        <v>3</v>
      </c>
      <c r="AN80" s="22">
        <v>2</v>
      </c>
      <c r="AO80" s="22">
        <v>1</v>
      </c>
      <c r="AP80" s="22">
        <f t="shared" si="14"/>
        <v>3</v>
      </c>
      <c r="AQ80" s="22">
        <v>0</v>
      </c>
      <c r="AR80" s="36"/>
    </row>
    <row r="81" spans="1:44" ht="15.75" customHeight="1" x14ac:dyDescent="0.25">
      <c r="A81" s="36"/>
      <c r="E81" s="21" t="s">
        <v>129</v>
      </c>
      <c r="F81" s="21"/>
      <c r="G81" s="21"/>
      <c r="H81" s="21" t="s">
        <v>17</v>
      </c>
      <c r="I81" s="22"/>
      <c r="J81" s="22">
        <v>21</v>
      </c>
      <c r="K81" s="22">
        <v>22</v>
      </c>
      <c r="L81" s="22">
        <v>26</v>
      </c>
      <c r="M81" s="49">
        <f t="shared" si="15"/>
        <v>48</v>
      </c>
      <c r="Q81" s="36"/>
      <c r="R81" s="36"/>
      <c r="S81" s="27">
        <v>8</v>
      </c>
      <c r="T81" s="21" t="s">
        <v>298</v>
      </c>
      <c r="Z81" s="22">
        <v>3</v>
      </c>
      <c r="AA81" s="22">
        <v>0</v>
      </c>
      <c r="AB81" s="22">
        <v>3</v>
      </c>
      <c r="AC81" s="22">
        <f t="shared" si="13"/>
        <v>3</v>
      </c>
      <c r="AD81" s="22">
        <v>0</v>
      </c>
      <c r="AF81" s="27">
        <v>9</v>
      </c>
      <c r="AG81" s="21" t="s">
        <v>372</v>
      </c>
      <c r="AM81" s="22">
        <v>4</v>
      </c>
      <c r="AN81" s="22">
        <v>7</v>
      </c>
      <c r="AO81" s="22">
        <v>1</v>
      </c>
      <c r="AP81" s="22">
        <f t="shared" si="14"/>
        <v>8</v>
      </c>
      <c r="AQ81" s="22">
        <v>0</v>
      </c>
      <c r="AR81" s="36"/>
    </row>
    <row r="82" spans="1:44" ht="15.75" customHeight="1" x14ac:dyDescent="0.25">
      <c r="A82" s="36"/>
      <c r="E82" s="21" t="s">
        <v>192</v>
      </c>
      <c r="F82" s="21"/>
      <c r="G82" s="21"/>
      <c r="H82" s="21" t="s">
        <v>173</v>
      </c>
      <c r="I82" s="22"/>
      <c r="J82" s="22">
        <v>20</v>
      </c>
      <c r="K82" s="22">
        <v>20</v>
      </c>
      <c r="L82" s="22">
        <v>22</v>
      </c>
      <c r="M82" s="49">
        <f t="shared" si="15"/>
        <v>42</v>
      </c>
      <c r="Q82" s="36"/>
      <c r="R82" s="36"/>
      <c r="S82" s="27">
        <v>7.5</v>
      </c>
      <c r="T82" s="21" t="s">
        <v>371</v>
      </c>
      <c r="Z82" s="22">
        <v>7</v>
      </c>
      <c r="AA82" s="22">
        <v>0</v>
      </c>
      <c r="AB82" s="22">
        <v>1</v>
      </c>
      <c r="AC82" s="22">
        <f t="shared" si="13"/>
        <v>1</v>
      </c>
      <c r="AD82" s="22">
        <v>0</v>
      </c>
      <c r="AF82" s="27">
        <v>6.5</v>
      </c>
      <c r="AG82" s="21" t="s">
        <v>392</v>
      </c>
      <c r="AM82" s="22">
        <v>5</v>
      </c>
      <c r="AN82" s="22">
        <v>0</v>
      </c>
      <c r="AO82" s="22">
        <v>3</v>
      </c>
      <c r="AP82" s="22">
        <f t="shared" si="14"/>
        <v>3</v>
      </c>
      <c r="AQ82" s="22">
        <v>0</v>
      </c>
      <c r="AR82" s="36"/>
    </row>
    <row r="83" spans="1:44" ht="15.75" customHeight="1" x14ac:dyDescent="0.25">
      <c r="A83" s="36"/>
      <c r="E83" s="21" t="s">
        <v>85</v>
      </c>
      <c r="F83" s="21"/>
      <c r="G83" s="21"/>
      <c r="H83" s="21" t="s">
        <v>106</v>
      </c>
      <c r="I83" s="22"/>
      <c r="J83" s="22">
        <v>19</v>
      </c>
      <c r="K83" s="22">
        <v>22</v>
      </c>
      <c r="L83" s="22">
        <v>18</v>
      </c>
      <c r="M83" s="49">
        <f t="shared" si="15"/>
        <v>40</v>
      </c>
      <c r="Q83" s="36"/>
      <c r="R83" s="36"/>
      <c r="S83" s="27">
        <v>7.5</v>
      </c>
      <c r="T83" s="21" t="s">
        <v>420</v>
      </c>
      <c r="Z83" s="22">
        <v>3</v>
      </c>
      <c r="AA83" s="22">
        <v>0</v>
      </c>
      <c r="AB83" s="22">
        <v>1</v>
      </c>
      <c r="AC83" s="22">
        <f t="shared" si="13"/>
        <v>1</v>
      </c>
      <c r="AD83" s="22">
        <v>4</v>
      </c>
      <c r="AF83" s="27">
        <v>8.5</v>
      </c>
      <c r="AG83" s="21" t="s">
        <v>254</v>
      </c>
      <c r="AM83" s="22">
        <v>3</v>
      </c>
      <c r="AN83" s="22">
        <v>0</v>
      </c>
      <c r="AO83" s="22">
        <v>0</v>
      </c>
      <c r="AP83" s="22">
        <f t="shared" si="14"/>
        <v>0</v>
      </c>
      <c r="AQ83" s="22">
        <v>2</v>
      </c>
      <c r="AR83" s="36"/>
    </row>
    <row r="84" spans="1:44" ht="15.75" customHeight="1" x14ac:dyDescent="0.25">
      <c r="A84" s="36"/>
      <c r="E84" s="21" t="s">
        <v>79</v>
      </c>
      <c r="F84" s="21"/>
      <c r="G84" s="21"/>
      <c r="H84" s="21" t="s">
        <v>173</v>
      </c>
      <c r="I84" s="22"/>
      <c r="J84" s="22">
        <v>19</v>
      </c>
      <c r="K84" s="22">
        <v>12</v>
      </c>
      <c r="L84" s="22">
        <v>26</v>
      </c>
      <c r="M84" s="49">
        <f t="shared" si="15"/>
        <v>38</v>
      </c>
      <c r="Q84" s="36"/>
      <c r="R84" s="36"/>
      <c r="S84" s="27">
        <v>7</v>
      </c>
      <c r="T84" s="21" t="s">
        <v>416</v>
      </c>
      <c r="Z84" s="22">
        <v>1</v>
      </c>
      <c r="AA84" s="22">
        <v>2</v>
      </c>
      <c r="AB84" s="22">
        <v>0</v>
      </c>
      <c r="AC84" s="22">
        <f t="shared" si="13"/>
        <v>2</v>
      </c>
      <c r="AD84" s="22">
        <v>0</v>
      </c>
      <c r="AF84" s="27">
        <v>6</v>
      </c>
      <c r="AG84" s="21" t="s">
        <v>156</v>
      </c>
      <c r="AM84" s="22">
        <v>8</v>
      </c>
      <c r="AN84" s="22">
        <v>0</v>
      </c>
      <c r="AO84" s="22">
        <v>0</v>
      </c>
      <c r="AP84" s="22">
        <f t="shared" si="14"/>
        <v>0</v>
      </c>
      <c r="AQ84" s="22">
        <v>2</v>
      </c>
      <c r="AR84" s="36"/>
    </row>
    <row r="85" spans="1:44" ht="15.75" customHeight="1" x14ac:dyDescent="0.25">
      <c r="A85" s="36"/>
      <c r="E85" s="21" t="s">
        <v>53</v>
      </c>
      <c r="F85" s="21"/>
      <c r="G85" s="21"/>
      <c r="H85" s="21" t="s">
        <v>108</v>
      </c>
      <c r="I85" s="22"/>
      <c r="J85" s="22">
        <v>19</v>
      </c>
      <c r="K85" s="22">
        <v>23</v>
      </c>
      <c r="L85" s="22">
        <v>14</v>
      </c>
      <c r="M85" s="49">
        <f t="shared" si="15"/>
        <v>37</v>
      </c>
      <c r="Q85" s="36"/>
      <c r="R85" s="36"/>
      <c r="S85" s="27">
        <v>7</v>
      </c>
      <c r="T85" s="21" t="s">
        <v>219</v>
      </c>
      <c r="Z85" s="22">
        <v>14</v>
      </c>
      <c r="AA85" s="22">
        <v>1</v>
      </c>
      <c r="AB85" s="22">
        <v>1</v>
      </c>
      <c r="AC85" s="22">
        <f t="shared" si="13"/>
        <v>2</v>
      </c>
      <c r="AD85" s="22">
        <v>0</v>
      </c>
      <c r="AF85" s="27">
        <v>9.5</v>
      </c>
      <c r="AG85" s="21" t="s">
        <v>419</v>
      </c>
      <c r="AM85" s="22">
        <v>3</v>
      </c>
      <c r="AN85" s="22">
        <v>7</v>
      </c>
      <c r="AO85" s="22">
        <v>1</v>
      </c>
      <c r="AP85" s="22">
        <f t="shared" si="14"/>
        <v>8</v>
      </c>
      <c r="AQ85" s="22">
        <v>0</v>
      </c>
      <c r="AR85" s="36"/>
    </row>
    <row r="86" spans="1:44" ht="15.75" customHeight="1" x14ac:dyDescent="0.25">
      <c r="A86" s="36"/>
      <c r="E86" s="21" t="s">
        <v>185</v>
      </c>
      <c r="F86" s="21"/>
      <c r="G86" s="21"/>
      <c r="H86" s="21" t="s">
        <v>134</v>
      </c>
      <c r="I86" s="22"/>
      <c r="J86" s="22">
        <v>20</v>
      </c>
      <c r="K86" s="22">
        <v>27</v>
      </c>
      <c r="L86" s="22">
        <v>7</v>
      </c>
      <c r="M86" s="49">
        <f t="shared" si="15"/>
        <v>34</v>
      </c>
      <c r="Q86" s="36"/>
      <c r="R86" s="36"/>
      <c r="S86" s="27">
        <v>7</v>
      </c>
      <c r="T86" s="21" t="s">
        <v>391</v>
      </c>
      <c r="Z86" s="22">
        <v>5</v>
      </c>
      <c r="AA86" s="22">
        <v>1</v>
      </c>
      <c r="AB86" s="22">
        <v>3</v>
      </c>
      <c r="AC86" s="22">
        <f t="shared" si="13"/>
        <v>4</v>
      </c>
      <c r="AD86" s="22">
        <v>0</v>
      </c>
      <c r="AF86" s="27">
        <v>8.5</v>
      </c>
      <c r="AG86" s="21" t="s">
        <v>348</v>
      </c>
      <c r="AM86" s="22">
        <v>3</v>
      </c>
      <c r="AN86" s="22">
        <v>0</v>
      </c>
      <c r="AO86" s="22">
        <v>1</v>
      </c>
      <c r="AP86" s="22">
        <f t="shared" si="14"/>
        <v>1</v>
      </c>
      <c r="AQ86" s="22">
        <v>0</v>
      </c>
      <c r="AR86" s="40"/>
    </row>
    <row r="87" spans="1:44" ht="15.75" customHeight="1" x14ac:dyDescent="0.25">
      <c r="A87" s="36"/>
      <c r="E87" s="21" t="s">
        <v>155</v>
      </c>
      <c r="H87" s="21" t="s">
        <v>134</v>
      </c>
      <c r="I87" s="22"/>
      <c r="J87" s="22">
        <v>20</v>
      </c>
      <c r="K87" s="22">
        <v>14</v>
      </c>
      <c r="L87" s="22">
        <v>16</v>
      </c>
      <c r="M87" s="49">
        <f t="shared" si="15"/>
        <v>30</v>
      </c>
      <c r="Q87" s="40"/>
      <c r="R87" s="40"/>
      <c r="S87" s="27">
        <v>7.5</v>
      </c>
      <c r="T87" s="21" t="s">
        <v>370</v>
      </c>
      <c r="Z87" s="22">
        <v>12</v>
      </c>
      <c r="AA87" s="22">
        <v>1</v>
      </c>
      <c r="AB87" s="22">
        <v>5</v>
      </c>
      <c r="AC87" s="22">
        <f t="shared" si="13"/>
        <v>6</v>
      </c>
      <c r="AD87" s="22">
        <v>2</v>
      </c>
      <c r="AF87" s="27">
        <v>8</v>
      </c>
      <c r="AG87" s="21" t="s">
        <v>279</v>
      </c>
      <c r="AM87" s="22">
        <v>16</v>
      </c>
      <c r="AN87" s="22">
        <v>8</v>
      </c>
      <c r="AO87" s="22">
        <v>19</v>
      </c>
      <c r="AP87" s="22">
        <f t="shared" si="14"/>
        <v>27</v>
      </c>
      <c r="AQ87" s="22">
        <v>0</v>
      </c>
      <c r="AR87" s="40"/>
    </row>
    <row r="88" spans="1:44" ht="15.75" customHeight="1" x14ac:dyDescent="0.25">
      <c r="A88" s="36"/>
      <c r="E88" s="21" t="s">
        <v>150</v>
      </c>
      <c r="F88" s="21"/>
      <c r="G88" s="21"/>
      <c r="H88" s="21" t="s">
        <v>97</v>
      </c>
      <c r="I88" s="22"/>
      <c r="J88" s="22">
        <v>17</v>
      </c>
      <c r="K88" s="22">
        <v>14</v>
      </c>
      <c r="L88" s="22">
        <v>16</v>
      </c>
      <c r="M88" s="49">
        <f t="shared" si="15"/>
        <v>30</v>
      </c>
      <c r="Q88" s="40"/>
      <c r="R88" s="40"/>
      <c r="S88" s="27">
        <v>8</v>
      </c>
      <c r="T88" s="21" t="s">
        <v>417</v>
      </c>
      <c r="Z88" s="22">
        <v>7</v>
      </c>
      <c r="AA88" s="22">
        <v>4</v>
      </c>
      <c r="AB88" s="22">
        <v>5</v>
      </c>
      <c r="AC88" s="22">
        <f t="shared" si="13"/>
        <v>9</v>
      </c>
      <c r="AD88" s="22">
        <v>0</v>
      </c>
      <c r="AF88" s="27">
        <v>8.5</v>
      </c>
      <c r="AG88" s="21" t="s">
        <v>616</v>
      </c>
      <c r="AM88" s="22">
        <v>1</v>
      </c>
      <c r="AN88" s="22">
        <v>1</v>
      </c>
      <c r="AO88" s="22">
        <v>0</v>
      </c>
      <c r="AP88" s="22">
        <f t="shared" si="14"/>
        <v>1</v>
      </c>
      <c r="AQ88" s="22">
        <v>0</v>
      </c>
      <c r="AR88" s="40"/>
    </row>
    <row r="89" spans="1:44" ht="15.75" customHeight="1" x14ac:dyDescent="0.25">
      <c r="A89" s="36"/>
      <c r="E89" s="21" t="s">
        <v>138</v>
      </c>
      <c r="F89" s="21"/>
      <c r="G89" s="21"/>
      <c r="H89" s="21" t="s">
        <v>173</v>
      </c>
      <c r="I89" s="22"/>
      <c r="J89" s="22">
        <v>17</v>
      </c>
      <c r="K89" s="22">
        <v>14</v>
      </c>
      <c r="L89" s="22">
        <v>15</v>
      </c>
      <c r="M89" s="49">
        <f t="shared" si="15"/>
        <v>29</v>
      </c>
      <c r="Q89" s="40"/>
      <c r="R89" s="40"/>
      <c r="S89" s="27">
        <v>8</v>
      </c>
      <c r="T89" s="21" t="s">
        <v>137</v>
      </c>
      <c r="Z89" s="22">
        <v>10</v>
      </c>
      <c r="AA89" s="22">
        <v>8</v>
      </c>
      <c r="AB89" s="22">
        <v>1</v>
      </c>
      <c r="AC89" s="22">
        <f t="shared" si="13"/>
        <v>9</v>
      </c>
      <c r="AD89" s="22">
        <v>0</v>
      </c>
      <c r="AF89" s="27">
        <v>8.5</v>
      </c>
      <c r="AG89" s="21" t="s">
        <v>418</v>
      </c>
      <c r="AM89" s="22">
        <v>7</v>
      </c>
      <c r="AN89" s="22">
        <v>0</v>
      </c>
      <c r="AO89" s="22">
        <v>12</v>
      </c>
      <c r="AP89" s="22">
        <f t="shared" si="14"/>
        <v>12</v>
      </c>
      <c r="AQ89" s="22">
        <v>2</v>
      </c>
      <c r="AR89" s="41"/>
    </row>
    <row r="90" spans="1:44" ht="15.75" customHeight="1" x14ac:dyDescent="0.25">
      <c r="A90" s="36"/>
      <c r="E90" s="21" t="s">
        <v>118</v>
      </c>
      <c r="G90" s="21"/>
      <c r="H90" s="21" t="s">
        <v>106</v>
      </c>
      <c r="I90" s="22"/>
      <c r="J90" s="22">
        <v>19</v>
      </c>
      <c r="K90" s="22">
        <v>11</v>
      </c>
      <c r="L90" s="22">
        <v>18</v>
      </c>
      <c r="M90" s="49">
        <f t="shared" si="15"/>
        <v>29</v>
      </c>
      <c r="Q90" s="41"/>
      <c r="R90" s="41"/>
      <c r="S90" s="27">
        <v>6.5</v>
      </c>
      <c r="T90" s="21" t="s">
        <v>277</v>
      </c>
      <c r="Z90" s="22">
        <v>12</v>
      </c>
      <c r="AA90" s="22">
        <v>2</v>
      </c>
      <c r="AB90" s="22">
        <v>7</v>
      </c>
      <c r="AC90" s="22">
        <f t="shared" si="13"/>
        <v>9</v>
      </c>
      <c r="AD90" s="22">
        <v>0</v>
      </c>
      <c r="AF90" s="27">
        <v>7.5</v>
      </c>
      <c r="AG90" s="21" t="s">
        <v>345</v>
      </c>
      <c r="AM90" s="22">
        <v>5</v>
      </c>
      <c r="AN90" s="22">
        <v>2</v>
      </c>
      <c r="AO90" s="22">
        <v>2</v>
      </c>
      <c r="AP90" s="22">
        <f t="shared" si="14"/>
        <v>4</v>
      </c>
      <c r="AQ90" s="22">
        <v>0</v>
      </c>
      <c r="AR90" s="41"/>
    </row>
    <row r="91" spans="1:44" ht="15.75" customHeight="1" x14ac:dyDescent="0.25">
      <c r="A91" s="36"/>
      <c r="E91" s="21" t="s">
        <v>140</v>
      </c>
      <c r="F91" s="21"/>
      <c r="G91" s="21"/>
      <c r="H91" s="21" t="s">
        <v>108</v>
      </c>
      <c r="I91" s="22"/>
      <c r="J91" s="22">
        <v>21</v>
      </c>
      <c r="K91" s="22">
        <v>13</v>
      </c>
      <c r="L91" s="22">
        <v>15</v>
      </c>
      <c r="M91" s="49">
        <f t="shared" si="15"/>
        <v>28</v>
      </c>
      <c r="Q91" s="41"/>
      <c r="R91" s="41"/>
      <c r="S91" s="27">
        <v>7.5</v>
      </c>
      <c r="T91" s="21" t="s">
        <v>160</v>
      </c>
      <c r="Z91" s="22">
        <v>7</v>
      </c>
      <c r="AA91" s="22">
        <v>0</v>
      </c>
      <c r="AB91" s="22">
        <v>1</v>
      </c>
      <c r="AC91" s="22">
        <f t="shared" si="13"/>
        <v>1</v>
      </c>
      <c r="AD91" s="22">
        <v>2</v>
      </c>
      <c r="AF91" s="27">
        <v>7</v>
      </c>
      <c r="AG91" s="21" t="s">
        <v>346</v>
      </c>
      <c r="AM91" s="22">
        <v>10</v>
      </c>
      <c r="AN91" s="22">
        <v>2</v>
      </c>
      <c r="AO91" s="22">
        <v>2</v>
      </c>
      <c r="AP91" s="22">
        <f t="shared" si="14"/>
        <v>4</v>
      </c>
      <c r="AQ91" s="22">
        <v>0</v>
      </c>
      <c r="AR91" s="41"/>
    </row>
    <row r="92" spans="1:44" ht="15.75" customHeight="1" x14ac:dyDescent="0.25">
      <c r="A92" s="36"/>
      <c r="E92" s="21" t="s">
        <v>282</v>
      </c>
      <c r="F92" s="21"/>
      <c r="G92" s="21"/>
      <c r="H92" s="21" t="s">
        <v>106</v>
      </c>
      <c r="I92" s="22"/>
      <c r="J92" s="22">
        <v>20</v>
      </c>
      <c r="K92" s="22">
        <v>9</v>
      </c>
      <c r="L92" s="22">
        <v>17</v>
      </c>
      <c r="M92" s="49">
        <f t="shared" si="15"/>
        <v>26</v>
      </c>
      <c r="Q92" s="41"/>
      <c r="R92" s="41"/>
      <c r="S92" s="27">
        <v>7.5</v>
      </c>
      <c r="T92" s="21" t="s">
        <v>278</v>
      </c>
      <c r="Z92" s="22">
        <v>2</v>
      </c>
      <c r="AA92" s="22">
        <v>0</v>
      </c>
      <c r="AB92" s="22">
        <v>3</v>
      </c>
      <c r="AC92" s="22">
        <f t="shared" si="13"/>
        <v>3</v>
      </c>
      <c r="AD92" s="22">
        <v>0</v>
      </c>
      <c r="AF92" s="27">
        <v>8</v>
      </c>
      <c r="AG92" s="21" t="s">
        <v>570</v>
      </c>
      <c r="AM92" s="22">
        <v>1</v>
      </c>
      <c r="AN92" s="22">
        <v>1</v>
      </c>
      <c r="AO92" s="22">
        <v>1</v>
      </c>
      <c r="AP92" s="22">
        <f t="shared" si="14"/>
        <v>2</v>
      </c>
      <c r="AQ92" s="22">
        <v>0</v>
      </c>
      <c r="AR92" s="41"/>
    </row>
    <row r="93" spans="1:44" ht="15.75" customHeight="1" x14ac:dyDescent="0.25">
      <c r="A93" s="36"/>
      <c r="E93" s="21" t="s">
        <v>128</v>
      </c>
      <c r="F93" s="21"/>
      <c r="G93" s="21"/>
      <c r="H93" s="21" t="s">
        <v>106</v>
      </c>
      <c r="I93" s="22"/>
      <c r="J93" s="22">
        <v>20</v>
      </c>
      <c r="K93" s="22">
        <v>13</v>
      </c>
      <c r="L93" s="22">
        <v>11</v>
      </c>
      <c r="M93" s="49">
        <f t="shared" si="15"/>
        <v>24</v>
      </c>
      <c r="Q93" s="41"/>
      <c r="R93" s="41"/>
      <c r="S93" s="27">
        <v>8</v>
      </c>
      <c r="T93" s="21" t="s">
        <v>438</v>
      </c>
      <c r="Z93" s="22">
        <v>6</v>
      </c>
      <c r="AA93" s="22">
        <v>0</v>
      </c>
      <c r="AB93" s="22">
        <v>3</v>
      </c>
      <c r="AC93" s="22">
        <f t="shared" si="13"/>
        <v>3</v>
      </c>
      <c r="AD93" s="22">
        <v>0</v>
      </c>
      <c r="AF93" s="27">
        <v>6</v>
      </c>
      <c r="AG93" s="21" t="s">
        <v>223</v>
      </c>
      <c r="AM93" s="22">
        <v>3</v>
      </c>
      <c r="AN93" s="22">
        <v>1</v>
      </c>
      <c r="AO93" s="22">
        <v>2</v>
      </c>
      <c r="AP93" s="22">
        <f t="shared" si="14"/>
        <v>3</v>
      </c>
      <c r="AQ93" s="22">
        <v>0</v>
      </c>
      <c r="AR93" s="41"/>
    </row>
    <row r="94" spans="1:44" ht="15.75" customHeight="1" x14ac:dyDescent="0.25">
      <c r="A94" s="36"/>
      <c r="E94" s="21" t="s">
        <v>42</v>
      </c>
      <c r="F94" s="21"/>
      <c r="G94" s="21"/>
      <c r="H94" s="21" t="s">
        <v>107</v>
      </c>
      <c r="I94" s="22"/>
      <c r="J94" s="22">
        <v>18</v>
      </c>
      <c r="K94" s="22">
        <v>10</v>
      </c>
      <c r="L94" s="22">
        <v>12</v>
      </c>
      <c r="M94" s="49">
        <f t="shared" si="15"/>
        <v>22</v>
      </c>
      <c r="Q94" s="41"/>
      <c r="R94" s="41"/>
      <c r="S94" s="27">
        <v>8</v>
      </c>
      <c r="T94" s="21" t="s">
        <v>631</v>
      </c>
      <c r="Z94" s="22">
        <v>1</v>
      </c>
      <c r="AA94" s="22">
        <v>0</v>
      </c>
      <c r="AB94" s="22">
        <v>0</v>
      </c>
      <c r="AC94" s="22">
        <f t="shared" si="13"/>
        <v>0</v>
      </c>
      <c r="AD94" s="22">
        <v>0</v>
      </c>
      <c r="AF94" s="27">
        <v>9</v>
      </c>
      <c r="AG94" s="21" t="s">
        <v>421</v>
      </c>
      <c r="AM94" s="22">
        <v>2</v>
      </c>
      <c r="AN94" s="22">
        <v>0</v>
      </c>
      <c r="AO94" s="22">
        <v>1</v>
      </c>
      <c r="AP94" s="22">
        <f t="shared" si="14"/>
        <v>1</v>
      </c>
      <c r="AQ94" s="22">
        <v>0</v>
      </c>
      <c r="AR94" s="41"/>
    </row>
    <row r="95" spans="1:44" ht="15.75" customHeight="1" thickBot="1" x14ac:dyDescent="0.3">
      <c r="A95" s="36"/>
      <c r="E95" s="21" t="s">
        <v>164</v>
      </c>
      <c r="F95" s="21"/>
      <c r="G95" s="21"/>
      <c r="H95" s="21" t="s">
        <v>134</v>
      </c>
      <c r="I95" s="22"/>
      <c r="J95" s="22">
        <v>21</v>
      </c>
      <c r="K95" s="22">
        <v>9</v>
      </c>
      <c r="L95" s="22">
        <v>12</v>
      </c>
      <c r="M95" s="49">
        <f t="shared" si="15"/>
        <v>21</v>
      </c>
      <c r="Q95" s="41"/>
      <c r="R95" s="41"/>
      <c r="S95" s="27">
        <v>8</v>
      </c>
      <c r="T95" s="21" t="s">
        <v>437</v>
      </c>
      <c r="Z95" s="22">
        <v>3</v>
      </c>
      <c r="AA95" s="22">
        <v>0</v>
      </c>
      <c r="AB95" s="22">
        <v>1</v>
      </c>
      <c r="AC95" s="22">
        <f t="shared" si="13"/>
        <v>1</v>
      </c>
      <c r="AD95" s="22">
        <v>0</v>
      </c>
      <c r="AF95" s="27">
        <v>6.5</v>
      </c>
      <c r="AG95" s="21" t="s">
        <v>569</v>
      </c>
      <c r="AM95" s="22">
        <v>4</v>
      </c>
      <c r="AN95" s="22">
        <v>0</v>
      </c>
      <c r="AO95" s="22">
        <v>0</v>
      </c>
      <c r="AP95" s="22">
        <f t="shared" si="14"/>
        <v>0</v>
      </c>
      <c r="AQ95" s="22">
        <v>0</v>
      </c>
      <c r="AR95" s="41"/>
    </row>
    <row r="96" spans="1:44" ht="15.75" customHeight="1" thickBot="1" x14ac:dyDescent="0.3">
      <c r="A96" s="36"/>
      <c r="E96" s="21" t="s">
        <v>153</v>
      </c>
      <c r="F96" s="21"/>
      <c r="G96" s="21"/>
      <c r="H96" s="21" t="s">
        <v>173</v>
      </c>
      <c r="I96" s="22"/>
      <c r="J96" s="22">
        <v>18</v>
      </c>
      <c r="K96" s="22">
        <v>10</v>
      </c>
      <c r="L96" s="22">
        <v>10</v>
      </c>
      <c r="M96" s="49">
        <f t="shared" si="15"/>
        <v>20</v>
      </c>
      <c r="Q96" s="41"/>
      <c r="R96" s="41"/>
      <c r="S96" s="8"/>
      <c r="T96" s="8"/>
      <c r="U96" s="8"/>
      <c r="V96" s="8"/>
      <c r="W96" s="8"/>
      <c r="X96" s="8"/>
      <c r="Y96" s="8"/>
      <c r="Z96" s="8"/>
      <c r="AA96" s="8"/>
      <c r="AB96" s="8"/>
      <c r="AC96" s="8"/>
      <c r="AD96" s="8"/>
      <c r="AF96" s="27">
        <v>6.5</v>
      </c>
      <c r="AG96" s="21" t="s">
        <v>316</v>
      </c>
      <c r="AM96" s="22">
        <v>11</v>
      </c>
      <c r="AN96" s="22">
        <v>0</v>
      </c>
      <c r="AO96" s="22">
        <v>5</v>
      </c>
      <c r="AP96" s="22">
        <f t="shared" si="14"/>
        <v>5</v>
      </c>
      <c r="AQ96" s="22">
        <v>0</v>
      </c>
      <c r="AR96" s="41"/>
    </row>
    <row r="97" spans="1:44" ht="15.75" customHeight="1" x14ac:dyDescent="0.25">
      <c r="A97" s="36"/>
      <c r="E97" s="21" t="s">
        <v>154</v>
      </c>
      <c r="F97" s="21"/>
      <c r="G97" s="21"/>
      <c r="H97" s="21" t="s">
        <v>97</v>
      </c>
      <c r="I97" s="22"/>
      <c r="J97" s="22">
        <v>15</v>
      </c>
      <c r="K97" s="22">
        <v>8</v>
      </c>
      <c r="L97" s="22">
        <v>11</v>
      </c>
      <c r="M97" s="49">
        <f t="shared" si="15"/>
        <v>19</v>
      </c>
      <c r="Q97" s="41"/>
      <c r="R97" s="41"/>
      <c r="AF97" s="8"/>
      <c r="AG97" s="31" t="s">
        <v>86</v>
      </c>
      <c r="AH97" s="8"/>
      <c r="AI97" s="8"/>
      <c r="AJ97" s="8"/>
      <c r="AK97" s="8"/>
      <c r="AL97" s="8"/>
      <c r="AM97" s="15">
        <f>SUM(Z77:Z95)+SUM(AM77:AM96)</f>
        <v>202.7</v>
      </c>
      <c r="AN97" s="15">
        <f>SUM(AA77:AA95)+SUM(AN77:AN96)</f>
        <v>64</v>
      </c>
      <c r="AO97" s="15">
        <f>SUM(AB77:AB95)+SUM(AO77:AO96)</f>
        <v>100</v>
      </c>
      <c r="AP97" s="15">
        <f>SUM(AC77:AC95)+SUM(AP77:AP96)</f>
        <v>164</v>
      </c>
      <c r="AQ97" s="15">
        <f>SUM(AD77:AD95)+SUM(AQ77:AQ96)</f>
        <v>16</v>
      </c>
      <c r="AR97" s="41"/>
    </row>
    <row r="98" spans="1:44" ht="15.75" customHeight="1" x14ac:dyDescent="0.25">
      <c r="A98" s="36"/>
      <c r="E98" s="21" t="s">
        <v>119</v>
      </c>
      <c r="F98" s="21"/>
      <c r="G98" s="21"/>
      <c r="H98" s="21" t="s">
        <v>173</v>
      </c>
      <c r="I98" s="22"/>
      <c r="J98" s="22">
        <v>19</v>
      </c>
      <c r="K98" s="22">
        <v>5</v>
      </c>
      <c r="L98" s="22">
        <v>13</v>
      </c>
      <c r="M98" s="49">
        <f t="shared" si="15"/>
        <v>18</v>
      </c>
      <c r="Q98" s="41"/>
      <c r="R98" s="41"/>
      <c r="AR98" s="41"/>
    </row>
    <row r="99" spans="1:44" ht="15.75" customHeight="1" thickBot="1" x14ac:dyDescent="0.3">
      <c r="A99" s="36"/>
      <c r="E99" s="21" t="s">
        <v>37</v>
      </c>
      <c r="H99" s="21" t="s">
        <v>134</v>
      </c>
      <c r="I99" s="22"/>
      <c r="J99" s="22">
        <v>19</v>
      </c>
      <c r="K99" s="22">
        <v>8</v>
      </c>
      <c r="L99" s="22">
        <v>9</v>
      </c>
      <c r="M99" s="49">
        <f t="shared" si="15"/>
        <v>17</v>
      </c>
      <c r="Q99" s="41"/>
      <c r="R99" s="41"/>
      <c r="S99" s="28" t="s">
        <v>109</v>
      </c>
      <c r="T99" s="28" t="s">
        <v>112</v>
      </c>
      <c r="U99" s="28"/>
      <c r="V99" s="38"/>
      <c r="W99" s="38"/>
      <c r="X99" s="38"/>
      <c r="Y99" s="38"/>
      <c r="Z99" s="38" t="s">
        <v>3</v>
      </c>
      <c r="AA99" s="38" t="s">
        <v>22</v>
      </c>
      <c r="AB99" s="38" t="s">
        <v>23</v>
      </c>
      <c r="AC99" s="38" t="s">
        <v>24</v>
      </c>
      <c r="AD99" s="38" t="s">
        <v>2</v>
      </c>
      <c r="AF99" s="28" t="s">
        <v>109</v>
      </c>
      <c r="AG99" s="28" t="s">
        <v>112</v>
      </c>
      <c r="AH99" s="28"/>
      <c r="AI99" s="38"/>
      <c r="AJ99" s="38"/>
      <c r="AK99" s="38"/>
      <c r="AL99" s="38"/>
      <c r="AM99" s="38" t="s">
        <v>3</v>
      </c>
      <c r="AN99" s="38" t="s">
        <v>22</v>
      </c>
      <c r="AO99" s="38" t="s">
        <v>23</v>
      </c>
      <c r="AP99" s="38" t="s">
        <v>24</v>
      </c>
      <c r="AQ99" s="38" t="s">
        <v>2</v>
      </c>
      <c r="AR99" s="41"/>
    </row>
    <row r="100" spans="1:44" ht="15.75" customHeight="1" x14ac:dyDescent="0.25">
      <c r="A100" s="36"/>
      <c r="E100" s="21" t="s">
        <v>239</v>
      </c>
      <c r="F100" s="21"/>
      <c r="G100" s="21"/>
      <c r="H100" s="16" t="s">
        <v>98</v>
      </c>
      <c r="I100" s="22"/>
      <c r="J100" s="22">
        <v>20</v>
      </c>
      <c r="K100" s="22">
        <v>8</v>
      </c>
      <c r="L100" s="22">
        <v>9</v>
      </c>
      <c r="M100" s="49">
        <f t="shared" si="15"/>
        <v>17</v>
      </c>
      <c r="Q100" s="41"/>
      <c r="R100" s="41"/>
      <c r="S100" s="27">
        <v>8</v>
      </c>
      <c r="T100" s="21" t="s">
        <v>153</v>
      </c>
      <c r="Z100" s="22">
        <v>1</v>
      </c>
      <c r="AA100" s="22">
        <v>1</v>
      </c>
      <c r="AB100" s="22">
        <v>0</v>
      </c>
      <c r="AC100" s="22">
        <f t="shared" ref="AC100:AC108" si="16">+AA100+AB100</f>
        <v>1</v>
      </c>
      <c r="AD100" s="22">
        <v>0</v>
      </c>
      <c r="AF100" s="27">
        <v>7.5</v>
      </c>
      <c r="AG100" s="21" t="s">
        <v>196</v>
      </c>
      <c r="AH100" s="21"/>
      <c r="AM100" s="22">
        <v>1</v>
      </c>
      <c r="AN100" s="22">
        <v>0</v>
      </c>
      <c r="AO100" s="22">
        <v>0</v>
      </c>
      <c r="AP100" s="22">
        <f t="shared" ref="AP100:AP109" si="17">+AN100+AO100</f>
        <v>0</v>
      </c>
      <c r="AQ100" s="22">
        <v>0</v>
      </c>
      <c r="AR100" s="41"/>
    </row>
    <row r="101" spans="1:44" ht="15.75" customHeight="1" x14ac:dyDescent="0.25">
      <c r="A101" s="36"/>
      <c r="E101" s="21" t="s">
        <v>32</v>
      </c>
      <c r="F101" s="21"/>
      <c r="G101" s="21"/>
      <c r="H101" s="21" t="s">
        <v>97</v>
      </c>
      <c r="I101" s="22"/>
      <c r="J101" s="22">
        <v>20</v>
      </c>
      <c r="K101" s="22">
        <v>8</v>
      </c>
      <c r="L101" s="22">
        <v>9</v>
      </c>
      <c r="M101" s="49">
        <f t="shared" si="15"/>
        <v>17</v>
      </c>
      <c r="Q101" s="41"/>
      <c r="R101" s="41"/>
      <c r="S101" s="27">
        <v>7</v>
      </c>
      <c r="T101" s="21" t="s">
        <v>64</v>
      </c>
      <c r="Z101" s="22">
        <v>3</v>
      </c>
      <c r="AA101" s="22">
        <v>0</v>
      </c>
      <c r="AB101" s="22">
        <v>1</v>
      </c>
      <c r="AC101" s="22">
        <f t="shared" si="16"/>
        <v>1</v>
      </c>
      <c r="AD101" s="22">
        <v>0</v>
      </c>
      <c r="AF101" s="27">
        <v>6.5</v>
      </c>
      <c r="AG101" s="21" t="s">
        <v>30</v>
      </c>
      <c r="AH101" s="21"/>
      <c r="AM101" s="22">
        <v>1</v>
      </c>
      <c r="AN101" s="22">
        <v>0</v>
      </c>
      <c r="AO101" s="22">
        <v>1</v>
      </c>
      <c r="AP101" s="22">
        <f t="shared" si="17"/>
        <v>1</v>
      </c>
      <c r="AQ101" s="22">
        <v>0</v>
      </c>
      <c r="AR101" s="41"/>
    </row>
    <row r="102" spans="1:44" ht="15.75" customHeight="1" x14ac:dyDescent="0.25">
      <c r="A102" s="36"/>
      <c r="E102" s="21" t="s">
        <v>167</v>
      </c>
      <c r="F102" s="21"/>
      <c r="G102" s="21"/>
      <c r="H102" s="21" t="s">
        <v>107</v>
      </c>
      <c r="I102" s="22"/>
      <c r="J102" s="22">
        <v>18</v>
      </c>
      <c r="K102" s="22">
        <v>10</v>
      </c>
      <c r="L102" s="22">
        <v>6</v>
      </c>
      <c r="M102" s="49">
        <f t="shared" si="15"/>
        <v>16</v>
      </c>
      <c r="O102" s="22"/>
      <c r="Q102" s="41"/>
      <c r="R102" s="41"/>
      <c r="S102" s="27">
        <v>7</v>
      </c>
      <c r="T102" s="21" t="s">
        <v>141</v>
      </c>
      <c r="Z102" s="22">
        <v>1</v>
      </c>
      <c r="AA102" s="22">
        <v>1</v>
      </c>
      <c r="AB102" s="22">
        <v>0</v>
      </c>
      <c r="AC102" s="22">
        <f t="shared" si="16"/>
        <v>1</v>
      </c>
      <c r="AD102" s="22">
        <v>0</v>
      </c>
      <c r="AF102" s="27">
        <v>8.5</v>
      </c>
      <c r="AG102" s="21" t="s">
        <v>28</v>
      </c>
      <c r="AM102" s="22">
        <v>1</v>
      </c>
      <c r="AN102" s="22">
        <v>0</v>
      </c>
      <c r="AO102" s="22">
        <v>1</v>
      </c>
      <c r="AP102" s="22">
        <f t="shared" si="17"/>
        <v>1</v>
      </c>
      <c r="AQ102" s="22">
        <v>0</v>
      </c>
      <c r="AR102" s="41"/>
    </row>
    <row r="103" spans="1:44" ht="15.75" customHeight="1" x14ac:dyDescent="0.25">
      <c r="A103" s="36"/>
      <c r="E103" s="21" t="s">
        <v>139</v>
      </c>
      <c r="F103" s="21"/>
      <c r="G103" s="21"/>
      <c r="H103" s="21" t="s">
        <v>106</v>
      </c>
      <c r="I103" s="22"/>
      <c r="J103" s="22">
        <v>20</v>
      </c>
      <c r="K103" s="22">
        <v>8</v>
      </c>
      <c r="L103" s="22">
        <v>8</v>
      </c>
      <c r="M103" s="49">
        <f t="shared" si="15"/>
        <v>16</v>
      </c>
      <c r="O103" s="22"/>
      <c r="Q103" s="41"/>
      <c r="R103" s="41"/>
      <c r="S103" s="27">
        <v>7.5</v>
      </c>
      <c r="T103" s="21" t="s">
        <v>31</v>
      </c>
      <c r="Z103" s="22">
        <v>2</v>
      </c>
      <c r="AA103" s="22">
        <v>0</v>
      </c>
      <c r="AB103" s="22">
        <v>1</v>
      </c>
      <c r="AC103" s="22">
        <f t="shared" si="16"/>
        <v>1</v>
      </c>
      <c r="AD103" s="22">
        <v>0</v>
      </c>
      <c r="AF103" s="27">
        <v>7.5</v>
      </c>
      <c r="AG103" s="21" t="s">
        <v>32</v>
      </c>
      <c r="AM103" s="22">
        <v>1</v>
      </c>
      <c r="AN103" s="22">
        <v>0</v>
      </c>
      <c r="AO103" s="22">
        <v>0</v>
      </c>
      <c r="AP103" s="22">
        <f t="shared" si="17"/>
        <v>0</v>
      </c>
      <c r="AQ103" s="22">
        <v>0</v>
      </c>
      <c r="AR103" s="41"/>
    </row>
    <row r="104" spans="1:44" ht="15.75" customHeight="1" x14ac:dyDescent="0.25">
      <c r="A104" s="36"/>
      <c r="E104" s="21" t="s">
        <v>158</v>
      </c>
      <c r="F104" s="21"/>
      <c r="G104" s="21"/>
      <c r="H104" s="16" t="s">
        <v>98</v>
      </c>
      <c r="I104" s="22"/>
      <c r="J104" s="22">
        <v>20</v>
      </c>
      <c r="K104" s="22">
        <v>5</v>
      </c>
      <c r="L104" s="22">
        <v>11</v>
      </c>
      <c r="M104" s="49">
        <f t="shared" si="15"/>
        <v>16</v>
      </c>
      <c r="O104" s="22"/>
      <c r="Q104" s="41"/>
      <c r="R104" s="41"/>
      <c r="S104" s="27">
        <v>7.5</v>
      </c>
      <c r="T104" s="21" t="s">
        <v>139</v>
      </c>
      <c r="Z104" s="22">
        <v>1</v>
      </c>
      <c r="AA104" s="22">
        <v>0</v>
      </c>
      <c r="AB104" s="22">
        <v>0</v>
      </c>
      <c r="AC104" s="22">
        <f t="shared" si="16"/>
        <v>0</v>
      </c>
      <c r="AD104" s="22">
        <v>0</v>
      </c>
      <c r="AF104" s="27">
        <v>7.5</v>
      </c>
      <c r="AG104" s="21" t="s">
        <v>104</v>
      </c>
      <c r="AM104" s="22">
        <v>1</v>
      </c>
      <c r="AN104" s="22">
        <v>0</v>
      </c>
      <c r="AO104" s="22">
        <v>1</v>
      </c>
      <c r="AP104" s="22">
        <f t="shared" si="17"/>
        <v>1</v>
      </c>
      <c r="AQ104" s="22">
        <v>0</v>
      </c>
      <c r="AR104" s="41"/>
    </row>
    <row r="105" spans="1:44" ht="15.75" customHeight="1" x14ac:dyDescent="0.25">
      <c r="A105" s="36"/>
      <c r="E105" s="21" t="s">
        <v>104</v>
      </c>
      <c r="F105" s="21"/>
      <c r="G105" s="21"/>
      <c r="H105" s="21" t="s">
        <v>108</v>
      </c>
      <c r="I105" s="22"/>
      <c r="J105" s="22">
        <v>20</v>
      </c>
      <c r="K105" s="22">
        <v>3</v>
      </c>
      <c r="L105" s="22">
        <v>13</v>
      </c>
      <c r="M105" s="49">
        <f t="shared" si="15"/>
        <v>16</v>
      </c>
      <c r="O105" s="22"/>
      <c r="Q105" s="41"/>
      <c r="R105" s="41"/>
      <c r="S105" s="27">
        <v>6.5</v>
      </c>
      <c r="T105" s="21" t="s">
        <v>123</v>
      </c>
      <c r="Z105" s="22">
        <v>8</v>
      </c>
      <c r="AA105" s="22">
        <v>2</v>
      </c>
      <c r="AB105" s="22">
        <v>2</v>
      </c>
      <c r="AC105" s="22">
        <f t="shared" si="16"/>
        <v>4</v>
      </c>
      <c r="AD105" s="22">
        <v>2</v>
      </c>
      <c r="AF105" s="27">
        <v>7.5</v>
      </c>
      <c r="AG105" s="21" t="s">
        <v>164</v>
      </c>
      <c r="AH105" s="21"/>
      <c r="AM105" s="22">
        <v>4</v>
      </c>
      <c r="AN105" s="22">
        <v>1</v>
      </c>
      <c r="AO105" s="22">
        <v>2</v>
      </c>
      <c r="AP105" s="22">
        <f t="shared" si="17"/>
        <v>3</v>
      </c>
      <c r="AQ105" s="22">
        <v>0</v>
      </c>
      <c r="AR105" s="41"/>
    </row>
    <row r="106" spans="1:44" ht="15.75" customHeight="1" x14ac:dyDescent="0.25">
      <c r="A106" s="36"/>
      <c r="E106" s="21"/>
      <c r="M106" s="22"/>
      <c r="Q106" s="41"/>
      <c r="R106" s="41"/>
      <c r="S106" s="27">
        <v>6</v>
      </c>
      <c r="T106" s="21" t="s">
        <v>103</v>
      </c>
      <c r="Z106" s="22">
        <v>4</v>
      </c>
      <c r="AA106" s="22">
        <v>0</v>
      </c>
      <c r="AB106" s="22">
        <v>0</v>
      </c>
      <c r="AC106" s="22">
        <f t="shared" si="16"/>
        <v>0</v>
      </c>
      <c r="AD106" s="22">
        <v>0</v>
      </c>
      <c r="AF106" s="27">
        <v>7.5</v>
      </c>
      <c r="AG106" s="21" t="s">
        <v>158</v>
      </c>
      <c r="AM106" s="22">
        <v>1</v>
      </c>
      <c r="AN106" s="22">
        <v>0</v>
      </c>
      <c r="AO106" s="22">
        <v>0</v>
      </c>
      <c r="AP106" s="22">
        <f t="shared" si="17"/>
        <v>0</v>
      </c>
      <c r="AQ106" s="22">
        <v>0</v>
      </c>
      <c r="AR106" s="41"/>
    </row>
    <row r="107" spans="1:44" ht="15.75" customHeight="1" thickBot="1" x14ac:dyDescent="0.3">
      <c r="A107" s="36"/>
      <c r="E107" s="21"/>
      <c r="F107" s="2" t="s">
        <v>77</v>
      </c>
      <c r="G107" s="2"/>
      <c r="H107" s="2"/>
      <c r="I107" s="63" t="s">
        <v>1</v>
      </c>
      <c r="J107" s="4"/>
      <c r="K107" s="4" t="s">
        <v>3</v>
      </c>
      <c r="L107" s="50" t="s">
        <v>2</v>
      </c>
      <c r="M107" s="22"/>
      <c r="O107" s="22"/>
      <c r="Q107" s="41"/>
      <c r="R107" s="41"/>
      <c r="S107" s="27">
        <v>8.5</v>
      </c>
      <c r="T107" s="21" t="s">
        <v>161</v>
      </c>
      <c r="Z107" s="22">
        <v>1</v>
      </c>
      <c r="AA107" s="22">
        <v>1</v>
      </c>
      <c r="AB107" s="22">
        <v>3</v>
      </c>
      <c r="AC107" s="22">
        <f t="shared" si="16"/>
        <v>4</v>
      </c>
      <c r="AD107" s="22">
        <v>0</v>
      </c>
      <c r="AF107" s="27">
        <v>8.5</v>
      </c>
      <c r="AG107" s="21" t="s">
        <v>140</v>
      </c>
      <c r="AM107" s="22">
        <v>2</v>
      </c>
      <c r="AN107" s="22">
        <v>3</v>
      </c>
      <c r="AO107" s="22">
        <v>1</v>
      </c>
      <c r="AP107" s="22">
        <f t="shared" si="17"/>
        <v>4</v>
      </c>
      <c r="AQ107" s="22">
        <v>2</v>
      </c>
      <c r="AR107" s="41"/>
    </row>
    <row r="108" spans="1:44" ht="15.75" customHeight="1" thickBot="1" x14ac:dyDescent="0.3">
      <c r="A108" s="36"/>
      <c r="E108" s="21"/>
      <c r="F108" s="21" t="s">
        <v>79</v>
      </c>
      <c r="G108" s="21"/>
      <c r="H108" s="21"/>
      <c r="I108" s="21" t="s">
        <v>173</v>
      </c>
      <c r="J108" s="22"/>
      <c r="K108" s="22">
        <v>19</v>
      </c>
      <c r="L108" s="49">
        <v>10</v>
      </c>
      <c r="M108" s="22"/>
      <c r="N108" s="22"/>
      <c r="O108" s="22"/>
      <c r="Q108" s="41"/>
      <c r="R108" s="41"/>
      <c r="S108" s="27">
        <v>9.5</v>
      </c>
      <c r="T108" s="21" t="s">
        <v>129</v>
      </c>
      <c r="Z108" s="22">
        <v>2</v>
      </c>
      <c r="AA108" s="22">
        <v>2</v>
      </c>
      <c r="AB108" s="22">
        <v>5</v>
      </c>
      <c r="AC108" s="22">
        <f t="shared" si="16"/>
        <v>7</v>
      </c>
      <c r="AD108" s="22">
        <v>2</v>
      </c>
      <c r="AF108" s="27">
        <v>7.5</v>
      </c>
      <c r="AG108" s="21" t="s">
        <v>44</v>
      </c>
      <c r="AM108" s="22">
        <v>3</v>
      </c>
      <c r="AN108" s="22">
        <v>0</v>
      </c>
      <c r="AO108" s="22">
        <v>3</v>
      </c>
      <c r="AP108" s="22">
        <f t="shared" si="17"/>
        <v>3</v>
      </c>
      <c r="AQ108" s="22">
        <v>0</v>
      </c>
      <c r="AR108" s="41"/>
    </row>
    <row r="109" spans="1:44" ht="15.75" customHeight="1" thickBot="1" x14ac:dyDescent="0.3">
      <c r="A109" s="36"/>
      <c r="E109" s="21"/>
      <c r="F109" s="21" t="s">
        <v>37</v>
      </c>
      <c r="I109" s="21" t="s">
        <v>134</v>
      </c>
      <c r="J109" s="22"/>
      <c r="K109" s="22">
        <v>19</v>
      </c>
      <c r="L109" s="49">
        <v>10</v>
      </c>
      <c r="M109" s="22"/>
      <c r="N109" s="22"/>
      <c r="O109" s="22"/>
      <c r="Q109" s="41"/>
      <c r="R109" s="41"/>
      <c r="S109" s="8"/>
      <c r="T109" s="8"/>
      <c r="U109" s="8"/>
      <c r="V109" s="8"/>
      <c r="W109" s="8"/>
      <c r="X109" s="8"/>
      <c r="Y109" s="8"/>
      <c r="Z109" s="8"/>
      <c r="AA109" s="8"/>
      <c r="AB109" s="8"/>
      <c r="AC109" s="8"/>
      <c r="AD109" s="8"/>
      <c r="AF109" s="27">
        <v>9.5</v>
      </c>
      <c r="AG109" s="21" t="s">
        <v>53</v>
      </c>
      <c r="AM109" s="22">
        <v>1</v>
      </c>
      <c r="AN109" s="22">
        <v>1</v>
      </c>
      <c r="AO109" s="22">
        <v>0</v>
      </c>
      <c r="AP109" s="22">
        <f t="shared" si="17"/>
        <v>1</v>
      </c>
      <c r="AQ109" s="22">
        <v>0</v>
      </c>
      <c r="AR109" s="41"/>
    </row>
    <row r="110" spans="1:44" ht="15.75" customHeight="1" x14ac:dyDescent="0.25">
      <c r="A110" s="36"/>
      <c r="E110" s="21"/>
      <c r="F110" s="21" t="s">
        <v>126</v>
      </c>
      <c r="G110" s="21"/>
      <c r="H110" s="21"/>
      <c r="I110" s="16" t="s">
        <v>98</v>
      </c>
      <c r="J110" s="22"/>
      <c r="K110" s="27">
        <v>19.3</v>
      </c>
      <c r="L110" s="49">
        <v>10</v>
      </c>
      <c r="M110" s="22"/>
      <c r="N110" s="22"/>
      <c r="O110" s="22"/>
      <c r="Q110" s="41"/>
      <c r="R110" s="41"/>
      <c r="AF110" s="8"/>
      <c r="AG110" s="31" t="s">
        <v>157</v>
      </c>
      <c r="AH110" s="8"/>
      <c r="AI110" s="8"/>
      <c r="AJ110" s="8"/>
      <c r="AK110" s="8"/>
      <c r="AL110" s="8"/>
      <c r="AM110" s="53">
        <f>SUM(Z99:Z108)+SUM(AM99:AM109)</f>
        <v>39</v>
      </c>
      <c r="AN110" s="53">
        <f>SUM(AA99:AA108)+SUM(AN99:AN109)</f>
        <v>12</v>
      </c>
      <c r="AO110" s="53">
        <f>SUM(AB99:AB108)+SUM(AO99:AO109)</f>
        <v>21</v>
      </c>
      <c r="AP110" s="53">
        <f>SUM(AC99:AC108)+SUM(AP99:AP109)</f>
        <v>33</v>
      </c>
      <c r="AQ110" s="53">
        <f>SUM(AD99:AD108)+SUM(AQ99:AQ109)</f>
        <v>6</v>
      </c>
      <c r="AR110" s="41"/>
    </row>
    <row r="111" spans="1:44" ht="15.75" customHeight="1" x14ac:dyDescent="0.25">
      <c r="A111" s="36"/>
      <c r="E111" s="21"/>
      <c r="F111" s="21" t="s">
        <v>192</v>
      </c>
      <c r="G111" s="21"/>
      <c r="H111" s="21"/>
      <c r="I111" s="21" t="s">
        <v>173</v>
      </c>
      <c r="J111" s="22"/>
      <c r="K111" s="22">
        <v>20</v>
      </c>
      <c r="L111" s="49">
        <v>10</v>
      </c>
      <c r="M111" s="22"/>
      <c r="N111" s="22"/>
      <c r="O111" s="22"/>
      <c r="Q111" s="41"/>
      <c r="R111" s="41"/>
      <c r="AF111" s="27"/>
      <c r="AG111" s="21" t="s">
        <v>86</v>
      </c>
      <c r="AM111" s="54">
        <f>AM97+AC126+AM110</f>
        <v>265.7</v>
      </c>
      <c r="AN111" s="54">
        <f>AN110+AN97</f>
        <v>76</v>
      </c>
      <c r="AO111" s="54">
        <f>AO110+AO97</f>
        <v>121</v>
      </c>
      <c r="AP111" s="54">
        <f>AP110+AP97</f>
        <v>197</v>
      </c>
      <c r="AQ111" s="54">
        <f>AQ110+AQ97</f>
        <v>22</v>
      </c>
      <c r="AR111" s="41"/>
    </row>
    <row r="112" spans="1:44" ht="15.75" customHeight="1" x14ac:dyDescent="0.25">
      <c r="A112" s="36"/>
      <c r="E112" s="21"/>
      <c r="F112" s="21" t="s">
        <v>53</v>
      </c>
      <c r="G112" s="21"/>
      <c r="H112" s="21"/>
      <c r="I112" s="21" t="s">
        <v>108</v>
      </c>
      <c r="J112" s="22"/>
      <c r="K112" s="22">
        <v>19</v>
      </c>
      <c r="L112" s="49">
        <v>8</v>
      </c>
      <c r="M112" s="22"/>
      <c r="N112" s="22"/>
      <c r="O112" s="22"/>
      <c r="Q112" s="41"/>
      <c r="R112" s="41"/>
      <c r="AF112" s="27"/>
      <c r="AG112" s="21" t="s">
        <v>75</v>
      </c>
      <c r="AM112" s="22">
        <f>+AM41+AM28+Z54+Z41+AM54+AM15+Z28+Z15</f>
        <v>265.7</v>
      </c>
      <c r="AN112" s="22">
        <f>+AN41+AN28+AA54+AA41+AN54+AN15+AA28+AA15</f>
        <v>76</v>
      </c>
      <c r="AO112" s="22">
        <f>+AO41+AO28+AB54+AB41+AO54+AO15+AB28+AB15</f>
        <v>121</v>
      </c>
      <c r="AP112" s="22">
        <f>+AP41+AP28+AC54+AC41+AP54+AP15+AC28+AC15</f>
        <v>197</v>
      </c>
      <c r="AQ112" s="22">
        <f>+AQ41+AQ28+AD54+AD41+AQ54+AQ15+AD28+AD15</f>
        <v>22</v>
      </c>
      <c r="AR112" s="41"/>
    </row>
    <row r="113" spans="1:44" ht="15.75" customHeight="1" x14ac:dyDescent="0.25">
      <c r="A113" s="36"/>
      <c r="E113" s="21"/>
      <c r="F113" s="21" t="s">
        <v>193</v>
      </c>
      <c r="G113" s="21"/>
      <c r="H113" s="21"/>
      <c r="I113" s="21" t="s">
        <v>97</v>
      </c>
      <c r="J113" s="22"/>
      <c r="K113" s="22">
        <v>14</v>
      </c>
      <c r="L113" s="49">
        <v>6</v>
      </c>
      <c r="M113" s="22"/>
      <c r="N113" s="22"/>
      <c r="O113" s="22"/>
      <c r="Q113" s="41"/>
      <c r="R113" s="41"/>
      <c r="AR113" s="41"/>
    </row>
    <row r="114" spans="1:44" ht="15.75" customHeight="1" x14ac:dyDescent="0.25">
      <c r="A114" s="36"/>
      <c r="E114" s="21"/>
      <c r="F114" s="21" t="s">
        <v>169</v>
      </c>
      <c r="G114" s="21"/>
      <c r="H114" s="21"/>
      <c r="I114" s="21" t="s">
        <v>134</v>
      </c>
      <c r="J114" s="22"/>
      <c r="K114" s="22">
        <v>18</v>
      </c>
      <c r="L114" s="49">
        <v>6</v>
      </c>
      <c r="M114" s="22"/>
      <c r="N114" s="22"/>
      <c r="O114" s="22"/>
      <c r="Q114" s="41"/>
      <c r="R114" s="41"/>
      <c r="AR114" s="41"/>
    </row>
    <row r="115" spans="1:44" ht="15.75" customHeight="1" x14ac:dyDescent="0.25">
      <c r="A115" s="36"/>
      <c r="E115" s="21"/>
      <c r="F115" s="21" t="s">
        <v>118</v>
      </c>
      <c r="H115" s="21"/>
      <c r="I115" s="21" t="s">
        <v>106</v>
      </c>
      <c r="J115" s="22"/>
      <c r="K115" s="22">
        <v>19</v>
      </c>
      <c r="L115" s="49">
        <v>6</v>
      </c>
      <c r="M115" s="22"/>
      <c r="N115" s="22"/>
      <c r="O115" s="22"/>
      <c r="Q115" s="41"/>
      <c r="R115" s="41"/>
      <c r="AR115" s="41"/>
    </row>
    <row r="116" spans="1:44" ht="15.75" customHeight="1" x14ac:dyDescent="0.25">
      <c r="A116" s="36"/>
      <c r="E116" s="21"/>
      <c r="F116" s="21" t="s">
        <v>155</v>
      </c>
      <c r="I116" s="21" t="s">
        <v>134</v>
      </c>
      <c r="J116" s="22"/>
      <c r="K116" s="22">
        <v>20</v>
      </c>
      <c r="L116" s="49">
        <v>6</v>
      </c>
      <c r="M116" s="22"/>
      <c r="N116" s="22"/>
      <c r="O116" s="22"/>
      <c r="Q116" s="41"/>
      <c r="R116" s="41"/>
      <c r="AR116" s="41"/>
    </row>
    <row r="117" spans="1:44" ht="15.75" customHeight="1" thickBot="1" x14ac:dyDescent="0.3">
      <c r="A117" s="36"/>
      <c r="F117" s="21" t="s">
        <v>282</v>
      </c>
      <c r="G117" s="21"/>
      <c r="H117" s="21"/>
      <c r="I117" s="21" t="s">
        <v>106</v>
      </c>
      <c r="J117" s="22"/>
      <c r="K117" s="22">
        <v>20</v>
      </c>
      <c r="L117" s="49">
        <v>6</v>
      </c>
      <c r="M117" s="22"/>
      <c r="N117" s="22"/>
      <c r="O117" s="22"/>
      <c r="Q117" s="41"/>
      <c r="R117" s="41"/>
      <c r="U117" s="37" t="s">
        <v>109</v>
      </c>
      <c r="V117" s="10" t="s">
        <v>117</v>
      </c>
      <c r="W117" s="10"/>
      <c r="X117" s="10"/>
      <c r="Y117" s="10"/>
      <c r="Z117" s="10"/>
      <c r="AA117" s="10"/>
      <c r="AB117" s="10"/>
      <c r="AC117" s="37" t="s">
        <v>3</v>
      </c>
      <c r="AD117" s="37" t="s">
        <v>7</v>
      </c>
      <c r="AE117" s="37" t="s">
        <v>8</v>
      </c>
      <c r="AF117" s="37" t="s">
        <v>9</v>
      </c>
      <c r="AG117" s="37" t="s">
        <v>71</v>
      </c>
      <c r="AH117" s="37"/>
      <c r="AI117" s="37" t="s">
        <v>4</v>
      </c>
      <c r="AJ117" s="37" t="s">
        <v>6</v>
      </c>
      <c r="AK117" s="37" t="s">
        <v>5</v>
      </c>
      <c r="AL117" s="37" t="s">
        <v>72</v>
      </c>
      <c r="AM117" s="37" t="s">
        <v>23</v>
      </c>
      <c r="AN117" s="37" t="s">
        <v>2</v>
      </c>
      <c r="AR117" s="41"/>
    </row>
    <row r="118" spans="1:44" ht="15.75" customHeight="1" x14ac:dyDescent="0.25">
      <c r="A118" s="36"/>
      <c r="F118" s="21" t="s">
        <v>48</v>
      </c>
      <c r="I118" s="21" t="s">
        <v>97</v>
      </c>
      <c r="J118" s="22"/>
      <c r="K118" s="22">
        <v>20</v>
      </c>
      <c r="L118" s="49">
        <v>6</v>
      </c>
      <c r="M118" s="22"/>
      <c r="N118" s="22"/>
      <c r="O118" s="22"/>
      <c r="Q118" s="41"/>
      <c r="R118" s="41"/>
      <c r="U118" s="58">
        <v>8</v>
      </c>
      <c r="V118" s="31" t="s">
        <v>15</v>
      </c>
      <c r="W118" s="8"/>
      <c r="X118" s="31"/>
      <c r="Y118" s="31"/>
      <c r="Z118" s="14"/>
      <c r="AA118" s="8"/>
      <c r="AB118" s="8"/>
      <c r="AC118" s="15">
        <f t="shared" ref="AC118:AC125" si="18">SUM(AD118:AF118)</f>
        <v>1</v>
      </c>
      <c r="AD118" s="15">
        <v>0</v>
      </c>
      <c r="AE118" s="15">
        <v>1</v>
      </c>
      <c r="AF118" s="15">
        <v>0</v>
      </c>
      <c r="AG118" s="98">
        <f t="shared" ref="AG118:AG126" si="19">+(AD118*2+AF118)/(2*AC118)</f>
        <v>0</v>
      </c>
      <c r="AH118" s="98"/>
      <c r="AI118" s="15">
        <v>9</v>
      </c>
      <c r="AJ118" s="15">
        <v>0</v>
      </c>
      <c r="AK118" s="15">
        <v>0</v>
      </c>
      <c r="AL118" s="52">
        <f t="shared" ref="AL118:AL126" si="20">+AI118/AC118</f>
        <v>9</v>
      </c>
      <c r="AM118" s="15">
        <v>0</v>
      </c>
      <c r="AN118" s="15">
        <v>0</v>
      </c>
      <c r="AR118" s="41"/>
    </row>
    <row r="119" spans="1:44" ht="15.75" customHeight="1" x14ac:dyDescent="0.25">
      <c r="A119" s="36"/>
      <c r="F119" s="21" t="s">
        <v>129</v>
      </c>
      <c r="G119" s="21"/>
      <c r="H119" s="21"/>
      <c r="I119" s="21" t="s">
        <v>17</v>
      </c>
      <c r="J119" s="22"/>
      <c r="K119" s="22">
        <v>21</v>
      </c>
      <c r="L119" s="49">
        <v>6</v>
      </c>
      <c r="M119" s="22"/>
      <c r="N119" s="22"/>
      <c r="O119" s="22"/>
      <c r="Q119" s="41"/>
      <c r="R119" s="41"/>
      <c r="U119" s="27">
        <v>7</v>
      </c>
      <c r="V119" s="21" t="s">
        <v>347</v>
      </c>
      <c r="X119" s="21"/>
      <c r="Y119" s="21"/>
      <c r="Z119" s="16"/>
      <c r="AC119" s="22">
        <f t="shared" si="18"/>
        <v>8</v>
      </c>
      <c r="AD119" s="22">
        <v>0</v>
      </c>
      <c r="AE119" s="22">
        <v>8</v>
      </c>
      <c r="AF119" s="22">
        <v>0</v>
      </c>
      <c r="AG119" s="95">
        <f t="shared" si="19"/>
        <v>0</v>
      </c>
      <c r="AH119" s="95"/>
      <c r="AI119" s="22">
        <v>40</v>
      </c>
      <c r="AJ119" s="22">
        <v>0</v>
      </c>
      <c r="AK119" s="22">
        <v>0</v>
      </c>
      <c r="AL119" s="24">
        <f t="shared" si="20"/>
        <v>5</v>
      </c>
      <c r="AM119" s="22">
        <v>0</v>
      </c>
      <c r="AN119" s="22">
        <v>0</v>
      </c>
      <c r="AR119" s="41"/>
    </row>
    <row r="120" spans="1:44" ht="15.75" customHeight="1" x14ac:dyDescent="0.25">
      <c r="A120" s="36"/>
      <c r="F120" s="21" t="s">
        <v>30</v>
      </c>
      <c r="G120" s="21"/>
      <c r="H120" s="21"/>
      <c r="I120" s="21" t="s">
        <v>106</v>
      </c>
      <c r="J120" s="22"/>
      <c r="K120" s="22">
        <v>21</v>
      </c>
      <c r="L120" s="49">
        <v>6</v>
      </c>
      <c r="M120" s="22"/>
      <c r="N120" s="22"/>
      <c r="O120" s="22"/>
      <c r="Q120" s="41"/>
      <c r="R120" s="41"/>
      <c r="U120" s="27">
        <v>7</v>
      </c>
      <c r="V120" s="21" t="s">
        <v>162</v>
      </c>
      <c r="X120" s="21"/>
      <c r="Y120" s="21"/>
      <c r="Z120" s="16"/>
      <c r="AC120" s="22">
        <f t="shared" si="18"/>
        <v>3</v>
      </c>
      <c r="AD120" s="22">
        <v>3</v>
      </c>
      <c r="AE120" s="22">
        <v>0</v>
      </c>
      <c r="AF120" s="22">
        <v>0</v>
      </c>
      <c r="AG120" s="95">
        <f t="shared" si="19"/>
        <v>1</v>
      </c>
      <c r="AH120" s="95"/>
      <c r="AI120" s="22">
        <v>5</v>
      </c>
      <c r="AJ120" s="22">
        <v>0</v>
      </c>
      <c r="AK120" s="22">
        <v>0</v>
      </c>
      <c r="AL120" s="24">
        <f t="shared" si="20"/>
        <v>1.6666666666666667</v>
      </c>
      <c r="AM120" s="22">
        <v>0</v>
      </c>
      <c r="AN120" s="22">
        <v>0</v>
      </c>
      <c r="AR120" s="41"/>
    </row>
    <row r="121" spans="1:44" ht="15.75" customHeight="1" x14ac:dyDescent="0.25">
      <c r="A121" s="36"/>
      <c r="F121" s="21" t="s">
        <v>113</v>
      </c>
      <c r="G121" s="21"/>
      <c r="H121" s="21"/>
      <c r="I121" s="21" t="s">
        <v>97</v>
      </c>
      <c r="J121" s="22"/>
      <c r="K121" s="22">
        <v>11</v>
      </c>
      <c r="L121" s="49">
        <v>4</v>
      </c>
      <c r="M121" s="22"/>
      <c r="N121" s="22"/>
      <c r="O121" s="22"/>
      <c r="Q121" s="41"/>
      <c r="R121" s="41"/>
      <c r="U121" s="27">
        <v>7</v>
      </c>
      <c r="V121" s="21" t="s">
        <v>183</v>
      </c>
      <c r="X121" s="21"/>
      <c r="Y121" s="21"/>
      <c r="Z121" s="16"/>
      <c r="AC121" s="22">
        <f t="shared" si="18"/>
        <v>2</v>
      </c>
      <c r="AD121" s="22">
        <v>1</v>
      </c>
      <c r="AE121" s="22">
        <v>0</v>
      </c>
      <c r="AF121" s="22">
        <v>1</v>
      </c>
      <c r="AG121" s="95">
        <f t="shared" si="19"/>
        <v>0.75</v>
      </c>
      <c r="AH121" s="95"/>
      <c r="AI121" s="22">
        <v>3</v>
      </c>
      <c r="AJ121" s="22">
        <v>0</v>
      </c>
      <c r="AK121" s="22">
        <v>0</v>
      </c>
      <c r="AL121" s="24">
        <f t="shared" si="20"/>
        <v>1.5</v>
      </c>
      <c r="AM121" s="22">
        <v>0</v>
      </c>
      <c r="AN121" s="22">
        <v>0</v>
      </c>
      <c r="AR121" s="41"/>
    </row>
    <row r="122" spans="1:44" ht="15.75" customHeight="1" x14ac:dyDescent="0.25">
      <c r="A122" s="36"/>
      <c r="F122" s="21" t="s">
        <v>197</v>
      </c>
      <c r="G122" s="21"/>
      <c r="H122" s="21"/>
      <c r="I122" s="21" t="s">
        <v>107</v>
      </c>
      <c r="J122" s="22"/>
      <c r="K122" s="22">
        <v>15</v>
      </c>
      <c r="L122" s="49">
        <v>4</v>
      </c>
      <c r="M122" s="22"/>
      <c r="N122" s="22"/>
      <c r="O122" s="22"/>
      <c r="Q122" s="41"/>
      <c r="R122" s="41"/>
      <c r="U122" s="27">
        <v>7</v>
      </c>
      <c r="V122" s="21" t="s">
        <v>315</v>
      </c>
      <c r="X122" s="21"/>
      <c r="Y122" s="21"/>
      <c r="Z122" s="16"/>
      <c r="AC122" s="22">
        <f t="shared" si="18"/>
        <v>1</v>
      </c>
      <c r="AD122" s="22">
        <v>0</v>
      </c>
      <c r="AE122" s="22">
        <v>0</v>
      </c>
      <c r="AF122" s="22">
        <v>1</v>
      </c>
      <c r="AG122" s="95">
        <f t="shared" si="19"/>
        <v>0.5</v>
      </c>
      <c r="AH122" s="95"/>
      <c r="AI122" s="22">
        <v>1</v>
      </c>
      <c r="AJ122" s="22">
        <v>0</v>
      </c>
      <c r="AK122" s="22">
        <v>0</v>
      </c>
      <c r="AL122" s="24">
        <f t="shared" si="20"/>
        <v>1</v>
      </c>
      <c r="AM122" s="22">
        <v>0</v>
      </c>
      <c r="AN122" s="22">
        <v>0</v>
      </c>
      <c r="AR122" s="41"/>
    </row>
    <row r="123" spans="1:44" ht="15.75" customHeight="1" x14ac:dyDescent="0.25">
      <c r="A123" s="36"/>
      <c r="F123" s="21" t="s">
        <v>143</v>
      </c>
      <c r="G123" s="21"/>
      <c r="H123" s="21"/>
      <c r="I123" s="21" t="s">
        <v>97</v>
      </c>
      <c r="J123" s="22"/>
      <c r="K123" s="22">
        <v>16</v>
      </c>
      <c r="L123" s="49">
        <v>4</v>
      </c>
      <c r="M123" s="22"/>
      <c r="N123" s="22"/>
      <c r="O123" s="22"/>
      <c r="Q123" s="41"/>
      <c r="R123" s="41"/>
      <c r="U123" s="27">
        <v>7.5</v>
      </c>
      <c r="V123" s="21" t="s">
        <v>168</v>
      </c>
      <c r="Z123" s="21" t="s">
        <v>136</v>
      </c>
      <c r="AB123" s="22"/>
      <c r="AC123" s="22">
        <f t="shared" si="18"/>
        <v>2</v>
      </c>
      <c r="AD123" s="22">
        <v>1</v>
      </c>
      <c r="AE123" s="22">
        <v>1</v>
      </c>
      <c r="AF123" s="22">
        <v>0</v>
      </c>
      <c r="AG123" s="95">
        <f t="shared" si="19"/>
        <v>0.5</v>
      </c>
      <c r="AH123" s="95"/>
      <c r="AI123" s="22">
        <v>2</v>
      </c>
      <c r="AJ123" s="22">
        <v>0</v>
      </c>
      <c r="AK123" s="22">
        <v>1</v>
      </c>
      <c r="AL123" s="24">
        <f t="shared" si="20"/>
        <v>1</v>
      </c>
      <c r="AM123" s="22">
        <v>0</v>
      </c>
      <c r="AN123" s="22">
        <v>0</v>
      </c>
      <c r="AR123" s="41"/>
    </row>
    <row r="124" spans="1:44" ht="15.75" customHeight="1" x14ac:dyDescent="0.25">
      <c r="A124" s="36"/>
      <c r="D124" s="21"/>
      <c r="E124" s="21"/>
      <c r="F124" s="21" t="s">
        <v>138</v>
      </c>
      <c r="G124" s="21"/>
      <c r="H124" s="21"/>
      <c r="I124" s="21" t="s">
        <v>173</v>
      </c>
      <c r="J124" s="22"/>
      <c r="K124" s="22">
        <v>17</v>
      </c>
      <c r="L124" s="49">
        <v>4</v>
      </c>
      <c r="M124" s="22"/>
      <c r="N124" s="22"/>
      <c r="O124" s="22"/>
      <c r="Q124" s="41"/>
      <c r="R124" s="41"/>
      <c r="U124" s="27">
        <v>7</v>
      </c>
      <c r="V124" s="21" t="s">
        <v>274</v>
      </c>
      <c r="X124" s="21"/>
      <c r="Y124" s="21"/>
      <c r="Z124" s="16"/>
      <c r="AC124" s="22">
        <f t="shared" si="18"/>
        <v>4</v>
      </c>
      <c r="AD124" s="22">
        <v>0</v>
      </c>
      <c r="AE124" s="22">
        <v>3</v>
      </c>
      <c r="AF124" s="22">
        <v>1</v>
      </c>
      <c r="AG124" s="95">
        <f t="shared" si="19"/>
        <v>0.125</v>
      </c>
      <c r="AH124" s="95"/>
      <c r="AI124" s="22">
        <v>13</v>
      </c>
      <c r="AJ124" s="22">
        <v>0</v>
      </c>
      <c r="AK124" s="22">
        <v>0</v>
      </c>
      <c r="AL124" s="24">
        <f t="shared" si="20"/>
        <v>3.25</v>
      </c>
      <c r="AM124" s="22">
        <v>0</v>
      </c>
      <c r="AN124" s="22">
        <v>0</v>
      </c>
      <c r="AR124" s="41"/>
    </row>
    <row r="125" spans="1:44" ht="15.75" customHeight="1" thickBot="1" x14ac:dyDescent="0.3">
      <c r="A125" s="36"/>
      <c r="D125" s="21"/>
      <c r="E125" s="21"/>
      <c r="F125" s="21" t="s">
        <v>84</v>
      </c>
      <c r="I125" s="21" t="s">
        <v>17</v>
      </c>
      <c r="J125" s="22"/>
      <c r="K125" s="22">
        <v>17</v>
      </c>
      <c r="L125" s="49">
        <v>4</v>
      </c>
      <c r="M125" s="22"/>
      <c r="N125" s="22"/>
      <c r="O125" s="22"/>
      <c r="Q125" s="41"/>
      <c r="R125" s="41"/>
      <c r="U125" s="56">
        <v>7</v>
      </c>
      <c r="V125" s="28" t="s">
        <v>222</v>
      </c>
      <c r="W125" s="3"/>
      <c r="X125" s="28"/>
      <c r="Y125" s="28"/>
      <c r="Z125" s="10"/>
      <c r="AA125" s="3"/>
      <c r="AB125" s="3"/>
      <c r="AC125" s="38">
        <f t="shared" si="18"/>
        <v>3</v>
      </c>
      <c r="AD125" s="38">
        <v>0</v>
      </c>
      <c r="AE125" s="38">
        <v>2</v>
      </c>
      <c r="AF125" s="38">
        <v>1</v>
      </c>
      <c r="AG125" s="95">
        <f t="shared" si="19"/>
        <v>0.16666666666666666</v>
      </c>
      <c r="AH125" s="95"/>
      <c r="AI125" s="38">
        <v>14</v>
      </c>
      <c r="AJ125" s="38">
        <v>0</v>
      </c>
      <c r="AK125" s="38">
        <v>0</v>
      </c>
      <c r="AL125" s="57">
        <f t="shared" si="20"/>
        <v>4.666666666666667</v>
      </c>
      <c r="AM125" s="38">
        <v>0</v>
      </c>
      <c r="AN125" s="38">
        <v>0</v>
      </c>
      <c r="AR125" s="41"/>
    </row>
    <row r="126" spans="1:44" ht="15.75" customHeight="1" x14ac:dyDescent="0.25">
      <c r="A126" s="36"/>
      <c r="F126" s="21" t="s">
        <v>42</v>
      </c>
      <c r="G126" s="21"/>
      <c r="H126" s="21"/>
      <c r="I126" s="21" t="s">
        <v>107</v>
      </c>
      <c r="J126" s="22"/>
      <c r="K126" s="22">
        <v>18</v>
      </c>
      <c r="L126" s="49">
        <v>4</v>
      </c>
      <c r="M126" s="22"/>
      <c r="N126" s="22"/>
      <c r="O126" s="22"/>
      <c r="Q126" s="41"/>
      <c r="R126" s="41"/>
      <c r="U126" s="8"/>
      <c r="V126" s="32"/>
      <c r="W126" s="31" t="s">
        <v>20</v>
      </c>
      <c r="X126" s="32"/>
      <c r="Y126" s="32"/>
      <c r="Z126" s="15"/>
      <c r="AA126" s="8"/>
      <c r="AB126" s="8"/>
      <c r="AC126" s="15">
        <f>SUM(AC118:AC125)</f>
        <v>24</v>
      </c>
      <c r="AD126" s="15">
        <f>SUM(AD118:AD125)</f>
        <v>5</v>
      </c>
      <c r="AE126" s="15">
        <f>SUM(AE118:AE125)</f>
        <v>15</v>
      </c>
      <c r="AF126" s="15">
        <f>SUM(AF118:AF125)</f>
        <v>4</v>
      </c>
      <c r="AG126" s="98">
        <f t="shared" si="19"/>
        <v>0.29166666666666669</v>
      </c>
      <c r="AH126" s="98"/>
      <c r="AI126" s="15">
        <f>SUM(AI118:AI125)</f>
        <v>87</v>
      </c>
      <c r="AJ126" s="15">
        <f>SUM(AJ118:AJ125)</f>
        <v>0</v>
      </c>
      <c r="AK126" s="15">
        <f>SUM(AK118:AK125)</f>
        <v>1</v>
      </c>
      <c r="AL126" s="52">
        <f t="shared" si="20"/>
        <v>3.625</v>
      </c>
      <c r="AM126" s="15">
        <f>SUM(AM118:AM125)</f>
        <v>0</v>
      </c>
      <c r="AN126" s="15">
        <f>SUM(AN118:AN125)</f>
        <v>0</v>
      </c>
      <c r="AR126" s="41"/>
    </row>
    <row r="127" spans="1:44" ht="15.75" customHeight="1" x14ac:dyDescent="0.25">
      <c r="A127" s="36"/>
      <c r="F127" s="21" t="s">
        <v>85</v>
      </c>
      <c r="G127" s="21"/>
      <c r="H127" s="21"/>
      <c r="I127" s="21" t="s">
        <v>106</v>
      </c>
      <c r="J127" s="22"/>
      <c r="K127" s="22">
        <v>19</v>
      </c>
      <c r="L127" s="49">
        <v>4</v>
      </c>
      <c r="M127" s="22"/>
      <c r="N127" s="22"/>
      <c r="O127" s="22"/>
      <c r="Q127" s="41"/>
      <c r="R127" s="41"/>
      <c r="AR127" s="41"/>
    </row>
    <row r="128" spans="1:44" ht="15.75" customHeight="1" x14ac:dyDescent="0.25">
      <c r="A128" s="36"/>
      <c r="F128" s="21" t="s">
        <v>185</v>
      </c>
      <c r="G128" s="21"/>
      <c r="H128" s="21"/>
      <c r="I128" s="21" t="s">
        <v>134</v>
      </c>
      <c r="J128" s="22"/>
      <c r="K128" s="22">
        <v>20</v>
      </c>
      <c r="L128" s="49">
        <v>4</v>
      </c>
      <c r="M128" s="22"/>
      <c r="N128" s="22"/>
      <c r="O128" s="22"/>
      <c r="Q128" s="41"/>
      <c r="R128" s="41"/>
      <c r="AR128" s="41"/>
    </row>
    <row r="129" spans="1:44" ht="15.75" customHeight="1" x14ac:dyDescent="0.25">
      <c r="A129" s="36"/>
      <c r="F129" s="21" t="s">
        <v>120</v>
      </c>
      <c r="G129" s="21"/>
      <c r="H129" s="21"/>
      <c r="I129" s="16" t="s">
        <v>17</v>
      </c>
      <c r="J129" s="22"/>
      <c r="K129" s="22">
        <v>21</v>
      </c>
      <c r="L129" s="49">
        <v>4</v>
      </c>
      <c r="M129" s="22"/>
      <c r="N129" s="22"/>
      <c r="O129" s="22"/>
      <c r="Q129" s="41"/>
      <c r="R129" s="41"/>
      <c r="AR129" s="41"/>
    </row>
    <row r="130" spans="1:44" ht="15.75" customHeight="1" x14ac:dyDescent="0.25">
      <c r="A130" s="36"/>
      <c r="F130" s="21" t="s">
        <v>141</v>
      </c>
      <c r="G130" s="21"/>
      <c r="H130" s="21"/>
      <c r="I130" s="21" t="s">
        <v>97</v>
      </c>
      <c r="J130" s="22"/>
      <c r="K130" s="22">
        <v>21</v>
      </c>
      <c r="L130" s="49">
        <v>4</v>
      </c>
      <c r="M130" s="22"/>
      <c r="N130" s="22"/>
      <c r="O130" s="22"/>
      <c r="Q130" s="41"/>
      <c r="R130" s="41"/>
      <c r="AR130" s="41"/>
    </row>
    <row r="131" spans="1:44" ht="15.75" customHeight="1" x14ac:dyDescent="0.25">
      <c r="A131" s="36"/>
      <c r="M131" s="22"/>
      <c r="N131" s="22"/>
      <c r="O131" s="22"/>
      <c r="Q131" s="41"/>
      <c r="R131" s="41"/>
      <c r="AR131" s="41"/>
    </row>
    <row r="132" spans="1:44" ht="15.75" customHeight="1" x14ac:dyDescent="0.25">
      <c r="A132" s="36"/>
      <c r="Q132" s="41"/>
      <c r="R132" s="41"/>
      <c r="AR132" s="41"/>
    </row>
    <row r="133" spans="1:44" ht="15.75" customHeight="1" x14ac:dyDescent="0.25">
      <c r="A133" s="36"/>
      <c r="Q133" s="41"/>
      <c r="R133" s="41"/>
      <c r="AR133" s="41"/>
    </row>
    <row r="134" spans="1:44" ht="15.75" customHeight="1" x14ac:dyDescent="0.25">
      <c r="A134" s="36"/>
      <c r="Q134" s="41"/>
      <c r="R134" s="41"/>
      <c r="U134" s="27"/>
      <c r="V134" s="21"/>
      <c r="W134" s="21"/>
      <c r="X134" s="21"/>
      <c r="Y134" s="21"/>
      <c r="Z134" s="22"/>
      <c r="AC134" s="22"/>
      <c r="AD134" s="22"/>
      <c r="AE134" s="22"/>
      <c r="AF134" s="22"/>
      <c r="AG134" s="95"/>
      <c r="AH134" s="95"/>
      <c r="AI134" s="22"/>
      <c r="AJ134" s="22"/>
      <c r="AK134" s="22"/>
      <c r="AL134" s="24"/>
      <c r="AM134" s="22"/>
      <c r="AN134" s="22"/>
      <c r="AR134" s="41"/>
    </row>
    <row r="135" spans="1:44" ht="15.75" customHeight="1" x14ac:dyDescent="0.25">
      <c r="A135" s="36"/>
      <c r="Q135" s="41"/>
      <c r="R135" s="41"/>
      <c r="U135" s="27"/>
      <c r="V135" s="21"/>
      <c r="W135" s="21"/>
      <c r="X135" s="21"/>
      <c r="Y135" s="21"/>
      <c r="Z135" s="22"/>
      <c r="AC135" s="22"/>
      <c r="AD135" s="22"/>
      <c r="AE135" s="22"/>
      <c r="AF135" s="22"/>
      <c r="AG135" s="95"/>
      <c r="AH135" s="95"/>
      <c r="AI135" s="22"/>
      <c r="AJ135" s="22"/>
      <c r="AK135" s="22"/>
      <c r="AL135" s="24"/>
      <c r="AM135" s="22"/>
      <c r="AN135" s="22"/>
      <c r="AR135" s="41"/>
    </row>
    <row r="136" spans="1:44" ht="15.75" customHeight="1" x14ac:dyDescent="0.25">
      <c r="A136" s="36"/>
      <c r="Q136" s="36"/>
      <c r="R136" s="36"/>
      <c r="U136" s="27"/>
      <c r="V136" s="21"/>
      <c r="W136" s="21"/>
      <c r="X136" s="21"/>
      <c r="Y136" s="21"/>
      <c r="Z136" s="22"/>
      <c r="AC136" s="22"/>
      <c r="AD136" s="22"/>
      <c r="AE136" s="22"/>
      <c r="AF136" s="22"/>
      <c r="AG136" s="95"/>
      <c r="AH136" s="95"/>
      <c r="AI136" s="22"/>
      <c r="AJ136" s="22"/>
      <c r="AK136" s="22"/>
      <c r="AL136" s="24"/>
      <c r="AM136" s="22"/>
      <c r="AN136" s="22"/>
      <c r="AR136" s="36"/>
    </row>
    <row r="137" spans="1:44" ht="15.75" customHeight="1" x14ac:dyDescent="0.25">
      <c r="A137" s="36"/>
      <c r="Q137" s="36"/>
      <c r="R137" s="36"/>
      <c r="U137" s="27"/>
      <c r="V137" s="21"/>
      <c r="W137" s="21"/>
      <c r="X137" s="21"/>
      <c r="Y137" s="21"/>
      <c r="Z137" s="22"/>
      <c r="AC137" s="22"/>
      <c r="AD137" s="22"/>
      <c r="AE137" s="22"/>
      <c r="AF137" s="22"/>
      <c r="AG137" s="95"/>
      <c r="AH137" s="95"/>
      <c r="AI137" s="22"/>
      <c r="AJ137" s="22"/>
      <c r="AK137" s="22"/>
      <c r="AL137" s="24"/>
      <c r="AM137" s="22"/>
      <c r="AN137" s="22"/>
      <c r="AR137" s="36"/>
    </row>
    <row r="138" spans="1:44" ht="15.75" customHeight="1" x14ac:dyDescent="0.25">
      <c r="A138" s="36"/>
      <c r="Q138" s="36"/>
      <c r="R138" s="36"/>
      <c r="AR138" s="36"/>
    </row>
    <row r="139" spans="1:44" ht="15.75" customHeight="1" x14ac:dyDescent="0.25">
      <c r="A139" s="36"/>
      <c r="Q139" s="36"/>
      <c r="R139" s="36"/>
      <c r="S139" s="27"/>
      <c r="T139" s="21"/>
      <c r="AR139" s="36"/>
    </row>
    <row r="140" spans="1:44" ht="15.75" customHeight="1" x14ac:dyDescent="0.25">
      <c r="A140" s="36"/>
      <c r="Q140" s="36"/>
      <c r="R140" s="36"/>
      <c r="S140" s="27"/>
      <c r="T140" s="21"/>
      <c r="AR140" s="36"/>
    </row>
    <row r="141" spans="1:44" ht="15.75" customHeight="1" x14ac:dyDescent="0.25">
      <c r="A141" s="36"/>
      <c r="Q141" s="36"/>
      <c r="R141" s="36"/>
      <c r="S141" s="27"/>
      <c r="T141" s="21"/>
      <c r="AR141" s="36"/>
    </row>
    <row r="142" spans="1:44" ht="15.75" customHeight="1" x14ac:dyDescent="0.25">
      <c r="A142" s="36"/>
      <c r="Q142" s="39"/>
      <c r="R142" s="39"/>
      <c r="AR142" s="39"/>
    </row>
    <row r="143" spans="1:44" ht="15.75" customHeight="1" x14ac:dyDescent="0.25">
      <c r="A143" s="36"/>
      <c r="Q143" s="39"/>
      <c r="R143" s="39"/>
      <c r="AR143" s="39"/>
    </row>
    <row r="144" spans="1:44" ht="15.75" customHeight="1" x14ac:dyDescent="0.25">
      <c r="A144" s="36"/>
      <c r="Q144" s="39"/>
      <c r="R144" s="39"/>
      <c r="AR144" s="39"/>
    </row>
    <row r="145" spans="1:44" ht="15.75" customHeight="1" x14ac:dyDescent="0.25">
      <c r="A145" s="36"/>
      <c r="D145" s="21"/>
      <c r="E145" s="21"/>
      <c r="F145" s="21"/>
      <c r="G145" s="21"/>
      <c r="I145" s="22"/>
      <c r="J145" s="22"/>
      <c r="K145" s="22"/>
      <c r="L145" s="22"/>
      <c r="M145" s="22"/>
      <c r="Q145" s="39"/>
      <c r="R145" s="39"/>
      <c r="AR145" s="39"/>
    </row>
    <row r="146" spans="1:44" ht="15.75" x14ac:dyDescent="0.25">
      <c r="A146" s="36"/>
      <c r="Q146" s="39"/>
      <c r="R146" s="39"/>
      <c r="AR146" s="39"/>
    </row>
    <row r="147" spans="1:44" ht="15" x14ac:dyDescent="0.2">
      <c r="A147" s="39"/>
      <c r="B147" s="39"/>
      <c r="C147" s="39"/>
      <c r="D147" s="39"/>
      <c r="E147" s="39"/>
      <c r="F147" s="39"/>
      <c r="G147" s="39"/>
      <c r="H147" s="39"/>
      <c r="I147" s="39"/>
      <c r="J147" s="39"/>
      <c r="K147" s="39"/>
      <c r="L147" s="39"/>
      <c r="M147" s="39"/>
      <c r="N147" s="39"/>
      <c r="O147" s="39"/>
      <c r="P147" s="39"/>
      <c r="Q147" s="39"/>
      <c r="R147" s="39"/>
      <c r="S147" s="39"/>
      <c r="T147" s="39"/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F147" s="39"/>
      <c r="AG147" s="39"/>
      <c r="AH147" s="39"/>
      <c r="AI147" s="39"/>
      <c r="AJ147" s="39"/>
      <c r="AK147" s="39"/>
      <c r="AL147" s="39"/>
      <c r="AM147" s="39"/>
      <c r="AN147" s="39"/>
      <c r="AO147" s="39"/>
      <c r="AP147" s="39"/>
      <c r="AQ147" s="39"/>
      <c r="AR147" s="43"/>
    </row>
  </sheetData>
  <mergeCells count="31">
    <mergeCell ref="AG137:AH137"/>
    <mergeCell ref="AG124:AH124"/>
    <mergeCell ref="AG125:AH125"/>
    <mergeCell ref="AG126:AH126"/>
    <mergeCell ref="AG134:AH134"/>
    <mergeCell ref="AG135:AH135"/>
    <mergeCell ref="AG136:AH136"/>
    <mergeCell ref="AG123:AH123"/>
    <mergeCell ref="AG11:AH11"/>
    <mergeCell ref="E14:F14"/>
    <mergeCell ref="B74:P74"/>
    <mergeCell ref="S74:AQ74"/>
    <mergeCell ref="G75:M75"/>
    <mergeCell ref="S75:AQ75"/>
    <mergeCell ref="AG118:AH118"/>
    <mergeCell ref="AG119:AH119"/>
    <mergeCell ref="AG120:AH120"/>
    <mergeCell ref="AG121:AH121"/>
    <mergeCell ref="AG122:AH122"/>
    <mergeCell ref="AG10:AH10"/>
    <mergeCell ref="B1:P1"/>
    <mergeCell ref="S1:AQ1"/>
    <mergeCell ref="G2:M2"/>
    <mergeCell ref="AG2:AH2"/>
    <mergeCell ref="AG3:AH3"/>
    <mergeCell ref="AG4:AH4"/>
    <mergeCell ref="AG5:AH5"/>
    <mergeCell ref="AG6:AH6"/>
    <mergeCell ref="AG7:AH7"/>
    <mergeCell ref="AG8:AH8"/>
    <mergeCell ref="AG9:AH9"/>
  </mergeCells>
  <conditionalFormatting sqref="AM112">
    <cfRule type="cellIs" dxfId="104" priority="5" operator="notEqual">
      <formula>$AM$111</formula>
    </cfRule>
  </conditionalFormatting>
  <conditionalFormatting sqref="AN112">
    <cfRule type="cellIs" dxfId="103" priority="4" operator="notEqual">
      <formula>$AN$111</formula>
    </cfRule>
  </conditionalFormatting>
  <conditionalFormatting sqref="AO112">
    <cfRule type="cellIs" dxfId="102" priority="3" operator="notEqual">
      <formula>$AO$111</formula>
    </cfRule>
  </conditionalFormatting>
  <conditionalFormatting sqref="AP112">
    <cfRule type="cellIs" dxfId="101" priority="2" operator="notEqual">
      <formula>$AP$111</formula>
    </cfRule>
  </conditionalFormatting>
  <conditionalFormatting sqref="AQ112">
    <cfRule type="cellIs" dxfId="100" priority="1" operator="notEqual">
      <formula>$AQ$111</formula>
    </cfRule>
  </conditionalFormatting>
  <pageMargins left="0.25" right="0.25" top="0.25" bottom="0.25" header="0.5" footer="0.5"/>
  <pageSetup scale="65" fitToWidth="0" fitToHeight="0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1A8156-E71B-4846-9B77-CC7B63306477}">
  <dimension ref="A1:AR147"/>
  <sheetViews>
    <sheetView zoomScale="72" zoomScaleNormal="72" zoomScaleSheetLayoutView="78" workbookViewId="0">
      <selection activeCell="C2" sqref="C2"/>
    </sheetView>
  </sheetViews>
  <sheetFormatPr defaultRowHeight="12.75" x14ac:dyDescent="0.2"/>
  <cols>
    <col min="1" max="1" width="2.7109375" customWidth="1"/>
    <col min="2" max="2" width="13.140625" customWidth="1"/>
    <col min="3" max="3" width="8.7109375" customWidth="1"/>
    <col min="4" max="4" width="8.28515625" customWidth="1"/>
    <col min="5" max="5" width="9.7109375" customWidth="1"/>
    <col min="6" max="6" width="5.85546875" customWidth="1"/>
    <col min="7" max="13" width="9.7109375" customWidth="1"/>
    <col min="14" max="15" width="10.7109375" customWidth="1"/>
    <col min="16" max="16" width="18.7109375" customWidth="1"/>
    <col min="17" max="18" width="2.7109375" customWidth="1"/>
    <col min="19" max="19" width="5.85546875" customWidth="1"/>
    <col min="20" max="23" width="6" customWidth="1"/>
    <col min="24" max="24" width="4.7109375" customWidth="1"/>
    <col min="25" max="25" width="10.7109375" customWidth="1"/>
    <col min="26" max="30" width="5.85546875" customWidth="1"/>
    <col min="31" max="31" width="5.28515625" customWidth="1"/>
    <col min="32" max="32" width="5.85546875" customWidth="1"/>
    <col min="33" max="36" width="6" customWidth="1"/>
    <col min="37" max="37" width="4.7109375" customWidth="1"/>
    <col min="38" max="38" width="10.7109375" customWidth="1"/>
    <col min="39" max="43" width="5.85546875" customWidth="1"/>
    <col min="44" max="44" width="2.7109375" customWidth="1"/>
  </cols>
  <sheetData>
    <row r="1" spans="1:44" ht="24" customHeight="1" x14ac:dyDescent="0.3">
      <c r="A1" s="39"/>
      <c r="B1" s="85" t="s">
        <v>127</v>
      </c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39"/>
      <c r="R1" s="39"/>
      <c r="S1" s="85" t="s">
        <v>127</v>
      </c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  <c r="AG1" s="85"/>
      <c r="AH1" s="85"/>
      <c r="AI1" s="85"/>
      <c r="AJ1" s="85"/>
      <c r="AK1" s="85"/>
      <c r="AL1" s="85"/>
      <c r="AM1" s="85"/>
      <c r="AN1" s="85"/>
      <c r="AO1" s="85"/>
      <c r="AP1" s="85"/>
      <c r="AQ1" s="85"/>
      <c r="AR1" s="39"/>
    </row>
    <row r="2" spans="1:44" ht="18.600000000000001" customHeight="1" thickBot="1" x14ac:dyDescent="0.35">
      <c r="A2" s="36"/>
      <c r="B2" s="26" t="s">
        <v>76</v>
      </c>
      <c r="C2" s="26">
        <v>20</v>
      </c>
      <c r="D2" s="25"/>
      <c r="E2" s="25"/>
      <c r="F2" s="25"/>
      <c r="G2" s="86" t="s">
        <v>170</v>
      </c>
      <c r="H2" s="86"/>
      <c r="I2" s="86"/>
      <c r="J2" s="86"/>
      <c r="K2" s="86"/>
      <c r="L2" s="86"/>
      <c r="M2" s="86"/>
      <c r="N2" s="25"/>
      <c r="O2" s="25"/>
      <c r="P2" s="25"/>
      <c r="Q2" s="36"/>
      <c r="R2" s="36"/>
      <c r="U2" s="37" t="s">
        <v>109</v>
      </c>
      <c r="V2" s="10" t="s">
        <v>0</v>
      </c>
      <c r="W2" s="10"/>
      <c r="X2" s="10"/>
      <c r="Y2" s="10"/>
      <c r="Z2" s="10" t="s">
        <v>1</v>
      </c>
      <c r="AA2" s="10"/>
      <c r="AB2" s="10"/>
      <c r="AC2" s="37" t="s">
        <v>3</v>
      </c>
      <c r="AD2" s="37" t="s">
        <v>7</v>
      </c>
      <c r="AE2" s="37" t="s">
        <v>8</v>
      </c>
      <c r="AF2" s="37" t="s">
        <v>9</v>
      </c>
      <c r="AG2" s="97" t="s">
        <v>71</v>
      </c>
      <c r="AH2" s="97"/>
      <c r="AI2" s="37" t="s">
        <v>4</v>
      </c>
      <c r="AJ2" s="37" t="s">
        <v>6</v>
      </c>
      <c r="AK2" s="37" t="s">
        <v>5</v>
      </c>
      <c r="AL2" s="37" t="s">
        <v>72</v>
      </c>
      <c r="AM2" s="21"/>
      <c r="AN2" s="11"/>
      <c r="AO2" s="11"/>
      <c r="AP2" s="22"/>
      <c r="AQ2" s="22"/>
      <c r="AR2" s="39"/>
    </row>
    <row r="3" spans="1:44" ht="18.75" thickBot="1" x14ac:dyDescent="0.3">
      <c r="A3" s="36"/>
      <c r="B3" s="4" t="s">
        <v>110</v>
      </c>
      <c r="C3" s="2" t="s">
        <v>80</v>
      </c>
      <c r="D3" s="2"/>
      <c r="E3" s="3"/>
      <c r="F3" s="2"/>
      <c r="G3" s="4" t="s">
        <v>7</v>
      </c>
      <c r="H3" s="4" t="s">
        <v>8</v>
      </c>
      <c r="I3" s="4" t="s">
        <v>9</v>
      </c>
      <c r="J3" s="4" t="s">
        <v>11</v>
      </c>
      <c r="K3" s="4" t="s">
        <v>12</v>
      </c>
      <c r="L3" s="4" t="s">
        <v>10</v>
      </c>
      <c r="M3" s="4" t="s">
        <v>4</v>
      </c>
      <c r="N3" s="4" t="s">
        <v>13</v>
      </c>
      <c r="O3" s="4" t="s">
        <v>2</v>
      </c>
      <c r="P3" s="4" t="s">
        <v>252</v>
      </c>
      <c r="Q3" s="36"/>
      <c r="R3" s="36"/>
      <c r="U3" s="27">
        <v>8</v>
      </c>
      <c r="V3" s="21" t="s">
        <v>15</v>
      </c>
      <c r="X3" s="21"/>
      <c r="Y3" s="21"/>
      <c r="Z3" s="21" t="s">
        <v>184</v>
      </c>
      <c r="AB3" s="22"/>
      <c r="AC3" s="22">
        <f t="shared" ref="AC3:AC10" si="0">+AD3+AE3+AF3</f>
        <v>20</v>
      </c>
      <c r="AD3" s="22">
        <v>16</v>
      </c>
      <c r="AE3" s="22">
        <v>2</v>
      </c>
      <c r="AF3" s="22">
        <v>2</v>
      </c>
      <c r="AG3" s="95">
        <f t="shared" ref="AG3:AG11" si="1">+(AD3*2+AF3)/(2*AC3)</f>
        <v>0.85</v>
      </c>
      <c r="AH3" s="95"/>
      <c r="AI3" s="22">
        <v>33</v>
      </c>
      <c r="AJ3" s="22">
        <v>0</v>
      </c>
      <c r="AK3" s="22">
        <v>5</v>
      </c>
      <c r="AL3" s="24">
        <f t="shared" ref="AL3:AL12" si="2">+AI3/AC3</f>
        <v>1.65</v>
      </c>
      <c r="AN3" s="22"/>
      <c r="AQ3" s="22"/>
      <c r="AR3" s="39"/>
    </row>
    <row r="4" spans="1:44" ht="18" x14ac:dyDescent="0.25">
      <c r="A4" s="36"/>
      <c r="B4" s="5">
        <v>5</v>
      </c>
      <c r="C4" s="6" t="s">
        <v>171</v>
      </c>
      <c r="D4" s="11"/>
      <c r="E4" s="11"/>
      <c r="F4" s="11"/>
      <c r="G4" s="5">
        <v>16</v>
      </c>
      <c r="H4" s="5">
        <v>2</v>
      </c>
      <c r="I4" s="5">
        <v>2</v>
      </c>
      <c r="J4" s="5">
        <f t="shared" ref="J4:J11" si="3">2*G4+I4</f>
        <v>34</v>
      </c>
      <c r="K4" s="35">
        <f t="shared" ref="K4:K11" si="4">+J4/((G4+H4+I4)*2)</f>
        <v>0.85</v>
      </c>
      <c r="L4" s="5">
        <f>+$AN$27</f>
        <v>79</v>
      </c>
      <c r="M4" s="5">
        <v>33</v>
      </c>
      <c r="N4" s="5">
        <f>$AO$27</f>
        <v>115</v>
      </c>
      <c r="O4" s="5">
        <f>$AQ$27</f>
        <v>38</v>
      </c>
      <c r="P4" s="5">
        <v>1</v>
      </c>
      <c r="Q4" s="40"/>
      <c r="R4" s="36"/>
      <c r="U4" s="27">
        <v>7.5</v>
      </c>
      <c r="V4" s="21" t="s">
        <v>253</v>
      </c>
      <c r="X4" s="21"/>
      <c r="Y4" s="21"/>
      <c r="Z4" s="16" t="s">
        <v>136</v>
      </c>
      <c r="AC4" s="22">
        <f t="shared" si="0"/>
        <v>17</v>
      </c>
      <c r="AD4" s="22">
        <v>11</v>
      </c>
      <c r="AE4" s="22">
        <v>3</v>
      </c>
      <c r="AF4" s="22">
        <v>3</v>
      </c>
      <c r="AG4" s="95">
        <f t="shared" si="1"/>
        <v>0.73529411764705888</v>
      </c>
      <c r="AH4" s="95"/>
      <c r="AI4" s="22">
        <v>34</v>
      </c>
      <c r="AJ4" s="22">
        <v>0</v>
      </c>
      <c r="AK4" s="22">
        <v>1</v>
      </c>
      <c r="AL4" s="24">
        <f t="shared" si="2"/>
        <v>2</v>
      </c>
      <c r="AN4" s="22"/>
      <c r="AO4" s="5"/>
      <c r="AQ4" s="22"/>
      <c r="AR4" s="39"/>
    </row>
    <row r="5" spans="1:44" ht="18" x14ac:dyDescent="0.25">
      <c r="A5" s="36"/>
      <c r="B5" s="5">
        <v>1</v>
      </c>
      <c r="C5" s="6" t="s">
        <v>130</v>
      </c>
      <c r="D5" s="11"/>
      <c r="E5" s="6"/>
      <c r="F5" s="11"/>
      <c r="G5" s="5">
        <v>13</v>
      </c>
      <c r="H5" s="5">
        <v>4</v>
      </c>
      <c r="I5" s="5">
        <v>3</v>
      </c>
      <c r="J5" s="5">
        <f t="shared" si="3"/>
        <v>29</v>
      </c>
      <c r="K5" s="35">
        <f t="shared" si="4"/>
        <v>0.72499999999999998</v>
      </c>
      <c r="L5" s="5">
        <f>+$AA$27</f>
        <v>72</v>
      </c>
      <c r="M5" s="5">
        <v>39</v>
      </c>
      <c r="N5" s="5">
        <f>$AB$27</f>
        <v>108</v>
      </c>
      <c r="O5" s="5">
        <f>$AD$27</f>
        <v>32</v>
      </c>
      <c r="P5" s="5">
        <v>3</v>
      </c>
      <c r="Q5" s="40"/>
      <c r="R5" s="36"/>
      <c r="U5" s="27">
        <v>7.5</v>
      </c>
      <c r="V5" s="21" t="s">
        <v>69</v>
      </c>
      <c r="X5" s="21"/>
      <c r="Z5" s="21" t="s">
        <v>16</v>
      </c>
      <c r="AB5" s="22"/>
      <c r="AC5" s="22">
        <f t="shared" si="0"/>
        <v>20</v>
      </c>
      <c r="AD5" s="22">
        <v>13</v>
      </c>
      <c r="AE5" s="22">
        <v>6</v>
      </c>
      <c r="AF5" s="22">
        <v>1</v>
      </c>
      <c r="AG5" s="95">
        <f t="shared" si="1"/>
        <v>0.67500000000000004</v>
      </c>
      <c r="AH5" s="95"/>
      <c r="AI5" s="22">
        <v>50</v>
      </c>
      <c r="AJ5" s="22">
        <v>3</v>
      </c>
      <c r="AK5" s="22">
        <v>1</v>
      </c>
      <c r="AL5" s="24">
        <f t="shared" si="2"/>
        <v>2.5</v>
      </c>
      <c r="AN5" s="22"/>
      <c r="AO5" s="5"/>
      <c r="AQ5" s="22"/>
      <c r="AR5" s="39"/>
    </row>
    <row r="6" spans="1:44" ht="18" x14ac:dyDescent="0.25">
      <c r="A6" s="36"/>
      <c r="B6" s="5">
        <v>4</v>
      </c>
      <c r="C6" s="6" t="s">
        <v>115</v>
      </c>
      <c r="D6" s="11"/>
      <c r="E6" s="11"/>
      <c r="F6" s="11"/>
      <c r="G6" s="5">
        <v>13</v>
      </c>
      <c r="H6" s="5">
        <v>6</v>
      </c>
      <c r="I6" s="5">
        <v>1</v>
      </c>
      <c r="J6" s="5">
        <f t="shared" si="3"/>
        <v>27</v>
      </c>
      <c r="K6" s="35">
        <f t="shared" si="4"/>
        <v>0.67500000000000004</v>
      </c>
      <c r="L6" s="5">
        <f>+$AA$66</f>
        <v>71</v>
      </c>
      <c r="M6" s="5">
        <v>53</v>
      </c>
      <c r="N6" s="5">
        <f>+$AB$66</f>
        <v>115</v>
      </c>
      <c r="O6" s="5">
        <f>+$AD$66</f>
        <v>24</v>
      </c>
      <c r="P6" s="5">
        <v>2</v>
      </c>
      <c r="Q6" s="40"/>
      <c r="R6" s="36"/>
      <c r="U6" s="27">
        <v>7</v>
      </c>
      <c r="V6" s="21" t="s">
        <v>183</v>
      </c>
      <c r="X6" s="21"/>
      <c r="Z6" s="21" t="s">
        <v>97</v>
      </c>
      <c r="AB6" s="22"/>
      <c r="AC6" s="22">
        <f t="shared" si="0"/>
        <v>17</v>
      </c>
      <c r="AD6" s="22">
        <v>8</v>
      </c>
      <c r="AE6" s="22">
        <v>8</v>
      </c>
      <c r="AF6" s="22">
        <v>1</v>
      </c>
      <c r="AG6" s="95">
        <f t="shared" si="1"/>
        <v>0.5</v>
      </c>
      <c r="AH6" s="95"/>
      <c r="AI6" s="22">
        <v>44</v>
      </c>
      <c r="AJ6" s="22">
        <v>2</v>
      </c>
      <c r="AK6" s="22">
        <v>3</v>
      </c>
      <c r="AL6" s="24">
        <f t="shared" si="2"/>
        <v>2.5882352941176472</v>
      </c>
      <c r="AN6" s="22"/>
      <c r="AO6" s="5"/>
      <c r="AQ6" s="22"/>
      <c r="AR6" s="39"/>
    </row>
    <row r="7" spans="1:44" ht="18" x14ac:dyDescent="0.25">
      <c r="A7" s="36"/>
      <c r="B7" s="5">
        <v>7</v>
      </c>
      <c r="C7" s="6" t="s">
        <v>92</v>
      </c>
      <c r="D7" s="11"/>
      <c r="E7" s="6"/>
      <c r="F7" s="11"/>
      <c r="G7" s="5">
        <v>9</v>
      </c>
      <c r="H7" s="5">
        <v>10</v>
      </c>
      <c r="I7" s="5">
        <v>1</v>
      </c>
      <c r="J7" s="5">
        <f t="shared" si="3"/>
        <v>19</v>
      </c>
      <c r="K7" s="35">
        <f t="shared" si="4"/>
        <v>0.47499999999999998</v>
      </c>
      <c r="L7" s="5">
        <f>+$AN$53</f>
        <v>53</v>
      </c>
      <c r="M7" s="5">
        <v>55</v>
      </c>
      <c r="N7" s="5">
        <f>+$AO$53</f>
        <v>75</v>
      </c>
      <c r="O7" s="5">
        <f>+$AQ$53</f>
        <v>30</v>
      </c>
      <c r="P7" s="5">
        <v>4</v>
      </c>
      <c r="Q7" s="40"/>
      <c r="R7" s="36"/>
      <c r="U7" s="27">
        <v>8</v>
      </c>
      <c r="V7" s="21" t="s">
        <v>142</v>
      </c>
      <c r="X7" s="21"/>
      <c r="Z7" s="21" t="s">
        <v>14</v>
      </c>
      <c r="AB7" s="22"/>
      <c r="AC7" s="22">
        <f t="shared" si="0"/>
        <v>19</v>
      </c>
      <c r="AD7" s="22">
        <v>6</v>
      </c>
      <c r="AE7" s="22">
        <v>10</v>
      </c>
      <c r="AF7" s="22">
        <v>3</v>
      </c>
      <c r="AG7" s="95">
        <f t="shared" si="1"/>
        <v>0.39473684210526316</v>
      </c>
      <c r="AH7" s="95"/>
      <c r="AI7" s="22">
        <v>60</v>
      </c>
      <c r="AJ7" s="22">
        <v>4</v>
      </c>
      <c r="AK7" s="22">
        <v>0</v>
      </c>
      <c r="AL7" s="24">
        <f t="shared" si="2"/>
        <v>3.1578947368421053</v>
      </c>
      <c r="AN7" s="22"/>
      <c r="AO7" s="5"/>
      <c r="AQ7" s="22"/>
      <c r="AR7" s="39"/>
    </row>
    <row r="8" spans="1:44" ht="18" x14ac:dyDescent="0.25">
      <c r="A8" s="36"/>
      <c r="B8" s="5">
        <v>6</v>
      </c>
      <c r="C8" s="6" t="s">
        <v>17</v>
      </c>
      <c r="D8" s="11"/>
      <c r="E8" s="6"/>
      <c r="F8" s="11"/>
      <c r="G8" s="5">
        <v>8</v>
      </c>
      <c r="H8" s="5">
        <v>9</v>
      </c>
      <c r="I8" s="5">
        <v>3</v>
      </c>
      <c r="J8" s="5">
        <f t="shared" si="3"/>
        <v>19</v>
      </c>
      <c r="K8" s="35">
        <f t="shared" si="4"/>
        <v>0.47499999999999998</v>
      </c>
      <c r="L8" s="5">
        <f>+$AN$40</f>
        <v>69</v>
      </c>
      <c r="M8" s="5">
        <v>66</v>
      </c>
      <c r="N8" s="5">
        <f>+$AO$40</f>
        <v>101</v>
      </c>
      <c r="O8" s="5">
        <f>+$AQ$40</f>
        <v>18</v>
      </c>
      <c r="P8" s="5">
        <v>5</v>
      </c>
      <c r="Q8" s="40"/>
      <c r="R8" s="36"/>
      <c r="U8" s="27">
        <v>7</v>
      </c>
      <c r="V8" s="21" t="s">
        <v>162</v>
      </c>
      <c r="X8" s="21"/>
      <c r="Z8" s="21" t="s">
        <v>17</v>
      </c>
      <c r="AB8" s="22"/>
      <c r="AC8" s="22">
        <f t="shared" si="0"/>
        <v>18</v>
      </c>
      <c r="AD8" s="22">
        <v>7</v>
      </c>
      <c r="AE8" s="22">
        <v>9</v>
      </c>
      <c r="AF8" s="22">
        <v>2</v>
      </c>
      <c r="AG8" s="95">
        <f t="shared" si="1"/>
        <v>0.44444444444444442</v>
      </c>
      <c r="AH8" s="95"/>
      <c r="AI8" s="22">
        <v>59</v>
      </c>
      <c r="AJ8" s="22">
        <v>4</v>
      </c>
      <c r="AK8" s="22">
        <v>0</v>
      </c>
      <c r="AL8" s="24">
        <f t="shared" si="2"/>
        <v>3.2777777777777777</v>
      </c>
      <c r="AN8" s="22"/>
      <c r="AO8" s="5"/>
      <c r="AQ8" s="22"/>
      <c r="AR8" s="39"/>
    </row>
    <row r="9" spans="1:44" ht="18" x14ac:dyDescent="0.25">
      <c r="A9" s="36"/>
      <c r="B9" s="5">
        <v>8</v>
      </c>
      <c r="C9" s="6" t="s">
        <v>14</v>
      </c>
      <c r="D9" s="11"/>
      <c r="E9" s="6"/>
      <c r="F9" s="11"/>
      <c r="G9" s="5">
        <v>6</v>
      </c>
      <c r="H9" s="5">
        <v>11</v>
      </c>
      <c r="I9" s="5">
        <v>3</v>
      </c>
      <c r="J9" s="5">
        <f t="shared" si="3"/>
        <v>15</v>
      </c>
      <c r="K9" s="35">
        <f t="shared" si="4"/>
        <v>0.375</v>
      </c>
      <c r="L9" s="5">
        <f>+$AN$66</f>
        <v>52</v>
      </c>
      <c r="M9" s="5">
        <v>73</v>
      </c>
      <c r="N9" s="5">
        <f>$AO$66</f>
        <v>71</v>
      </c>
      <c r="O9" s="5">
        <f>$AQ$66</f>
        <v>22</v>
      </c>
      <c r="P9" s="5">
        <v>6</v>
      </c>
      <c r="Q9" s="40"/>
      <c r="R9" s="36"/>
      <c r="U9" s="27">
        <v>7.5</v>
      </c>
      <c r="V9" s="21" t="s">
        <v>78</v>
      </c>
      <c r="X9" s="21"/>
      <c r="Z9" s="21" t="s">
        <v>18</v>
      </c>
      <c r="AB9" s="22"/>
      <c r="AC9" s="22">
        <f t="shared" si="0"/>
        <v>19</v>
      </c>
      <c r="AD9" s="22">
        <v>4</v>
      </c>
      <c r="AE9" s="22">
        <v>11</v>
      </c>
      <c r="AF9" s="22">
        <v>4</v>
      </c>
      <c r="AG9" s="95">
        <f t="shared" si="1"/>
        <v>0.31578947368421051</v>
      </c>
      <c r="AH9" s="95"/>
      <c r="AI9" s="22">
        <v>76</v>
      </c>
      <c r="AJ9" s="22">
        <v>1</v>
      </c>
      <c r="AK9" s="22">
        <v>0</v>
      </c>
      <c r="AL9" s="24">
        <f t="shared" si="2"/>
        <v>4</v>
      </c>
      <c r="AN9" s="22"/>
      <c r="AO9" s="5"/>
      <c r="AQ9" s="22"/>
      <c r="AR9" s="39"/>
    </row>
    <row r="10" spans="1:44" ht="18" x14ac:dyDescent="0.25">
      <c r="A10" s="40"/>
      <c r="B10" s="5">
        <v>2</v>
      </c>
      <c r="C10" s="6" t="s">
        <v>18</v>
      </c>
      <c r="D10" s="11"/>
      <c r="E10" s="6"/>
      <c r="F10" s="11"/>
      <c r="G10" s="5">
        <v>5</v>
      </c>
      <c r="H10" s="5">
        <v>11</v>
      </c>
      <c r="I10" s="5">
        <v>4</v>
      </c>
      <c r="J10" s="5">
        <f t="shared" si="3"/>
        <v>14</v>
      </c>
      <c r="K10" s="35">
        <f t="shared" si="4"/>
        <v>0.35</v>
      </c>
      <c r="L10" s="5">
        <f>+$AA$40</f>
        <v>58</v>
      </c>
      <c r="M10" s="5">
        <v>78</v>
      </c>
      <c r="N10" s="5">
        <f>$AB$40</f>
        <v>82</v>
      </c>
      <c r="O10" s="5">
        <f>$AD$40</f>
        <v>20</v>
      </c>
      <c r="P10" s="5">
        <v>7</v>
      </c>
      <c r="Q10" s="40"/>
      <c r="R10" s="40"/>
      <c r="U10" s="27">
        <v>7</v>
      </c>
      <c r="V10" s="21" t="s">
        <v>145</v>
      </c>
      <c r="X10" s="21"/>
      <c r="Z10" s="21" t="s">
        <v>93</v>
      </c>
      <c r="AB10" s="22"/>
      <c r="AC10" s="22">
        <f t="shared" si="0"/>
        <v>7</v>
      </c>
      <c r="AD10" s="22">
        <v>0</v>
      </c>
      <c r="AE10" s="22">
        <v>7</v>
      </c>
      <c r="AF10" s="22">
        <v>0</v>
      </c>
      <c r="AG10" s="95">
        <f t="shared" si="1"/>
        <v>0</v>
      </c>
      <c r="AH10" s="95"/>
      <c r="AI10" s="22">
        <v>41</v>
      </c>
      <c r="AJ10" s="22">
        <v>0</v>
      </c>
      <c r="AK10" s="22">
        <v>0</v>
      </c>
      <c r="AL10" s="24">
        <f t="shared" si="2"/>
        <v>5.8571428571428568</v>
      </c>
      <c r="AN10" s="22"/>
      <c r="AO10" s="5"/>
      <c r="AQ10" s="22"/>
      <c r="AR10" s="39"/>
    </row>
    <row r="11" spans="1:44" ht="18.75" thickBot="1" x14ac:dyDescent="0.3">
      <c r="A11" s="40"/>
      <c r="B11" s="5">
        <v>3</v>
      </c>
      <c r="C11" s="6" t="s">
        <v>93</v>
      </c>
      <c r="D11" s="11"/>
      <c r="E11" s="11"/>
      <c r="F11" s="11"/>
      <c r="G11" s="5">
        <v>0</v>
      </c>
      <c r="H11" s="5">
        <v>17</v>
      </c>
      <c r="I11" s="5">
        <v>3</v>
      </c>
      <c r="J11" s="5">
        <f t="shared" si="3"/>
        <v>3</v>
      </c>
      <c r="K11" s="35">
        <f t="shared" si="4"/>
        <v>7.4999999999999997E-2</v>
      </c>
      <c r="L11" s="5">
        <f>+$AA$53</f>
        <v>40</v>
      </c>
      <c r="M11" s="5">
        <v>97</v>
      </c>
      <c r="N11" s="5">
        <f>+$AB$53</f>
        <v>71</v>
      </c>
      <c r="O11" s="5">
        <f>+$AD$53</f>
        <v>18</v>
      </c>
      <c r="P11" s="5">
        <v>8</v>
      </c>
      <c r="Q11" s="40"/>
      <c r="R11" s="40"/>
      <c r="V11" s="21" t="s">
        <v>19</v>
      </c>
      <c r="X11" s="21"/>
      <c r="Y11" s="21"/>
      <c r="Z11" s="11"/>
      <c r="AA11" s="21"/>
      <c r="AB11" s="22"/>
      <c r="AC11" s="22">
        <f>+AC126</f>
        <v>23</v>
      </c>
      <c r="AD11" s="22">
        <f>+AD126</f>
        <v>5</v>
      </c>
      <c r="AE11" s="22">
        <f>+AE126</f>
        <v>14</v>
      </c>
      <c r="AF11" s="22">
        <f>+AF126</f>
        <v>4</v>
      </c>
      <c r="AG11" s="95">
        <f t="shared" si="1"/>
        <v>0.30434782608695654</v>
      </c>
      <c r="AH11" s="95"/>
      <c r="AI11" s="22">
        <f>+AI126</f>
        <v>83</v>
      </c>
      <c r="AJ11" s="22">
        <f>+AJ126</f>
        <v>0</v>
      </c>
      <c r="AK11" s="22">
        <f>+AK126</f>
        <v>1</v>
      </c>
      <c r="AL11" s="24">
        <f t="shared" si="2"/>
        <v>3.6086956521739131</v>
      </c>
      <c r="AM11" s="21"/>
      <c r="AN11" s="11"/>
      <c r="AO11" s="5"/>
      <c r="AQ11" s="11"/>
      <c r="AR11" s="39"/>
    </row>
    <row r="12" spans="1:44" ht="18" x14ac:dyDescent="0.25">
      <c r="A12" s="40"/>
      <c r="B12" s="7"/>
      <c r="C12" s="7"/>
      <c r="D12" s="7"/>
      <c r="E12" s="8"/>
      <c r="F12" s="7"/>
      <c r="G12" s="9">
        <f>SUM(G4:G11)</f>
        <v>70</v>
      </c>
      <c r="H12" s="9">
        <f>SUM(H4:H11)</f>
        <v>70</v>
      </c>
      <c r="I12" s="9">
        <f>SUM(I4:I11)</f>
        <v>20</v>
      </c>
      <c r="J12" s="9"/>
      <c r="K12" s="9"/>
      <c r="L12" s="9">
        <f>SUM(L4:L11)</f>
        <v>494</v>
      </c>
      <c r="M12" s="9">
        <f>SUM(M4:M11)</f>
        <v>494</v>
      </c>
      <c r="N12" s="9">
        <f>SUM(N4:N11)</f>
        <v>738</v>
      </c>
      <c r="O12" s="9">
        <f>SUM(O4:O11)</f>
        <v>202</v>
      </c>
      <c r="P12" s="9"/>
      <c r="Q12" s="40"/>
      <c r="R12" s="40"/>
      <c r="U12" s="32"/>
      <c r="V12" s="32"/>
      <c r="W12" s="31" t="s">
        <v>20</v>
      </c>
      <c r="X12" s="32"/>
      <c r="Y12" s="32"/>
      <c r="Z12" s="32"/>
      <c r="AA12" s="31"/>
      <c r="AB12" s="15"/>
      <c r="AC12" s="15">
        <f>SUM(AC3:AC11)</f>
        <v>160</v>
      </c>
      <c r="AD12" s="15">
        <f>SUM(AD3:AD11)</f>
        <v>70</v>
      </c>
      <c r="AE12" s="15">
        <f>SUM(AE3:AE11)</f>
        <v>70</v>
      </c>
      <c r="AF12" s="15">
        <f>SUM(AF3:AF11)</f>
        <v>20</v>
      </c>
      <c r="AG12" s="15"/>
      <c r="AH12" s="15"/>
      <c r="AI12" s="15">
        <f>SUM(AI3:AI11)</f>
        <v>480</v>
      </c>
      <c r="AJ12" s="15">
        <f>SUM(AJ3:AJ11)</f>
        <v>14</v>
      </c>
      <c r="AK12" s="15">
        <f>SUM(AK3:AK11)</f>
        <v>11</v>
      </c>
      <c r="AL12" s="33">
        <f t="shared" si="2"/>
        <v>3</v>
      </c>
      <c r="AR12" s="39"/>
    </row>
    <row r="13" spans="1:44" ht="15.75" x14ac:dyDescent="0.25">
      <c r="A13" s="41"/>
      <c r="B13" s="1"/>
      <c r="C13" s="1"/>
      <c r="D13" s="1"/>
      <c r="P13" s="1"/>
      <c r="Q13" s="41"/>
      <c r="R13" s="41"/>
      <c r="AR13" s="39"/>
    </row>
    <row r="14" spans="1:44" ht="15.95" customHeight="1" thickBot="1" x14ac:dyDescent="0.3">
      <c r="A14" s="41"/>
      <c r="B14" s="47" t="str">
        <f>"Week "&amp;TEXT(C2,"##")&amp;" Summary:"</f>
        <v>Week 20 Summary:</v>
      </c>
      <c r="C14" s="48"/>
      <c r="D14" s="48"/>
      <c r="E14" s="96">
        <v>46041</v>
      </c>
      <c r="F14" s="96"/>
      <c r="G14" s="36" t="s">
        <v>70</v>
      </c>
      <c r="H14" s="36" t="s">
        <v>25</v>
      </c>
      <c r="I14" s="36" t="s">
        <v>90</v>
      </c>
      <c r="J14" s="39"/>
      <c r="K14" s="39"/>
      <c r="L14" s="36" t="s">
        <v>89</v>
      </c>
      <c r="M14" s="39"/>
      <c r="N14" s="39"/>
      <c r="O14" s="39"/>
      <c r="P14" s="39"/>
      <c r="Q14" s="41"/>
      <c r="R14" s="41"/>
      <c r="S14" s="23" t="s">
        <v>109</v>
      </c>
      <c r="T14" s="51" t="s">
        <v>80</v>
      </c>
      <c r="U14" s="51"/>
      <c r="V14" s="51"/>
      <c r="W14" s="51"/>
      <c r="X14" s="51" t="s">
        <v>110</v>
      </c>
      <c r="Y14" s="17" t="s">
        <v>21</v>
      </c>
      <c r="Z14" s="23" t="s">
        <v>3</v>
      </c>
      <c r="AA14" s="23" t="s">
        <v>22</v>
      </c>
      <c r="AB14" s="23" t="s">
        <v>23</v>
      </c>
      <c r="AC14" s="23" t="s">
        <v>24</v>
      </c>
      <c r="AD14" s="23" t="s">
        <v>2</v>
      </c>
      <c r="AE14" s="45"/>
      <c r="AF14" s="23" t="s">
        <v>109</v>
      </c>
      <c r="AG14" s="51" t="s">
        <v>80</v>
      </c>
      <c r="AH14" s="51"/>
      <c r="AI14" s="51"/>
      <c r="AJ14" s="51"/>
      <c r="AK14" s="51" t="s">
        <v>110</v>
      </c>
      <c r="AL14" s="17" t="s">
        <v>21</v>
      </c>
      <c r="AM14" s="23" t="s">
        <v>3</v>
      </c>
      <c r="AN14" s="23" t="s">
        <v>22</v>
      </c>
      <c r="AO14" s="23" t="s">
        <v>23</v>
      </c>
      <c r="AP14" s="23" t="s">
        <v>24</v>
      </c>
      <c r="AQ14" s="23" t="s">
        <v>2</v>
      </c>
      <c r="AR14" s="39"/>
    </row>
    <row r="15" spans="1:44" ht="15.95" customHeight="1" x14ac:dyDescent="0.25">
      <c r="A15" s="41"/>
      <c r="B15" s="42" t="s">
        <v>146</v>
      </c>
      <c r="C15" s="6" t="s">
        <v>179</v>
      </c>
      <c r="E15" s="21"/>
      <c r="F15" s="21"/>
      <c r="G15" s="5">
        <v>4</v>
      </c>
      <c r="H15" s="22">
        <v>1</v>
      </c>
      <c r="I15" s="21" t="s">
        <v>120</v>
      </c>
      <c r="J15" s="21"/>
      <c r="K15" s="21"/>
      <c r="L15" s="21" t="s">
        <v>638</v>
      </c>
      <c r="M15" s="21"/>
      <c r="N15" s="21"/>
      <c r="O15" s="21"/>
      <c r="P15" s="21"/>
      <c r="Q15" s="41"/>
      <c r="R15" s="41"/>
      <c r="S15" s="18" t="s">
        <v>130</v>
      </c>
      <c r="T15" s="18"/>
      <c r="U15" s="18"/>
      <c r="V15" s="18"/>
      <c r="W15" s="18"/>
      <c r="X15" s="16" t="s">
        <v>135</v>
      </c>
      <c r="Z15" s="22">
        <v>39</v>
      </c>
      <c r="AA15" s="22">
        <v>4</v>
      </c>
      <c r="AB15" s="22">
        <v>26</v>
      </c>
      <c r="AC15" s="22">
        <f t="shared" ref="AC15:AC26" si="5">+AA15+AB15</f>
        <v>30</v>
      </c>
      <c r="AD15" s="22">
        <v>2</v>
      </c>
      <c r="AE15" s="45"/>
      <c r="AF15" s="18" t="s">
        <v>171</v>
      </c>
      <c r="AG15" s="18"/>
      <c r="AH15" s="18"/>
      <c r="AI15" s="18"/>
      <c r="AJ15" s="18"/>
      <c r="AK15" s="16" t="s">
        <v>174</v>
      </c>
      <c r="AM15" s="22">
        <v>22</v>
      </c>
      <c r="AN15" s="22">
        <v>12</v>
      </c>
      <c r="AO15" s="22">
        <v>11</v>
      </c>
      <c r="AP15" s="22">
        <f t="shared" ref="AP15:AP26" si="6">+AN15+AO15</f>
        <v>23</v>
      </c>
      <c r="AQ15" s="22">
        <v>4</v>
      </c>
      <c r="AR15" s="39"/>
    </row>
    <row r="16" spans="1:44" ht="15.95" customHeight="1" x14ac:dyDescent="0.25">
      <c r="A16" s="41"/>
      <c r="B16" s="22" t="s">
        <v>27</v>
      </c>
      <c r="D16" s="21" t="s">
        <v>100</v>
      </c>
      <c r="E16" s="21"/>
      <c r="F16" s="21"/>
      <c r="G16" s="21"/>
      <c r="H16" s="22">
        <v>2</v>
      </c>
      <c r="I16" s="21" t="s">
        <v>129</v>
      </c>
      <c r="J16" s="21"/>
      <c r="K16" s="21"/>
      <c r="L16" s="21" t="s">
        <v>639</v>
      </c>
      <c r="M16" s="21"/>
      <c r="N16" s="21"/>
      <c r="O16" s="21"/>
      <c r="P16" s="21"/>
      <c r="Q16" s="41"/>
      <c r="R16" s="41"/>
      <c r="S16" s="27">
        <v>7.5</v>
      </c>
      <c r="T16" s="21" t="s">
        <v>253</v>
      </c>
      <c r="U16" s="21"/>
      <c r="V16" s="21"/>
      <c r="W16" s="21"/>
      <c r="X16" s="22">
        <v>1</v>
      </c>
      <c r="Y16" s="21" t="s">
        <v>134</v>
      </c>
      <c r="Z16" s="22">
        <v>17</v>
      </c>
      <c r="AA16" s="22">
        <v>0</v>
      </c>
      <c r="AB16" s="22">
        <v>0</v>
      </c>
      <c r="AC16" s="22">
        <f t="shared" si="5"/>
        <v>0</v>
      </c>
      <c r="AD16" s="22">
        <v>0</v>
      </c>
      <c r="AE16" s="45"/>
      <c r="AF16" s="27">
        <v>8</v>
      </c>
      <c r="AG16" s="21" t="s">
        <v>15</v>
      </c>
      <c r="AK16" s="22"/>
      <c r="AL16" s="21" t="s">
        <v>173</v>
      </c>
      <c r="AM16" s="22">
        <v>20</v>
      </c>
      <c r="AN16" s="22">
        <v>0</v>
      </c>
      <c r="AO16" s="22">
        <v>2</v>
      </c>
      <c r="AP16" s="22">
        <f t="shared" si="6"/>
        <v>2</v>
      </c>
      <c r="AQ16" s="22">
        <v>0</v>
      </c>
      <c r="AR16" s="39"/>
    </row>
    <row r="17" spans="1:44" ht="15.95" customHeight="1" x14ac:dyDescent="0.25">
      <c r="A17" s="41"/>
      <c r="B17" s="22"/>
      <c r="C17" s="21"/>
      <c r="D17" s="21"/>
      <c r="E17" s="21"/>
      <c r="F17" s="21"/>
      <c r="G17" s="21"/>
      <c r="H17" s="22">
        <v>2</v>
      </c>
      <c r="I17" s="21" t="s">
        <v>161</v>
      </c>
      <c r="J17" s="21"/>
      <c r="K17" s="21"/>
      <c r="L17" s="21" t="s">
        <v>640</v>
      </c>
      <c r="M17" s="21"/>
      <c r="N17" s="21"/>
      <c r="O17" s="21"/>
      <c r="P17" s="21"/>
      <c r="Q17" s="41"/>
      <c r="R17" s="41"/>
      <c r="S17" s="27">
        <v>9.5</v>
      </c>
      <c r="T17" s="21" t="s">
        <v>185</v>
      </c>
      <c r="U17" s="21"/>
      <c r="V17" s="21"/>
      <c r="W17" s="21"/>
      <c r="X17" s="22">
        <v>7</v>
      </c>
      <c r="Y17" s="21" t="s">
        <v>134</v>
      </c>
      <c r="Z17" s="22">
        <v>19</v>
      </c>
      <c r="AA17" s="22">
        <v>27</v>
      </c>
      <c r="AB17" s="22">
        <v>7</v>
      </c>
      <c r="AC17" s="22">
        <f t="shared" si="5"/>
        <v>34</v>
      </c>
      <c r="AD17" s="22">
        <v>4</v>
      </c>
      <c r="AE17" s="45"/>
      <c r="AF17" s="27">
        <v>9.5</v>
      </c>
      <c r="AG17" s="21" t="s">
        <v>192</v>
      </c>
      <c r="AH17" s="21"/>
      <c r="AI17" s="21"/>
      <c r="AJ17" s="21"/>
      <c r="AK17" s="22">
        <v>19</v>
      </c>
      <c r="AL17" s="21" t="s">
        <v>173</v>
      </c>
      <c r="AM17" s="22">
        <v>19</v>
      </c>
      <c r="AN17" s="22">
        <v>18</v>
      </c>
      <c r="AO17" s="22">
        <v>22</v>
      </c>
      <c r="AP17" s="22">
        <f t="shared" si="6"/>
        <v>40</v>
      </c>
      <c r="AQ17" s="22">
        <v>10</v>
      </c>
      <c r="AR17" s="39"/>
    </row>
    <row r="18" spans="1:44" ht="15.95" customHeight="1" x14ac:dyDescent="0.25">
      <c r="A18" s="41"/>
      <c r="H18" s="22">
        <v>2</v>
      </c>
      <c r="I18" s="21" t="s">
        <v>161</v>
      </c>
      <c r="L18" s="21" t="s">
        <v>641</v>
      </c>
      <c r="Q18" s="41"/>
      <c r="R18" s="41"/>
      <c r="S18" s="27">
        <v>8.5</v>
      </c>
      <c r="T18" s="21" t="s">
        <v>28</v>
      </c>
      <c r="W18" s="21"/>
      <c r="X18" s="22">
        <v>10</v>
      </c>
      <c r="Y18" s="21" t="s">
        <v>134</v>
      </c>
      <c r="Z18" s="22">
        <v>13</v>
      </c>
      <c r="AA18" s="22">
        <v>2</v>
      </c>
      <c r="AB18" s="22">
        <v>6</v>
      </c>
      <c r="AC18" s="22">
        <f t="shared" si="5"/>
        <v>8</v>
      </c>
      <c r="AD18" s="22">
        <v>0</v>
      </c>
      <c r="AE18" s="45"/>
      <c r="AF18" s="27">
        <v>9</v>
      </c>
      <c r="AG18" s="21" t="s">
        <v>79</v>
      </c>
      <c r="AH18" s="21"/>
      <c r="AI18" s="21"/>
      <c r="AJ18" s="21"/>
      <c r="AK18" s="22">
        <v>22</v>
      </c>
      <c r="AL18" s="21" t="s">
        <v>173</v>
      </c>
      <c r="AM18" s="22">
        <v>18</v>
      </c>
      <c r="AN18" s="22">
        <v>10</v>
      </c>
      <c r="AO18" s="22">
        <v>26</v>
      </c>
      <c r="AP18" s="22">
        <f t="shared" si="6"/>
        <v>36</v>
      </c>
      <c r="AQ18" s="22">
        <v>10</v>
      </c>
      <c r="AR18" s="39"/>
    </row>
    <row r="19" spans="1:44" ht="15.95" customHeight="1" x14ac:dyDescent="0.25">
      <c r="A19" s="41"/>
      <c r="Q19" s="41"/>
      <c r="R19" s="41"/>
      <c r="S19" s="27">
        <v>8</v>
      </c>
      <c r="T19" s="21" t="s">
        <v>155</v>
      </c>
      <c r="X19" s="22">
        <v>8</v>
      </c>
      <c r="Y19" s="21" t="s">
        <v>134</v>
      </c>
      <c r="Z19" s="22">
        <v>19</v>
      </c>
      <c r="AA19" s="22">
        <v>14</v>
      </c>
      <c r="AB19" s="22">
        <v>14</v>
      </c>
      <c r="AC19" s="22">
        <f t="shared" si="5"/>
        <v>28</v>
      </c>
      <c r="AD19" s="22">
        <v>6</v>
      </c>
      <c r="AE19" s="45"/>
      <c r="AF19" s="27">
        <v>8.5</v>
      </c>
      <c r="AG19" s="21" t="s">
        <v>138</v>
      </c>
      <c r="AH19" s="21"/>
      <c r="AI19" s="21"/>
      <c r="AJ19" s="21"/>
      <c r="AK19" s="22">
        <v>77</v>
      </c>
      <c r="AL19" s="21" t="s">
        <v>173</v>
      </c>
      <c r="AM19" s="22">
        <v>16</v>
      </c>
      <c r="AN19" s="22">
        <v>14</v>
      </c>
      <c r="AO19" s="22">
        <v>13</v>
      </c>
      <c r="AP19" s="22">
        <f t="shared" si="6"/>
        <v>27</v>
      </c>
      <c r="AQ19" s="22">
        <v>4</v>
      </c>
      <c r="AR19" s="39"/>
    </row>
    <row r="20" spans="1:44" ht="15.95" customHeight="1" x14ac:dyDescent="0.25">
      <c r="A20" s="41"/>
      <c r="B20" s="22" t="s">
        <v>38</v>
      </c>
      <c r="C20" s="6" t="s">
        <v>182</v>
      </c>
      <c r="D20" s="11"/>
      <c r="E20" s="21"/>
      <c r="F20" s="21"/>
      <c r="G20" s="5">
        <v>2</v>
      </c>
      <c r="H20" s="22">
        <v>1</v>
      </c>
      <c r="I20" s="21" t="s">
        <v>351</v>
      </c>
      <c r="J20" s="21"/>
      <c r="K20" s="21"/>
      <c r="L20" s="21" t="s">
        <v>197</v>
      </c>
      <c r="M20" s="21"/>
      <c r="N20" s="21"/>
      <c r="O20" s="21"/>
      <c r="P20" s="21"/>
      <c r="Q20" s="41"/>
      <c r="R20" s="41"/>
      <c r="S20" s="27">
        <v>8</v>
      </c>
      <c r="T20" s="21" t="s">
        <v>37</v>
      </c>
      <c r="W20" s="21"/>
      <c r="X20" s="22">
        <v>21</v>
      </c>
      <c r="Y20" s="21" t="s">
        <v>134</v>
      </c>
      <c r="Z20" s="22">
        <v>18</v>
      </c>
      <c r="AA20" s="22">
        <v>7</v>
      </c>
      <c r="AB20" s="22">
        <v>9</v>
      </c>
      <c r="AC20" s="22">
        <f t="shared" si="5"/>
        <v>16</v>
      </c>
      <c r="AD20" s="22">
        <v>10</v>
      </c>
      <c r="AE20" s="45"/>
      <c r="AF20" s="27">
        <v>8</v>
      </c>
      <c r="AG20" s="21" t="s">
        <v>153</v>
      </c>
      <c r="AH20" s="21"/>
      <c r="AI20" s="21"/>
      <c r="AJ20" s="21"/>
      <c r="AK20" s="22">
        <v>14</v>
      </c>
      <c r="AL20" s="21" t="s">
        <v>173</v>
      </c>
      <c r="AM20" s="22">
        <v>17</v>
      </c>
      <c r="AN20" s="22">
        <v>10</v>
      </c>
      <c r="AO20" s="22">
        <v>9</v>
      </c>
      <c r="AP20" s="22">
        <f t="shared" si="6"/>
        <v>19</v>
      </c>
      <c r="AQ20" s="22">
        <v>0</v>
      </c>
      <c r="AR20" s="39"/>
    </row>
    <row r="21" spans="1:44" ht="15.95" customHeight="1" x14ac:dyDescent="0.25">
      <c r="A21" s="41"/>
      <c r="B21" s="22" t="s">
        <v>27</v>
      </c>
      <c r="C21" s="21"/>
      <c r="D21" s="16" t="s">
        <v>100</v>
      </c>
      <c r="E21" s="21"/>
      <c r="F21" s="21"/>
      <c r="G21" s="5"/>
      <c r="H21" s="22">
        <v>1</v>
      </c>
      <c r="I21" s="21" t="s">
        <v>351</v>
      </c>
      <c r="J21" s="21"/>
      <c r="K21" s="21"/>
      <c r="L21" s="21" t="s">
        <v>33</v>
      </c>
      <c r="M21" s="21"/>
      <c r="N21" s="21"/>
      <c r="O21" s="21"/>
      <c r="P21" s="21"/>
      <c r="Q21" s="41"/>
      <c r="R21" s="41"/>
      <c r="S21" s="27">
        <v>7.5</v>
      </c>
      <c r="T21" s="21" t="s">
        <v>44</v>
      </c>
      <c r="U21" s="21"/>
      <c r="V21" s="21"/>
      <c r="W21" s="21"/>
      <c r="X21" s="22">
        <v>5</v>
      </c>
      <c r="Y21" s="21" t="s">
        <v>134</v>
      </c>
      <c r="Z21" s="22">
        <v>19</v>
      </c>
      <c r="AA21" s="22">
        <v>1</v>
      </c>
      <c r="AB21" s="22">
        <v>11</v>
      </c>
      <c r="AC21" s="22">
        <f t="shared" si="5"/>
        <v>12</v>
      </c>
      <c r="AD21" s="22">
        <v>0</v>
      </c>
      <c r="AE21" s="45"/>
      <c r="AF21" s="27">
        <v>7.5</v>
      </c>
      <c r="AG21" s="21" t="s">
        <v>125</v>
      </c>
      <c r="AH21" s="21"/>
      <c r="AI21" s="21"/>
      <c r="AJ21" s="21"/>
      <c r="AK21" s="22">
        <v>44</v>
      </c>
      <c r="AL21" s="21" t="s">
        <v>173</v>
      </c>
      <c r="AM21" s="22">
        <v>15</v>
      </c>
      <c r="AN21" s="22">
        <v>1</v>
      </c>
      <c r="AO21" s="22">
        <v>5</v>
      </c>
      <c r="AP21" s="22">
        <f t="shared" si="6"/>
        <v>6</v>
      </c>
      <c r="AQ21" s="22">
        <v>0</v>
      </c>
      <c r="AR21" s="39"/>
    </row>
    <row r="22" spans="1:44" ht="15.95" customHeight="1" x14ac:dyDescent="0.25">
      <c r="A22" s="41"/>
      <c r="B22" s="36"/>
      <c r="C22" s="46"/>
      <c r="D22" s="46"/>
      <c r="E22" s="46"/>
      <c r="F22" s="46"/>
      <c r="G22" s="42"/>
      <c r="H22" s="45"/>
      <c r="I22" s="46"/>
      <c r="J22" s="46"/>
      <c r="K22" s="45"/>
      <c r="L22" s="45"/>
      <c r="M22" s="45"/>
      <c r="N22" s="45"/>
      <c r="O22" s="45"/>
      <c r="P22" s="45"/>
      <c r="Q22" s="41"/>
      <c r="R22" s="41"/>
      <c r="S22" s="27">
        <v>7.5</v>
      </c>
      <c r="T22" s="21" t="s">
        <v>164</v>
      </c>
      <c r="U22" s="21"/>
      <c r="V22" s="21"/>
      <c r="X22" s="22">
        <v>9</v>
      </c>
      <c r="Y22" s="21" t="s">
        <v>134</v>
      </c>
      <c r="Z22" s="22">
        <v>20</v>
      </c>
      <c r="AA22" s="22">
        <v>8</v>
      </c>
      <c r="AB22" s="22">
        <v>12</v>
      </c>
      <c r="AC22" s="22">
        <f t="shared" si="5"/>
        <v>20</v>
      </c>
      <c r="AD22" s="22">
        <v>2</v>
      </c>
      <c r="AE22" s="45"/>
      <c r="AF22" s="27">
        <v>7</v>
      </c>
      <c r="AG22" s="21" t="s">
        <v>119</v>
      </c>
      <c r="AH22" s="21"/>
      <c r="AI22" s="21"/>
      <c r="AJ22" s="21"/>
      <c r="AK22" s="22">
        <v>24</v>
      </c>
      <c r="AL22" s="21" t="s">
        <v>173</v>
      </c>
      <c r="AM22" s="22">
        <v>18</v>
      </c>
      <c r="AN22" s="22">
        <v>5</v>
      </c>
      <c r="AO22" s="22">
        <v>12</v>
      </c>
      <c r="AP22" s="22">
        <f t="shared" si="6"/>
        <v>17</v>
      </c>
      <c r="AQ22" s="22">
        <v>2</v>
      </c>
      <c r="AR22" s="39"/>
    </row>
    <row r="23" spans="1:44" ht="15.95" customHeight="1" x14ac:dyDescent="0.25">
      <c r="A23" s="41"/>
      <c r="B23" s="42" t="s">
        <v>147</v>
      </c>
      <c r="C23" s="6" t="s">
        <v>177</v>
      </c>
      <c r="F23" s="21"/>
      <c r="G23" s="5">
        <v>1</v>
      </c>
      <c r="H23" s="22">
        <v>1</v>
      </c>
      <c r="I23" s="21" t="s">
        <v>62</v>
      </c>
      <c r="J23" s="21"/>
      <c r="K23" s="21"/>
      <c r="L23" s="21" t="s">
        <v>633</v>
      </c>
      <c r="M23" s="21"/>
      <c r="N23" s="21"/>
      <c r="O23" s="21"/>
      <c r="P23" s="21"/>
      <c r="Q23" s="41"/>
      <c r="R23" s="41"/>
      <c r="S23" s="27">
        <v>7</v>
      </c>
      <c r="T23" s="21" t="s">
        <v>81</v>
      </c>
      <c r="U23" s="21"/>
      <c r="V23" s="21"/>
      <c r="W23" s="21"/>
      <c r="X23" s="22">
        <v>4</v>
      </c>
      <c r="Y23" s="21" t="s">
        <v>134</v>
      </c>
      <c r="Z23" s="22">
        <v>16</v>
      </c>
      <c r="AA23" s="22">
        <v>2</v>
      </c>
      <c r="AB23" s="22">
        <v>6</v>
      </c>
      <c r="AC23" s="22">
        <f t="shared" si="5"/>
        <v>8</v>
      </c>
      <c r="AD23" s="22">
        <v>2</v>
      </c>
      <c r="AE23" s="45"/>
      <c r="AF23" s="27">
        <v>6.5</v>
      </c>
      <c r="AG23" s="21" t="s">
        <v>99</v>
      </c>
      <c r="AH23" s="21"/>
      <c r="AI23" s="21"/>
      <c r="AJ23" s="21"/>
      <c r="AK23" s="22">
        <v>12</v>
      </c>
      <c r="AL23" s="21" t="s">
        <v>173</v>
      </c>
      <c r="AM23" s="22">
        <v>19</v>
      </c>
      <c r="AN23" s="22">
        <v>6</v>
      </c>
      <c r="AO23" s="22">
        <v>7</v>
      </c>
      <c r="AP23" s="22">
        <f t="shared" si="6"/>
        <v>13</v>
      </c>
      <c r="AQ23" s="22">
        <v>2</v>
      </c>
      <c r="AR23" s="44"/>
    </row>
    <row r="24" spans="1:44" ht="15.95" customHeight="1" x14ac:dyDescent="0.25">
      <c r="A24" s="41"/>
      <c r="B24" s="22" t="s">
        <v>27</v>
      </c>
      <c r="C24" s="21"/>
      <c r="D24" s="21" t="s">
        <v>100</v>
      </c>
      <c r="E24" s="21"/>
      <c r="F24" s="21"/>
      <c r="G24" s="21"/>
      <c r="H24" s="22"/>
      <c r="I24" s="21"/>
      <c r="J24" s="21"/>
      <c r="K24" s="21"/>
      <c r="L24" s="21"/>
      <c r="M24" s="21"/>
      <c r="N24" s="21"/>
      <c r="O24" s="21"/>
      <c r="P24" s="21"/>
      <c r="Q24" s="41"/>
      <c r="R24" s="41"/>
      <c r="S24" s="27">
        <v>6.5</v>
      </c>
      <c r="T24" s="21" t="s">
        <v>169</v>
      </c>
      <c r="U24" s="21"/>
      <c r="V24" s="21"/>
      <c r="W24" s="21"/>
      <c r="X24" s="22">
        <v>14</v>
      </c>
      <c r="Y24" s="21" t="s">
        <v>134</v>
      </c>
      <c r="Z24" s="22">
        <v>17</v>
      </c>
      <c r="AA24" s="22">
        <v>6</v>
      </c>
      <c r="AB24" s="22">
        <v>6</v>
      </c>
      <c r="AC24" s="22">
        <f t="shared" si="5"/>
        <v>12</v>
      </c>
      <c r="AD24" s="22">
        <v>6</v>
      </c>
      <c r="AE24" s="45"/>
      <c r="AF24" s="27">
        <v>6.5</v>
      </c>
      <c r="AG24" s="21" t="s">
        <v>123</v>
      </c>
      <c r="AH24" s="21"/>
      <c r="AI24" s="21"/>
      <c r="AJ24" s="21"/>
      <c r="AK24" s="22">
        <v>8</v>
      </c>
      <c r="AL24" s="21" t="s">
        <v>173</v>
      </c>
      <c r="AM24" s="22">
        <v>20</v>
      </c>
      <c r="AN24" s="22">
        <v>2</v>
      </c>
      <c r="AO24" s="22">
        <v>4</v>
      </c>
      <c r="AP24" s="22">
        <f t="shared" si="6"/>
        <v>6</v>
      </c>
      <c r="AQ24" s="22">
        <v>2</v>
      </c>
      <c r="AR24" s="36"/>
    </row>
    <row r="25" spans="1:44" ht="15.95" customHeight="1" x14ac:dyDescent="0.25">
      <c r="A25" s="41"/>
      <c r="D25" s="21"/>
      <c r="E25" s="21"/>
      <c r="F25" s="21"/>
      <c r="G25" s="21"/>
      <c r="H25" s="22"/>
      <c r="I25" s="21"/>
      <c r="J25" s="21"/>
      <c r="K25" s="21"/>
      <c r="L25" s="21"/>
      <c r="M25" s="21"/>
      <c r="N25" s="21"/>
      <c r="O25" s="21"/>
      <c r="P25" s="21"/>
      <c r="Q25" s="41"/>
      <c r="R25" s="41"/>
      <c r="S25" s="27">
        <v>6.5</v>
      </c>
      <c r="T25" s="21" t="s">
        <v>29</v>
      </c>
      <c r="U25" s="21"/>
      <c r="V25" s="21"/>
      <c r="W25" s="21"/>
      <c r="X25" s="22">
        <v>15</v>
      </c>
      <c r="Y25" s="21" t="s">
        <v>134</v>
      </c>
      <c r="Z25" s="22">
        <v>16</v>
      </c>
      <c r="AA25" s="22">
        <v>1</v>
      </c>
      <c r="AB25" s="22">
        <v>6</v>
      </c>
      <c r="AC25" s="22">
        <f t="shared" si="5"/>
        <v>7</v>
      </c>
      <c r="AD25" s="22">
        <v>0</v>
      </c>
      <c r="AE25" s="45"/>
      <c r="AF25" s="27">
        <v>6</v>
      </c>
      <c r="AG25" s="21" t="s">
        <v>91</v>
      </c>
      <c r="AH25" s="21"/>
      <c r="AI25" s="21"/>
      <c r="AJ25" s="21"/>
      <c r="AK25" s="22">
        <v>23</v>
      </c>
      <c r="AL25" s="21" t="s">
        <v>173</v>
      </c>
      <c r="AM25" s="22">
        <v>16</v>
      </c>
      <c r="AN25" s="22">
        <v>0</v>
      </c>
      <c r="AO25" s="22">
        <v>1</v>
      </c>
      <c r="AP25" s="22">
        <f t="shared" si="6"/>
        <v>1</v>
      </c>
      <c r="AQ25" s="22">
        <v>2</v>
      </c>
      <c r="AR25" s="36"/>
    </row>
    <row r="26" spans="1:44" ht="15.95" customHeight="1" x14ac:dyDescent="0.25">
      <c r="A26" s="41"/>
      <c r="C26" s="6" t="s">
        <v>180</v>
      </c>
      <c r="G26" s="5">
        <v>5</v>
      </c>
      <c r="H26" s="22">
        <v>1</v>
      </c>
      <c r="I26" s="21" t="s">
        <v>153</v>
      </c>
      <c r="J26" s="21"/>
      <c r="K26" s="21"/>
      <c r="L26" s="21" t="s">
        <v>643</v>
      </c>
      <c r="M26" s="21"/>
      <c r="N26" s="21"/>
      <c r="O26" s="21"/>
      <c r="P26" s="21"/>
      <c r="Q26" s="41"/>
      <c r="R26" s="41"/>
      <c r="S26" s="27">
        <v>6</v>
      </c>
      <c r="T26" s="21" t="s">
        <v>159</v>
      </c>
      <c r="U26" s="21"/>
      <c r="V26" s="21"/>
      <c r="W26" s="21"/>
      <c r="X26" s="22">
        <v>25</v>
      </c>
      <c r="Y26" s="21" t="s">
        <v>134</v>
      </c>
      <c r="Z26" s="22">
        <v>7</v>
      </c>
      <c r="AA26" s="22">
        <v>0</v>
      </c>
      <c r="AB26" s="22">
        <v>5</v>
      </c>
      <c r="AC26" s="22">
        <f t="shared" si="5"/>
        <v>5</v>
      </c>
      <c r="AD26" s="22">
        <v>0</v>
      </c>
      <c r="AE26" s="45"/>
      <c r="AF26" s="27">
        <v>6</v>
      </c>
      <c r="AG26" s="21" t="s">
        <v>68</v>
      </c>
      <c r="AH26" s="21"/>
      <c r="AI26" s="21"/>
      <c r="AJ26" s="21"/>
      <c r="AK26" s="22">
        <v>9</v>
      </c>
      <c r="AL26" s="21" t="s">
        <v>173</v>
      </c>
      <c r="AM26" s="22">
        <v>20</v>
      </c>
      <c r="AN26" s="22">
        <v>1</v>
      </c>
      <c r="AO26" s="22">
        <v>3</v>
      </c>
      <c r="AP26" s="22">
        <f t="shared" si="6"/>
        <v>4</v>
      </c>
      <c r="AQ26" s="22">
        <v>2</v>
      </c>
      <c r="AR26" s="36"/>
    </row>
    <row r="27" spans="1:44" ht="15.95" customHeight="1" thickBot="1" x14ac:dyDescent="0.3">
      <c r="A27" s="41"/>
      <c r="B27" s="22" t="s">
        <v>27</v>
      </c>
      <c r="C27" s="21"/>
      <c r="D27" s="21" t="s">
        <v>100</v>
      </c>
      <c r="E27" s="21"/>
      <c r="F27" s="21"/>
      <c r="G27" s="5"/>
      <c r="H27" s="22">
        <v>1</v>
      </c>
      <c r="I27" s="21" t="s">
        <v>468</v>
      </c>
      <c r="J27" s="21"/>
      <c r="K27" s="21"/>
      <c r="L27" s="21" t="s">
        <v>138</v>
      </c>
      <c r="M27" s="21"/>
      <c r="N27" s="21"/>
      <c r="O27" s="21"/>
      <c r="P27" s="21"/>
      <c r="Q27" s="41"/>
      <c r="R27" s="41"/>
      <c r="S27" s="17" t="s">
        <v>132</v>
      </c>
      <c r="T27" s="17"/>
      <c r="U27" s="17"/>
      <c r="V27" s="17"/>
      <c r="W27" s="17"/>
      <c r="X27" s="17"/>
      <c r="Y27" s="17"/>
      <c r="Z27" s="23">
        <f>SUM(Z15:Z26)</f>
        <v>220</v>
      </c>
      <c r="AA27" s="23">
        <f>SUM(AA15:AA26)</f>
        <v>72</v>
      </c>
      <c r="AB27" s="23">
        <f>SUM(AB15:AB26)</f>
        <v>108</v>
      </c>
      <c r="AC27" s="23">
        <f>+AB27+AA27</f>
        <v>180</v>
      </c>
      <c r="AD27" s="23">
        <f>SUM(AD15:AD26)</f>
        <v>32</v>
      </c>
      <c r="AE27" s="45"/>
      <c r="AF27" s="17" t="s">
        <v>172</v>
      </c>
      <c r="AG27" s="17"/>
      <c r="AH27" s="17"/>
      <c r="AI27" s="17"/>
      <c r="AJ27" s="17"/>
      <c r="AK27" s="17"/>
      <c r="AL27" s="17"/>
      <c r="AM27" s="23">
        <f>SUM(AM15:AM26)</f>
        <v>220</v>
      </c>
      <c r="AN27" s="23">
        <f>SUM(AN15:AN26)</f>
        <v>79</v>
      </c>
      <c r="AO27" s="23">
        <f>SUM(AO15:AO26)</f>
        <v>115</v>
      </c>
      <c r="AP27" s="23">
        <f>+AO27+AN27</f>
        <v>194</v>
      </c>
      <c r="AQ27" s="23">
        <f>SUM(AQ15:AQ26)</f>
        <v>38</v>
      </c>
      <c r="AR27" s="36"/>
    </row>
    <row r="28" spans="1:44" ht="15.95" customHeight="1" x14ac:dyDescent="0.25">
      <c r="A28" s="41"/>
      <c r="C28" s="21"/>
      <c r="H28" s="22">
        <v>1</v>
      </c>
      <c r="I28" s="21" t="s">
        <v>119</v>
      </c>
      <c r="J28" s="21"/>
      <c r="K28" s="21"/>
      <c r="L28" s="21" t="s">
        <v>642</v>
      </c>
      <c r="M28" s="21"/>
      <c r="N28" s="21"/>
      <c r="O28" s="21"/>
      <c r="P28" s="21"/>
      <c r="Q28" s="41"/>
      <c r="R28" s="41"/>
      <c r="S28" s="19" t="s">
        <v>18</v>
      </c>
      <c r="T28" s="19"/>
      <c r="U28" s="19"/>
      <c r="V28" s="19"/>
      <c r="W28" s="19"/>
      <c r="X28" s="16" t="s">
        <v>41</v>
      </c>
      <c r="Z28" s="22">
        <v>27</v>
      </c>
      <c r="AA28" s="22">
        <v>8</v>
      </c>
      <c r="AB28" s="22">
        <v>6</v>
      </c>
      <c r="AC28" s="22">
        <f t="shared" ref="AC28:AC39" si="7">+AA28+AB28</f>
        <v>14</v>
      </c>
      <c r="AD28" s="22">
        <v>2</v>
      </c>
      <c r="AE28" s="45"/>
      <c r="AF28" s="19" t="s">
        <v>17</v>
      </c>
      <c r="AG28" s="19"/>
      <c r="AH28" s="19"/>
      <c r="AI28" s="19"/>
      <c r="AJ28" s="19"/>
      <c r="AK28" s="16" t="s">
        <v>51</v>
      </c>
      <c r="AM28" s="22">
        <v>17</v>
      </c>
      <c r="AN28" s="22">
        <v>7</v>
      </c>
      <c r="AO28" s="22">
        <v>8</v>
      </c>
      <c r="AP28" s="22">
        <f t="shared" ref="AP28:AP39" si="8">+AN28+AO28</f>
        <v>15</v>
      </c>
      <c r="AQ28" s="22">
        <v>0</v>
      </c>
      <c r="AR28" s="36"/>
    </row>
    <row r="29" spans="1:44" ht="15.95" customHeight="1" x14ac:dyDescent="0.25">
      <c r="A29" s="41"/>
      <c r="H29" s="22">
        <v>2</v>
      </c>
      <c r="I29" s="21" t="s">
        <v>119</v>
      </c>
      <c r="K29" s="21"/>
      <c r="L29" s="21" t="s">
        <v>192</v>
      </c>
      <c r="M29" s="21"/>
      <c r="N29" s="21"/>
      <c r="O29" s="21"/>
      <c r="P29" s="21"/>
      <c r="Q29" s="41"/>
      <c r="R29" s="41"/>
      <c r="S29" s="27">
        <v>7.5</v>
      </c>
      <c r="T29" s="21" t="s">
        <v>78</v>
      </c>
      <c r="X29" s="22">
        <v>35</v>
      </c>
      <c r="Y29" s="21" t="s">
        <v>108</v>
      </c>
      <c r="Z29" s="22">
        <v>19</v>
      </c>
      <c r="AA29" s="22">
        <v>0</v>
      </c>
      <c r="AB29" s="22">
        <v>0</v>
      </c>
      <c r="AC29" s="22">
        <f t="shared" si="7"/>
        <v>0</v>
      </c>
      <c r="AD29" s="22">
        <v>2</v>
      </c>
      <c r="AE29" s="45"/>
      <c r="AF29" s="27">
        <v>7</v>
      </c>
      <c r="AG29" s="21" t="s">
        <v>162</v>
      </c>
      <c r="AH29" s="21"/>
      <c r="AI29" s="21"/>
      <c r="AJ29" s="21"/>
      <c r="AK29" s="22">
        <v>30</v>
      </c>
      <c r="AL29" s="21" t="s">
        <v>17</v>
      </c>
      <c r="AM29" s="22">
        <v>18</v>
      </c>
      <c r="AN29" s="22">
        <v>0</v>
      </c>
      <c r="AO29" s="22">
        <v>0</v>
      </c>
      <c r="AP29" s="22">
        <f t="shared" si="8"/>
        <v>0</v>
      </c>
      <c r="AQ29" s="22">
        <v>0</v>
      </c>
      <c r="AR29" s="36"/>
    </row>
    <row r="30" spans="1:44" ht="15.95" customHeight="1" x14ac:dyDescent="0.25">
      <c r="A30" s="41"/>
      <c r="H30" s="22">
        <v>2</v>
      </c>
      <c r="I30" s="21" t="s">
        <v>68</v>
      </c>
      <c r="K30" s="21"/>
      <c r="L30" s="21" t="s">
        <v>643</v>
      </c>
      <c r="M30" s="21"/>
      <c r="N30" s="21"/>
      <c r="O30" s="21"/>
      <c r="P30" s="21"/>
      <c r="Q30" s="41"/>
      <c r="R30" s="41"/>
      <c r="S30" s="27">
        <v>9.5</v>
      </c>
      <c r="T30" s="21" t="s">
        <v>53</v>
      </c>
      <c r="U30" s="21"/>
      <c r="V30" s="21"/>
      <c r="W30" s="27"/>
      <c r="X30" s="22">
        <v>14</v>
      </c>
      <c r="Y30" s="21" t="s">
        <v>108</v>
      </c>
      <c r="Z30" s="22">
        <v>18</v>
      </c>
      <c r="AA30" s="22">
        <v>22</v>
      </c>
      <c r="AB30" s="22">
        <v>14</v>
      </c>
      <c r="AC30" s="22">
        <f t="shared" si="7"/>
        <v>36</v>
      </c>
      <c r="AD30" s="22">
        <v>8</v>
      </c>
      <c r="AE30" s="45"/>
      <c r="AF30" s="27">
        <v>9.5</v>
      </c>
      <c r="AG30" s="21" t="s">
        <v>129</v>
      </c>
      <c r="AH30" s="21"/>
      <c r="AI30" s="21"/>
      <c r="AJ30" s="21"/>
      <c r="AK30" s="22">
        <v>24</v>
      </c>
      <c r="AL30" s="21" t="s">
        <v>17</v>
      </c>
      <c r="AM30" s="22">
        <v>20</v>
      </c>
      <c r="AN30" s="22">
        <v>22</v>
      </c>
      <c r="AO30" s="22">
        <v>24</v>
      </c>
      <c r="AP30" s="22">
        <f t="shared" si="8"/>
        <v>46</v>
      </c>
      <c r="AQ30" s="22">
        <v>6</v>
      </c>
      <c r="AR30" s="36"/>
    </row>
    <row r="31" spans="1:44" ht="15.95" customHeight="1" x14ac:dyDescent="0.25">
      <c r="A31" s="41"/>
      <c r="B31" s="36"/>
      <c r="C31" s="46"/>
      <c r="D31" s="46"/>
      <c r="E31" s="46"/>
      <c r="F31" s="46"/>
      <c r="G31" s="42"/>
      <c r="H31" s="45"/>
      <c r="I31" s="46"/>
      <c r="J31" s="46"/>
      <c r="K31" s="45"/>
      <c r="L31" s="45"/>
      <c r="M31" s="45"/>
      <c r="N31" s="45"/>
      <c r="O31" s="45"/>
      <c r="P31" s="45"/>
      <c r="Q31" s="41"/>
      <c r="R31" s="41"/>
      <c r="S31" s="27">
        <v>8.5</v>
      </c>
      <c r="T31" s="21" t="s">
        <v>87</v>
      </c>
      <c r="U31" s="21"/>
      <c r="V31" s="21"/>
      <c r="W31" s="27"/>
      <c r="X31" s="22">
        <v>16</v>
      </c>
      <c r="Y31" s="21" t="s">
        <v>108</v>
      </c>
      <c r="Z31" s="22">
        <v>16</v>
      </c>
      <c r="AA31" s="22">
        <v>3</v>
      </c>
      <c r="AB31" s="22">
        <v>11</v>
      </c>
      <c r="AC31" s="22">
        <f t="shared" si="7"/>
        <v>14</v>
      </c>
      <c r="AD31" s="22">
        <v>0</v>
      </c>
      <c r="AE31" s="45"/>
      <c r="AF31" s="27">
        <v>8.5</v>
      </c>
      <c r="AG31" s="21" t="s">
        <v>161</v>
      </c>
      <c r="AH31" s="21"/>
      <c r="AI31" s="21"/>
      <c r="AJ31" s="21"/>
      <c r="AK31" s="22">
        <v>7</v>
      </c>
      <c r="AL31" s="21" t="s">
        <v>17</v>
      </c>
      <c r="AM31" s="22">
        <v>20</v>
      </c>
      <c r="AN31" s="22">
        <v>26</v>
      </c>
      <c r="AO31" s="22">
        <v>22</v>
      </c>
      <c r="AP31" s="22">
        <f t="shared" si="8"/>
        <v>48</v>
      </c>
      <c r="AQ31" s="22">
        <v>0</v>
      </c>
      <c r="AR31" s="36"/>
    </row>
    <row r="32" spans="1:44" ht="15.95" customHeight="1" x14ac:dyDescent="0.25">
      <c r="A32" s="41"/>
      <c r="B32" s="42" t="s">
        <v>148</v>
      </c>
      <c r="C32" s="6" t="s">
        <v>176</v>
      </c>
      <c r="F32" s="20"/>
      <c r="G32" s="5">
        <v>0</v>
      </c>
      <c r="H32" s="22"/>
      <c r="I32" s="21"/>
      <c r="J32" s="21"/>
      <c r="K32" s="21"/>
      <c r="L32" s="21"/>
      <c r="M32" s="21"/>
      <c r="N32" s="21"/>
      <c r="O32" s="21"/>
      <c r="P32" s="21"/>
      <c r="Q32" s="41"/>
      <c r="R32" s="41"/>
      <c r="S32" s="27">
        <v>8.5</v>
      </c>
      <c r="T32" s="21" t="s">
        <v>140</v>
      </c>
      <c r="U32" s="21"/>
      <c r="V32" s="21"/>
      <c r="W32" s="27"/>
      <c r="X32" s="22">
        <v>11</v>
      </c>
      <c r="Y32" s="21" t="s">
        <v>108</v>
      </c>
      <c r="Z32" s="22">
        <v>20</v>
      </c>
      <c r="AA32" s="22">
        <v>12</v>
      </c>
      <c r="AB32" s="22">
        <v>14</v>
      </c>
      <c r="AC32" s="22">
        <f t="shared" si="7"/>
        <v>26</v>
      </c>
      <c r="AD32" s="22">
        <v>0</v>
      </c>
      <c r="AE32" s="45"/>
      <c r="AF32" s="27">
        <v>8.5</v>
      </c>
      <c r="AG32" s="21" t="s">
        <v>120</v>
      </c>
      <c r="AH32" s="21"/>
      <c r="AI32" s="21"/>
      <c r="AJ32" s="21"/>
      <c r="AK32" s="22">
        <v>22</v>
      </c>
      <c r="AL32" s="16" t="s">
        <v>17</v>
      </c>
      <c r="AM32" s="22">
        <v>20</v>
      </c>
      <c r="AN32" s="22">
        <v>6</v>
      </c>
      <c r="AO32" s="22">
        <v>8</v>
      </c>
      <c r="AP32" s="22">
        <f t="shared" si="8"/>
        <v>14</v>
      </c>
      <c r="AQ32" s="22">
        <v>4</v>
      </c>
      <c r="AR32" s="36"/>
    </row>
    <row r="33" spans="1:44" ht="15.95" customHeight="1" x14ac:dyDescent="0.25">
      <c r="A33" s="41"/>
      <c r="B33" s="22" t="s">
        <v>27</v>
      </c>
      <c r="C33" s="16"/>
      <c r="D33" s="21" t="s">
        <v>100</v>
      </c>
      <c r="E33" s="21"/>
      <c r="H33" s="22"/>
      <c r="I33" s="21"/>
      <c r="J33" s="21"/>
      <c r="K33" s="21"/>
      <c r="L33" s="21"/>
      <c r="M33" s="21"/>
      <c r="N33" s="21"/>
      <c r="O33" s="21"/>
      <c r="P33" s="21"/>
      <c r="Q33" s="41"/>
      <c r="R33" s="41"/>
      <c r="S33" s="27">
        <v>7.5</v>
      </c>
      <c r="T33" s="21" t="s">
        <v>45</v>
      </c>
      <c r="X33" s="22">
        <v>72</v>
      </c>
      <c r="Y33" s="21" t="s">
        <v>108</v>
      </c>
      <c r="Z33" s="22">
        <v>10</v>
      </c>
      <c r="AA33" s="22">
        <v>0</v>
      </c>
      <c r="AB33" s="22">
        <v>3</v>
      </c>
      <c r="AC33" s="22">
        <f t="shared" si="7"/>
        <v>3</v>
      </c>
      <c r="AD33" s="22">
        <v>2</v>
      </c>
      <c r="AE33" s="45"/>
      <c r="AF33" s="27">
        <v>7.5</v>
      </c>
      <c r="AG33" s="21" t="s">
        <v>31</v>
      </c>
      <c r="AK33" s="22">
        <v>2</v>
      </c>
      <c r="AL33" s="21" t="s">
        <v>17</v>
      </c>
      <c r="AM33" s="22">
        <v>18</v>
      </c>
      <c r="AN33" s="22">
        <v>0</v>
      </c>
      <c r="AO33" s="22">
        <v>6</v>
      </c>
      <c r="AP33" s="22">
        <f t="shared" si="8"/>
        <v>6</v>
      </c>
      <c r="AQ33" s="22">
        <v>0</v>
      </c>
      <c r="AR33" s="36"/>
    </row>
    <row r="34" spans="1:44" ht="15.95" customHeight="1" x14ac:dyDescent="0.25">
      <c r="A34" s="41"/>
      <c r="H34" s="22"/>
      <c r="I34" s="21"/>
      <c r="J34" s="21"/>
      <c r="K34" s="21"/>
      <c r="L34" s="21"/>
      <c r="M34" s="21"/>
      <c r="N34" s="21"/>
      <c r="O34" s="21"/>
      <c r="P34" s="21"/>
      <c r="Q34" s="41"/>
      <c r="R34" s="41"/>
      <c r="S34" s="27">
        <v>7.5</v>
      </c>
      <c r="T34" s="21" t="s">
        <v>104</v>
      </c>
      <c r="U34" s="21"/>
      <c r="V34" s="21"/>
      <c r="W34" s="27"/>
      <c r="X34" s="22">
        <v>4</v>
      </c>
      <c r="Y34" s="21" t="s">
        <v>108</v>
      </c>
      <c r="Z34" s="22">
        <v>19</v>
      </c>
      <c r="AA34" s="22">
        <v>3</v>
      </c>
      <c r="AB34" s="22">
        <v>12</v>
      </c>
      <c r="AC34" s="22">
        <f t="shared" si="7"/>
        <v>15</v>
      </c>
      <c r="AD34" s="22">
        <v>2</v>
      </c>
      <c r="AE34" s="45"/>
      <c r="AF34" s="27">
        <v>7.5</v>
      </c>
      <c r="AG34" s="21" t="s">
        <v>54</v>
      </c>
      <c r="AJ34" s="21"/>
      <c r="AK34" s="22">
        <v>19</v>
      </c>
      <c r="AL34" s="21" t="s">
        <v>17</v>
      </c>
      <c r="AM34" s="22">
        <v>18</v>
      </c>
      <c r="AN34" s="22">
        <v>4</v>
      </c>
      <c r="AO34" s="22">
        <v>3</v>
      </c>
      <c r="AP34" s="22">
        <f t="shared" si="8"/>
        <v>7</v>
      </c>
      <c r="AQ34" s="22">
        <v>2</v>
      </c>
      <c r="AR34" s="36"/>
    </row>
    <row r="35" spans="1:44" ht="15.95" customHeight="1" x14ac:dyDescent="0.25">
      <c r="A35" s="41" t="s">
        <v>43</v>
      </c>
      <c r="C35" s="6" t="s">
        <v>181</v>
      </c>
      <c r="D35" s="1"/>
      <c r="E35" s="21"/>
      <c r="F35" s="21"/>
      <c r="G35" s="5">
        <v>4</v>
      </c>
      <c r="H35" s="22">
        <v>1</v>
      </c>
      <c r="I35" s="21" t="s">
        <v>154</v>
      </c>
      <c r="J35" s="21"/>
      <c r="K35" s="21"/>
      <c r="L35" s="21" t="s">
        <v>48</v>
      </c>
      <c r="M35" s="21"/>
      <c r="N35" s="21"/>
      <c r="O35" s="21"/>
      <c r="P35" s="21"/>
      <c r="Q35" s="41"/>
      <c r="R35" s="41"/>
      <c r="S35" s="27">
        <v>6.5</v>
      </c>
      <c r="T35" s="21" t="s">
        <v>46</v>
      </c>
      <c r="U35" s="21"/>
      <c r="V35" s="21"/>
      <c r="W35" s="27"/>
      <c r="X35" s="22">
        <v>24</v>
      </c>
      <c r="Y35" s="21" t="s">
        <v>108</v>
      </c>
      <c r="Z35" s="22">
        <v>15</v>
      </c>
      <c r="AA35" s="22">
        <v>0</v>
      </c>
      <c r="AB35" s="22">
        <v>9</v>
      </c>
      <c r="AC35" s="22">
        <f t="shared" si="7"/>
        <v>9</v>
      </c>
      <c r="AD35" s="22">
        <v>0</v>
      </c>
      <c r="AE35" s="45"/>
      <c r="AF35" s="27">
        <v>7.5</v>
      </c>
      <c r="AG35" s="21" t="s">
        <v>84</v>
      </c>
      <c r="AK35" s="22">
        <v>33</v>
      </c>
      <c r="AL35" s="21" t="s">
        <v>17</v>
      </c>
      <c r="AM35" s="22">
        <v>16</v>
      </c>
      <c r="AN35" s="22">
        <v>0</v>
      </c>
      <c r="AO35" s="22">
        <v>1</v>
      </c>
      <c r="AP35" s="22">
        <f t="shared" si="8"/>
        <v>1</v>
      </c>
      <c r="AQ35" s="22">
        <v>4</v>
      </c>
      <c r="AR35" s="36"/>
    </row>
    <row r="36" spans="1:44" ht="15.95" customHeight="1" x14ac:dyDescent="0.25">
      <c r="A36" s="41"/>
      <c r="B36" s="22" t="s">
        <v>27</v>
      </c>
      <c r="C36" s="21"/>
      <c r="D36" s="16" t="s">
        <v>100</v>
      </c>
      <c r="H36" s="22">
        <v>1</v>
      </c>
      <c r="I36" s="21" t="s">
        <v>150</v>
      </c>
      <c r="J36" s="21"/>
      <c r="K36" s="21"/>
      <c r="L36" s="21"/>
      <c r="M36" s="21" t="s">
        <v>122</v>
      </c>
      <c r="N36" s="21"/>
      <c r="O36" s="21"/>
      <c r="P36" s="21"/>
      <c r="Q36" s="41"/>
      <c r="R36" s="41"/>
      <c r="S36" s="27">
        <v>7</v>
      </c>
      <c r="T36" s="21" t="s">
        <v>34</v>
      </c>
      <c r="U36" s="21"/>
      <c r="V36" s="21"/>
      <c r="W36" s="27"/>
      <c r="X36" s="22">
        <v>44</v>
      </c>
      <c r="Y36" s="21" t="s">
        <v>108</v>
      </c>
      <c r="Z36" s="22">
        <v>20</v>
      </c>
      <c r="AA36" s="22">
        <v>0</v>
      </c>
      <c r="AB36" s="22">
        <v>1</v>
      </c>
      <c r="AC36" s="22">
        <f t="shared" si="7"/>
        <v>1</v>
      </c>
      <c r="AD36" s="22">
        <v>2</v>
      </c>
      <c r="AE36" s="45"/>
      <c r="AF36" s="27">
        <v>7</v>
      </c>
      <c r="AG36" s="21" t="s">
        <v>64</v>
      </c>
      <c r="AH36" s="21"/>
      <c r="AI36" s="21"/>
      <c r="AJ36" s="21"/>
      <c r="AK36" s="22">
        <v>11</v>
      </c>
      <c r="AL36" s="21" t="s">
        <v>17</v>
      </c>
      <c r="AM36" s="22">
        <v>19</v>
      </c>
      <c r="AN36" s="22">
        <v>1</v>
      </c>
      <c r="AO36" s="22">
        <v>7</v>
      </c>
      <c r="AP36" s="22">
        <f t="shared" si="8"/>
        <v>8</v>
      </c>
      <c r="AQ36" s="22">
        <v>0</v>
      </c>
      <c r="AR36" s="36"/>
    </row>
    <row r="37" spans="1:44" ht="15.95" customHeight="1" x14ac:dyDescent="0.25">
      <c r="A37" s="41"/>
      <c r="H37" s="22">
        <v>2</v>
      </c>
      <c r="I37" s="21" t="s">
        <v>150</v>
      </c>
      <c r="J37" s="21"/>
      <c r="K37" s="21"/>
      <c r="L37" s="21" t="s">
        <v>644</v>
      </c>
      <c r="M37" s="21"/>
      <c r="N37" s="21"/>
      <c r="O37" s="21"/>
      <c r="P37" s="21"/>
      <c r="Q37" s="41"/>
      <c r="R37" s="41"/>
      <c r="S37" s="27">
        <v>6.5</v>
      </c>
      <c r="T37" s="21" t="s">
        <v>186</v>
      </c>
      <c r="X37" s="22">
        <v>23</v>
      </c>
      <c r="Y37" s="21" t="s">
        <v>108</v>
      </c>
      <c r="Z37" s="22">
        <v>20</v>
      </c>
      <c r="AA37" s="22">
        <v>5</v>
      </c>
      <c r="AB37" s="22">
        <v>6</v>
      </c>
      <c r="AC37" s="22">
        <f t="shared" si="7"/>
        <v>11</v>
      </c>
      <c r="AD37" s="22">
        <v>2</v>
      </c>
      <c r="AE37" s="45"/>
      <c r="AF37" s="27">
        <v>7</v>
      </c>
      <c r="AG37" s="21" t="s">
        <v>55</v>
      </c>
      <c r="AH37" s="21"/>
      <c r="AI37" s="21"/>
      <c r="AJ37" s="21"/>
      <c r="AK37" s="22">
        <v>13</v>
      </c>
      <c r="AL37" s="21" t="s">
        <v>17</v>
      </c>
      <c r="AM37" s="22">
        <v>18</v>
      </c>
      <c r="AN37" s="22">
        <v>0</v>
      </c>
      <c r="AO37" s="22">
        <v>6</v>
      </c>
      <c r="AP37" s="22">
        <f t="shared" si="8"/>
        <v>6</v>
      </c>
      <c r="AQ37" s="22">
        <v>2</v>
      </c>
      <c r="AR37" s="36"/>
    </row>
    <row r="38" spans="1:44" ht="15.95" customHeight="1" x14ac:dyDescent="0.25">
      <c r="A38" s="41"/>
      <c r="H38" s="22">
        <v>2</v>
      </c>
      <c r="I38" s="21" t="s">
        <v>323</v>
      </c>
      <c r="J38" s="21"/>
      <c r="K38" s="21"/>
      <c r="L38" s="21" t="s">
        <v>231</v>
      </c>
      <c r="M38" s="21"/>
      <c r="N38" s="21"/>
      <c r="O38" s="21"/>
      <c r="P38" s="21"/>
      <c r="Q38" s="41"/>
      <c r="R38" s="41"/>
      <c r="S38" s="27">
        <v>6.5</v>
      </c>
      <c r="T38" s="21" t="s">
        <v>121</v>
      </c>
      <c r="X38" s="22">
        <v>30</v>
      </c>
      <c r="Y38" s="21" t="s">
        <v>108</v>
      </c>
      <c r="Z38" s="22">
        <v>19</v>
      </c>
      <c r="AA38" s="22">
        <v>2</v>
      </c>
      <c r="AB38" s="22">
        <v>4</v>
      </c>
      <c r="AC38" s="22">
        <f t="shared" si="7"/>
        <v>6</v>
      </c>
      <c r="AD38" s="22">
        <v>0</v>
      </c>
      <c r="AE38" s="45"/>
      <c r="AF38" s="27">
        <v>6.5</v>
      </c>
      <c r="AG38" s="21" t="s">
        <v>40</v>
      </c>
      <c r="AH38" s="21"/>
      <c r="AI38" s="21"/>
      <c r="AJ38" s="21"/>
      <c r="AK38" s="22">
        <v>4</v>
      </c>
      <c r="AL38" s="21" t="s">
        <v>17</v>
      </c>
      <c r="AM38" s="22">
        <v>18</v>
      </c>
      <c r="AN38" s="22">
        <v>0</v>
      </c>
      <c r="AO38" s="22">
        <v>10</v>
      </c>
      <c r="AP38" s="22">
        <f t="shared" si="8"/>
        <v>10</v>
      </c>
      <c r="AQ38" s="22">
        <v>0</v>
      </c>
      <c r="AR38" s="36"/>
    </row>
    <row r="39" spans="1:44" ht="15.95" customHeight="1" x14ac:dyDescent="0.25">
      <c r="A39" s="41"/>
      <c r="B39" s="36"/>
      <c r="C39" s="46"/>
      <c r="D39" s="46"/>
      <c r="E39" s="46"/>
      <c r="F39" s="46"/>
      <c r="G39" s="42"/>
      <c r="H39" s="45"/>
      <c r="I39" s="46"/>
      <c r="J39" s="46"/>
      <c r="K39" s="46"/>
      <c r="L39" s="46"/>
      <c r="M39" s="46"/>
      <c r="N39" s="46"/>
      <c r="O39" s="46"/>
      <c r="P39" s="46"/>
      <c r="Q39" s="41"/>
      <c r="R39" s="41"/>
      <c r="S39" s="27">
        <v>6.5</v>
      </c>
      <c r="T39" s="21" t="s">
        <v>165</v>
      </c>
      <c r="U39" s="21"/>
      <c r="V39" s="21"/>
      <c r="W39" s="27"/>
      <c r="X39" s="22">
        <v>10</v>
      </c>
      <c r="Y39" s="21" t="s">
        <v>108</v>
      </c>
      <c r="Z39" s="22">
        <v>17</v>
      </c>
      <c r="AA39" s="22">
        <v>3</v>
      </c>
      <c r="AB39" s="22">
        <v>2</v>
      </c>
      <c r="AC39" s="22">
        <f t="shared" si="7"/>
        <v>5</v>
      </c>
      <c r="AD39" s="22">
        <v>0</v>
      </c>
      <c r="AE39" s="45"/>
      <c r="AF39" s="27">
        <v>6</v>
      </c>
      <c r="AG39" s="21" t="s">
        <v>103</v>
      </c>
      <c r="AK39" s="22">
        <v>44</v>
      </c>
      <c r="AL39" s="21" t="s">
        <v>17</v>
      </c>
      <c r="AM39" s="22">
        <v>18</v>
      </c>
      <c r="AN39" s="22">
        <v>3</v>
      </c>
      <c r="AO39" s="22">
        <v>6</v>
      </c>
      <c r="AP39" s="22">
        <f t="shared" si="8"/>
        <v>9</v>
      </c>
      <c r="AQ39" s="22">
        <v>0</v>
      </c>
      <c r="AR39" s="36"/>
    </row>
    <row r="40" spans="1:44" ht="15.95" customHeight="1" thickBot="1" x14ac:dyDescent="0.3">
      <c r="A40" s="41"/>
      <c r="B40" s="42" t="s">
        <v>149</v>
      </c>
      <c r="C40" s="6" t="s">
        <v>178</v>
      </c>
      <c r="E40" s="11"/>
      <c r="F40" s="11"/>
      <c r="G40" s="5">
        <v>4</v>
      </c>
      <c r="H40" s="22">
        <v>1</v>
      </c>
      <c r="I40" s="21" t="s">
        <v>128</v>
      </c>
      <c r="J40" s="21"/>
      <c r="K40" s="21"/>
      <c r="L40" s="21" t="s">
        <v>282</v>
      </c>
      <c r="M40" s="21"/>
      <c r="N40" s="21"/>
      <c r="O40" s="21"/>
      <c r="P40" s="21"/>
      <c r="Q40" s="41"/>
      <c r="R40" s="41"/>
      <c r="S40" s="17" t="s">
        <v>50</v>
      </c>
      <c r="T40" s="17"/>
      <c r="U40" s="17"/>
      <c r="V40" s="17"/>
      <c r="W40" s="17"/>
      <c r="X40" s="17"/>
      <c r="Y40" s="17"/>
      <c r="Z40" s="23">
        <f>SUM(Z28:Z39)</f>
        <v>220</v>
      </c>
      <c r="AA40" s="23">
        <f>SUM(AA28:AA39)</f>
        <v>58</v>
      </c>
      <c r="AB40" s="23">
        <f>SUM(AB28:AB39)</f>
        <v>82</v>
      </c>
      <c r="AC40" s="23">
        <f>+AB40+AA40</f>
        <v>140</v>
      </c>
      <c r="AD40" s="23">
        <f>SUM(AD28:AD39)</f>
        <v>20</v>
      </c>
      <c r="AE40" s="45"/>
      <c r="AF40" s="17" t="s">
        <v>57</v>
      </c>
      <c r="AG40" s="17"/>
      <c r="AH40" s="17"/>
      <c r="AI40" s="17"/>
      <c r="AJ40" s="17"/>
      <c r="AK40" s="17"/>
      <c r="AL40" s="17"/>
      <c r="AM40" s="23">
        <f>SUM(AM28:AM39)</f>
        <v>220</v>
      </c>
      <c r="AN40" s="23">
        <f>SUM(AN28:AN39)</f>
        <v>69</v>
      </c>
      <c r="AO40" s="23">
        <f>SUM(AO28:AO39)</f>
        <v>101</v>
      </c>
      <c r="AP40" s="23">
        <f>+AO40+AN40</f>
        <v>170</v>
      </c>
      <c r="AQ40" s="23">
        <f>SUM(AQ28:AQ39)</f>
        <v>18</v>
      </c>
      <c r="AR40" s="36"/>
    </row>
    <row r="41" spans="1:44" ht="15.95" customHeight="1" x14ac:dyDescent="0.25">
      <c r="A41" s="41"/>
      <c r="B41" s="22" t="s">
        <v>27</v>
      </c>
      <c r="C41" s="16" t="s">
        <v>432</v>
      </c>
      <c r="D41" s="16"/>
      <c r="E41" s="16"/>
      <c r="H41" s="22">
        <v>1</v>
      </c>
      <c r="I41" s="21" t="s">
        <v>139</v>
      </c>
      <c r="J41" s="21"/>
      <c r="K41" s="21"/>
      <c r="L41" s="21" t="s">
        <v>531</v>
      </c>
      <c r="M41" s="21"/>
      <c r="N41" s="21"/>
      <c r="O41" s="21"/>
      <c r="P41" s="21"/>
      <c r="Q41" s="41"/>
      <c r="R41" s="41"/>
      <c r="S41" s="12" t="s">
        <v>93</v>
      </c>
      <c r="T41" s="12"/>
      <c r="U41" s="12"/>
      <c r="V41" s="12"/>
      <c r="W41" s="13"/>
      <c r="X41" s="14" t="s">
        <v>152</v>
      </c>
      <c r="Z41" s="27">
        <v>46.7</v>
      </c>
      <c r="AA41" s="22">
        <v>7</v>
      </c>
      <c r="AB41" s="22">
        <v>14</v>
      </c>
      <c r="AC41" s="22">
        <f t="shared" ref="AC41:AC52" si="9">+AA41+AB41</f>
        <v>21</v>
      </c>
      <c r="AD41" s="22">
        <v>2</v>
      </c>
      <c r="AE41" s="45"/>
      <c r="AF41" s="12" t="s">
        <v>92</v>
      </c>
      <c r="AG41" s="12"/>
      <c r="AH41" s="12"/>
      <c r="AI41" s="12"/>
      <c r="AJ41" s="13"/>
      <c r="AK41" s="14" t="s">
        <v>96</v>
      </c>
      <c r="AM41" s="22">
        <v>35</v>
      </c>
      <c r="AN41" s="22">
        <v>18</v>
      </c>
      <c r="AO41" s="22">
        <v>9</v>
      </c>
      <c r="AP41" s="22">
        <f t="shared" ref="AP41:AP52" si="10">+AN41+AO41</f>
        <v>27</v>
      </c>
      <c r="AQ41" s="22">
        <v>4</v>
      </c>
      <c r="AR41" s="36"/>
    </row>
    <row r="42" spans="1:44" ht="15.95" customHeight="1" x14ac:dyDescent="0.25">
      <c r="A42" s="41"/>
      <c r="C42" s="16"/>
      <c r="D42" s="16"/>
      <c r="E42" s="16"/>
      <c r="F42" s="16"/>
      <c r="G42" s="16"/>
      <c r="H42" s="22">
        <v>2</v>
      </c>
      <c r="I42" s="21" t="s">
        <v>85</v>
      </c>
      <c r="J42" s="21"/>
      <c r="K42" s="21"/>
      <c r="L42" s="21"/>
      <c r="M42" s="21" t="s">
        <v>122</v>
      </c>
      <c r="N42" s="21"/>
      <c r="O42" s="21"/>
      <c r="P42" s="21"/>
      <c r="Q42" s="41"/>
      <c r="R42" s="41"/>
      <c r="S42" s="27">
        <v>7</v>
      </c>
      <c r="T42" s="21" t="s">
        <v>145</v>
      </c>
      <c r="U42" s="21"/>
      <c r="V42" s="21"/>
      <c r="W42" s="27"/>
      <c r="X42" s="22">
        <v>1</v>
      </c>
      <c r="Y42" s="16" t="s">
        <v>98</v>
      </c>
      <c r="Z42" s="22">
        <v>7</v>
      </c>
      <c r="AA42" s="22">
        <v>0</v>
      </c>
      <c r="AB42" s="22">
        <v>0</v>
      </c>
      <c r="AC42" s="22">
        <f t="shared" si="9"/>
        <v>0</v>
      </c>
      <c r="AD42" s="22">
        <v>0</v>
      </c>
      <c r="AE42" s="45"/>
      <c r="AF42" s="27">
        <v>7</v>
      </c>
      <c r="AG42" s="21" t="s">
        <v>183</v>
      </c>
      <c r="AH42" s="21"/>
      <c r="AI42" s="21"/>
      <c r="AJ42" s="27"/>
      <c r="AK42" s="22">
        <v>1</v>
      </c>
      <c r="AL42" s="21" t="s">
        <v>97</v>
      </c>
      <c r="AM42" s="22">
        <v>17</v>
      </c>
      <c r="AN42" s="22">
        <v>0</v>
      </c>
      <c r="AO42" s="22">
        <v>1</v>
      </c>
      <c r="AP42" s="22">
        <f t="shared" si="10"/>
        <v>1</v>
      </c>
      <c r="AQ42" s="22">
        <v>0</v>
      </c>
      <c r="AR42" s="36"/>
    </row>
    <row r="43" spans="1:44" ht="15.95" customHeight="1" x14ac:dyDescent="0.25">
      <c r="A43" s="41"/>
      <c r="C43" s="16"/>
      <c r="D43" s="16"/>
      <c r="E43" s="16"/>
      <c r="F43" s="16"/>
      <c r="G43" s="16"/>
      <c r="H43" s="22">
        <v>2</v>
      </c>
      <c r="I43" s="21" t="s">
        <v>85</v>
      </c>
      <c r="J43" s="21"/>
      <c r="K43" s="21"/>
      <c r="L43" s="21" t="s">
        <v>118</v>
      </c>
      <c r="M43" s="21"/>
      <c r="N43" s="21"/>
      <c r="O43" s="21"/>
      <c r="P43" s="21"/>
      <c r="Q43" s="41"/>
      <c r="R43" s="41"/>
      <c r="S43" s="27">
        <v>9.5</v>
      </c>
      <c r="T43" s="21" t="s">
        <v>126</v>
      </c>
      <c r="U43" s="21"/>
      <c r="V43" s="21"/>
      <c r="W43" s="27"/>
      <c r="X43" s="22">
        <v>6</v>
      </c>
      <c r="Y43" s="16" t="s">
        <v>98</v>
      </c>
      <c r="Z43" s="27">
        <v>18.3</v>
      </c>
      <c r="AA43" s="22">
        <v>7</v>
      </c>
      <c r="AB43" s="22">
        <v>7</v>
      </c>
      <c r="AC43" s="22">
        <f t="shared" si="9"/>
        <v>14</v>
      </c>
      <c r="AD43" s="22">
        <v>8</v>
      </c>
      <c r="AE43" s="45"/>
      <c r="AF43" s="27">
        <v>9.5</v>
      </c>
      <c r="AG43" s="21" t="s">
        <v>150</v>
      </c>
      <c r="AH43" s="21"/>
      <c r="AI43" s="21"/>
      <c r="AJ43" s="27"/>
      <c r="AK43" s="22">
        <v>5</v>
      </c>
      <c r="AL43" s="21" t="s">
        <v>97</v>
      </c>
      <c r="AM43" s="22">
        <v>17</v>
      </c>
      <c r="AN43" s="22">
        <v>14</v>
      </c>
      <c r="AO43" s="22">
        <v>16</v>
      </c>
      <c r="AP43" s="22">
        <f t="shared" si="10"/>
        <v>30</v>
      </c>
      <c r="AQ43" s="22">
        <v>0</v>
      </c>
      <c r="AR43" s="36"/>
    </row>
    <row r="44" spans="1:44" ht="15.95" customHeight="1" x14ac:dyDescent="0.25">
      <c r="A44" s="41"/>
      <c r="C44" s="16"/>
      <c r="D44" s="16"/>
      <c r="E44" s="16"/>
      <c r="F44" s="16"/>
      <c r="G44" s="16"/>
      <c r="H44" s="22"/>
      <c r="I44" s="21"/>
      <c r="J44" s="21"/>
      <c r="K44" s="21"/>
      <c r="L44" s="21"/>
      <c r="M44" s="21"/>
      <c r="N44" s="21"/>
      <c r="O44" s="21"/>
      <c r="P44" s="21"/>
      <c r="Q44" s="41"/>
      <c r="R44" s="41"/>
      <c r="S44" s="27">
        <v>8.5</v>
      </c>
      <c r="T44" s="21" t="s">
        <v>82</v>
      </c>
      <c r="U44" s="21"/>
      <c r="V44" s="21"/>
      <c r="W44" s="27"/>
      <c r="X44" s="22">
        <v>9</v>
      </c>
      <c r="Y44" s="16" t="s">
        <v>98</v>
      </c>
      <c r="Z44" s="22">
        <v>19</v>
      </c>
      <c r="AA44" s="22">
        <v>0</v>
      </c>
      <c r="AB44" s="22">
        <v>6</v>
      </c>
      <c r="AC44" s="22">
        <f t="shared" si="9"/>
        <v>6</v>
      </c>
      <c r="AD44" s="22">
        <v>2</v>
      </c>
      <c r="AE44" s="45"/>
      <c r="AF44" s="27">
        <v>8.5</v>
      </c>
      <c r="AG44" s="21" t="s">
        <v>154</v>
      </c>
      <c r="AH44" s="21"/>
      <c r="AI44" s="21"/>
      <c r="AJ44" s="27"/>
      <c r="AK44" s="22">
        <v>19</v>
      </c>
      <c r="AL44" s="21" t="s">
        <v>97</v>
      </c>
      <c r="AM44" s="22">
        <v>14</v>
      </c>
      <c r="AN44" s="22">
        <v>6</v>
      </c>
      <c r="AO44" s="22">
        <v>9</v>
      </c>
      <c r="AP44" s="22">
        <f t="shared" si="10"/>
        <v>15</v>
      </c>
      <c r="AQ44" s="22">
        <v>0</v>
      </c>
      <c r="AR44" s="36"/>
    </row>
    <row r="45" spans="1:44" ht="15.95" customHeight="1" x14ac:dyDescent="0.25">
      <c r="A45" s="41"/>
      <c r="C45" s="6" t="s">
        <v>175</v>
      </c>
      <c r="G45" s="5">
        <v>5</v>
      </c>
      <c r="H45" s="22">
        <v>1</v>
      </c>
      <c r="I45" s="21" t="s">
        <v>169</v>
      </c>
      <c r="J45" s="21"/>
      <c r="K45" s="21"/>
      <c r="L45" s="21" t="s">
        <v>556</v>
      </c>
      <c r="M45" s="21"/>
      <c r="N45" s="21"/>
      <c r="O45" s="21"/>
      <c r="P45" s="21"/>
      <c r="Q45" s="41"/>
      <c r="R45" s="41"/>
      <c r="S45" s="27">
        <v>8</v>
      </c>
      <c r="T45" s="21" t="s">
        <v>187</v>
      </c>
      <c r="U45" s="21"/>
      <c r="V45" s="21"/>
      <c r="W45" s="27"/>
      <c r="X45" s="22">
        <v>10</v>
      </c>
      <c r="Y45" s="16" t="s">
        <v>98</v>
      </c>
      <c r="Z45" s="22">
        <v>16</v>
      </c>
      <c r="AA45" s="22">
        <v>4</v>
      </c>
      <c r="AB45" s="22">
        <v>7</v>
      </c>
      <c r="AC45" s="22">
        <f t="shared" si="9"/>
        <v>11</v>
      </c>
      <c r="AD45" s="22">
        <v>2</v>
      </c>
      <c r="AE45" s="45"/>
      <c r="AF45" s="27">
        <v>8</v>
      </c>
      <c r="AG45" s="21" t="s">
        <v>131</v>
      </c>
      <c r="AH45" s="21"/>
      <c r="AI45" s="21"/>
      <c r="AJ45" s="27"/>
      <c r="AK45" s="22">
        <v>7</v>
      </c>
      <c r="AL45" s="21" t="s">
        <v>97</v>
      </c>
      <c r="AM45" s="22">
        <v>19</v>
      </c>
      <c r="AN45" s="22">
        <v>2</v>
      </c>
      <c r="AO45" s="22">
        <v>4</v>
      </c>
      <c r="AP45" s="22">
        <f t="shared" si="10"/>
        <v>6</v>
      </c>
      <c r="AQ45" s="22">
        <v>2</v>
      </c>
      <c r="AR45" s="36"/>
    </row>
    <row r="46" spans="1:44" ht="15.95" customHeight="1" x14ac:dyDescent="0.25">
      <c r="A46" s="41"/>
      <c r="B46" s="22" t="s">
        <v>27</v>
      </c>
      <c r="C46" s="21" t="s">
        <v>637</v>
      </c>
      <c r="D46" s="21"/>
      <c r="E46" s="21"/>
      <c r="F46" s="21"/>
      <c r="G46" s="21"/>
      <c r="H46" s="22">
        <v>2</v>
      </c>
      <c r="I46" s="21" t="s">
        <v>114</v>
      </c>
      <c r="J46" s="21"/>
      <c r="K46" s="21"/>
      <c r="L46" s="21" t="s">
        <v>159</v>
      </c>
      <c r="M46" s="21"/>
      <c r="N46" s="21"/>
      <c r="O46" s="21"/>
      <c r="P46" s="21"/>
      <c r="Q46" s="41"/>
      <c r="R46" s="41"/>
      <c r="S46" s="27">
        <v>7.5</v>
      </c>
      <c r="T46" s="21" t="s">
        <v>62</v>
      </c>
      <c r="U46" s="21"/>
      <c r="V46" s="21"/>
      <c r="W46" s="27"/>
      <c r="X46" s="22">
        <v>4</v>
      </c>
      <c r="Y46" s="16" t="s">
        <v>98</v>
      </c>
      <c r="Z46" s="22">
        <v>8</v>
      </c>
      <c r="AA46" s="22">
        <v>3</v>
      </c>
      <c r="AB46" s="22">
        <v>2</v>
      </c>
      <c r="AC46" s="22">
        <f t="shared" si="9"/>
        <v>5</v>
      </c>
      <c r="AD46" s="22">
        <v>0</v>
      </c>
      <c r="AE46" s="45"/>
      <c r="AF46" s="27">
        <v>8</v>
      </c>
      <c r="AG46" s="21" t="s">
        <v>193</v>
      </c>
      <c r="AH46" s="21"/>
      <c r="AI46" s="21"/>
      <c r="AJ46" s="27"/>
      <c r="AK46" s="22">
        <v>9</v>
      </c>
      <c r="AL46" s="21" t="s">
        <v>97</v>
      </c>
      <c r="AM46" s="22">
        <v>14</v>
      </c>
      <c r="AN46" s="22">
        <v>1</v>
      </c>
      <c r="AO46" s="22">
        <v>3</v>
      </c>
      <c r="AP46" s="22">
        <f t="shared" si="10"/>
        <v>4</v>
      </c>
      <c r="AQ46" s="22">
        <v>6</v>
      </c>
      <c r="AR46" s="36"/>
    </row>
    <row r="47" spans="1:44" ht="15.95" customHeight="1" x14ac:dyDescent="0.25">
      <c r="A47" s="41"/>
      <c r="H47" s="22">
        <v>2</v>
      </c>
      <c r="I47" s="21" t="s">
        <v>114</v>
      </c>
      <c r="J47" s="21"/>
      <c r="K47" s="21"/>
      <c r="L47" s="21" t="s">
        <v>636</v>
      </c>
      <c r="M47" s="21"/>
      <c r="N47" s="21"/>
      <c r="O47" s="21"/>
      <c r="P47" s="21"/>
      <c r="Q47" s="41"/>
      <c r="R47" s="41"/>
      <c r="S47" s="27">
        <v>7.5</v>
      </c>
      <c r="T47" s="21" t="s">
        <v>158</v>
      </c>
      <c r="U47" s="21"/>
      <c r="V47" s="21"/>
      <c r="W47" s="27"/>
      <c r="X47" s="22">
        <v>11</v>
      </c>
      <c r="Y47" s="16" t="s">
        <v>98</v>
      </c>
      <c r="Z47" s="22">
        <v>19</v>
      </c>
      <c r="AA47" s="22">
        <v>5</v>
      </c>
      <c r="AB47" s="22">
        <v>11</v>
      </c>
      <c r="AC47" s="22">
        <f t="shared" si="9"/>
        <v>16</v>
      </c>
      <c r="AD47" s="22">
        <v>2</v>
      </c>
      <c r="AE47" s="45"/>
      <c r="AF47" s="27">
        <v>7.5</v>
      </c>
      <c r="AG47" s="21" t="s">
        <v>32</v>
      </c>
      <c r="AH47" s="21"/>
      <c r="AI47" s="21"/>
      <c r="AJ47" s="27"/>
      <c r="AK47" s="22">
        <v>10</v>
      </c>
      <c r="AL47" s="21" t="s">
        <v>97</v>
      </c>
      <c r="AM47" s="22">
        <v>19</v>
      </c>
      <c r="AN47" s="22">
        <v>8</v>
      </c>
      <c r="AO47" s="22">
        <v>7</v>
      </c>
      <c r="AP47" s="22">
        <f t="shared" si="10"/>
        <v>15</v>
      </c>
      <c r="AQ47" s="22">
        <v>0</v>
      </c>
      <c r="AR47" s="36"/>
    </row>
    <row r="48" spans="1:44" ht="15.95" customHeight="1" x14ac:dyDescent="0.25">
      <c r="A48" s="41"/>
      <c r="H48" s="22">
        <v>2</v>
      </c>
      <c r="I48" s="21" t="s">
        <v>164</v>
      </c>
      <c r="J48" s="21"/>
      <c r="K48" s="21"/>
      <c r="L48" s="21" t="s">
        <v>635</v>
      </c>
      <c r="M48" s="21"/>
      <c r="N48" s="21"/>
      <c r="O48" s="21"/>
      <c r="P48" s="21"/>
      <c r="Q48" s="41"/>
      <c r="R48" s="41"/>
      <c r="S48" s="27">
        <v>7.5</v>
      </c>
      <c r="T48" s="21" t="s">
        <v>239</v>
      </c>
      <c r="U48" s="21"/>
      <c r="V48" s="21"/>
      <c r="W48" s="27"/>
      <c r="X48" s="22">
        <v>12</v>
      </c>
      <c r="Y48" s="16" t="s">
        <v>98</v>
      </c>
      <c r="Z48" s="22">
        <v>19</v>
      </c>
      <c r="AA48" s="22">
        <v>8</v>
      </c>
      <c r="AB48" s="22">
        <v>8</v>
      </c>
      <c r="AC48" s="22">
        <f t="shared" si="9"/>
        <v>16</v>
      </c>
      <c r="AD48" s="22">
        <v>0</v>
      </c>
      <c r="AE48" s="45"/>
      <c r="AF48" s="27">
        <v>7.5</v>
      </c>
      <c r="AG48" s="21" t="s">
        <v>143</v>
      </c>
      <c r="AH48" s="21"/>
      <c r="AI48" s="21"/>
      <c r="AJ48" s="27"/>
      <c r="AK48" s="22">
        <v>2</v>
      </c>
      <c r="AL48" s="21" t="s">
        <v>97</v>
      </c>
      <c r="AM48" s="22">
        <v>15</v>
      </c>
      <c r="AN48" s="22">
        <v>0</v>
      </c>
      <c r="AO48" s="22">
        <v>6</v>
      </c>
      <c r="AP48" s="22">
        <f t="shared" si="10"/>
        <v>6</v>
      </c>
      <c r="AQ48" s="22">
        <v>4</v>
      </c>
      <c r="AR48" s="36"/>
    </row>
    <row r="49" spans="1:44" ht="15.95" customHeight="1" x14ac:dyDescent="0.25">
      <c r="A49" s="41"/>
      <c r="H49" s="22">
        <v>2</v>
      </c>
      <c r="I49" s="21" t="s">
        <v>114</v>
      </c>
      <c r="J49" s="21"/>
      <c r="K49" s="21"/>
      <c r="L49" s="21" t="s">
        <v>634</v>
      </c>
      <c r="M49" s="21"/>
      <c r="N49" s="21"/>
      <c r="O49" s="21"/>
      <c r="P49" s="21" t="s">
        <v>324</v>
      </c>
      <c r="Q49" s="41"/>
      <c r="R49" s="41"/>
      <c r="S49" s="27">
        <v>7</v>
      </c>
      <c r="T49" s="21" t="s">
        <v>52</v>
      </c>
      <c r="U49" s="21"/>
      <c r="V49" s="21"/>
      <c r="W49" s="27"/>
      <c r="X49" s="22">
        <v>15</v>
      </c>
      <c r="Y49" s="16" t="s">
        <v>98</v>
      </c>
      <c r="Z49" s="22">
        <v>19</v>
      </c>
      <c r="AA49" s="22">
        <v>3</v>
      </c>
      <c r="AB49" s="22">
        <v>6</v>
      </c>
      <c r="AC49" s="22">
        <f t="shared" si="9"/>
        <v>9</v>
      </c>
      <c r="AD49" s="22">
        <v>0</v>
      </c>
      <c r="AE49" s="45"/>
      <c r="AF49" s="27">
        <v>7</v>
      </c>
      <c r="AG49" s="21" t="s">
        <v>141</v>
      </c>
      <c r="AH49" s="21"/>
      <c r="AI49" s="21"/>
      <c r="AJ49" s="27"/>
      <c r="AK49" s="22">
        <v>13</v>
      </c>
      <c r="AL49" s="21" t="s">
        <v>97</v>
      </c>
      <c r="AM49" s="22">
        <v>20</v>
      </c>
      <c r="AN49" s="22">
        <v>0</v>
      </c>
      <c r="AO49" s="22">
        <v>9</v>
      </c>
      <c r="AP49" s="22">
        <f t="shared" si="10"/>
        <v>9</v>
      </c>
      <c r="AQ49" s="22">
        <v>4</v>
      </c>
      <c r="AR49" s="36"/>
    </row>
    <row r="50" spans="1:44" ht="15.95" customHeight="1" x14ac:dyDescent="0.25">
      <c r="A50" s="41"/>
      <c r="B50" s="36"/>
      <c r="C50" s="46"/>
      <c r="D50" s="46"/>
      <c r="E50" s="46"/>
      <c r="F50" s="46"/>
      <c r="G50" s="42"/>
      <c r="H50" s="45"/>
      <c r="I50" s="46"/>
      <c r="J50" s="46"/>
      <c r="K50" s="45"/>
      <c r="L50" s="45"/>
      <c r="M50" s="45"/>
      <c r="N50" s="45"/>
      <c r="O50" s="45"/>
      <c r="P50" s="59"/>
      <c r="Q50" s="41"/>
      <c r="R50" s="41"/>
      <c r="S50" s="27">
        <v>6.5</v>
      </c>
      <c r="T50" s="21" t="s">
        <v>63</v>
      </c>
      <c r="U50" s="21"/>
      <c r="V50" s="21"/>
      <c r="W50" s="27"/>
      <c r="X50" s="22">
        <v>14</v>
      </c>
      <c r="Y50" s="16" t="s">
        <v>98</v>
      </c>
      <c r="Z50" s="22">
        <v>18</v>
      </c>
      <c r="AA50" s="22">
        <v>1</v>
      </c>
      <c r="AB50" s="22">
        <v>8</v>
      </c>
      <c r="AC50" s="22">
        <f t="shared" si="9"/>
        <v>9</v>
      </c>
      <c r="AD50" s="22">
        <v>0</v>
      </c>
      <c r="AE50" s="45"/>
      <c r="AF50" s="27">
        <v>7</v>
      </c>
      <c r="AG50" s="21" t="s">
        <v>39</v>
      </c>
      <c r="AH50" s="21"/>
      <c r="AI50" s="21"/>
      <c r="AJ50" s="27"/>
      <c r="AK50" s="22">
        <v>27</v>
      </c>
      <c r="AL50" s="21" t="s">
        <v>97</v>
      </c>
      <c r="AM50" s="22">
        <v>20</v>
      </c>
      <c r="AN50" s="22">
        <v>3</v>
      </c>
      <c r="AO50" s="22">
        <v>7</v>
      </c>
      <c r="AP50" s="22">
        <f t="shared" si="10"/>
        <v>10</v>
      </c>
      <c r="AQ50" s="22">
        <v>0</v>
      </c>
      <c r="AR50" s="36"/>
    </row>
    <row r="51" spans="1:44" ht="15.95" customHeight="1" x14ac:dyDescent="0.25">
      <c r="A51" s="41"/>
      <c r="B51" s="11"/>
      <c r="C51" s="11"/>
      <c r="D51" s="11"/>
      <c r="E51" s="21" t="s">
        <v>102</v>
      </c>
      <c r="F51" s="21"/>
      <c r="G51" s="5">
        <f>SUM(G14:G50)</f>
        <v>25</v>
      </c>
      <c r="H51" s="5"/>
      <c r="I51" s="20"/>
      <c r="J51" s="21" t="s">
        <v>56</v>
      </c>
      <c r="K51" s="20"/>
      <c r="L51" s="5">
        <f>COUNTA(C14:C50)-8</f>
        <v>2</v>
      </c>
      <c r="N51" s="21" t="s">
        <v>73</v>
      </c>
      <c r="O51" s="5">
        <f>+L51*2</f>
        <v>4</v>
      </c>
      <c r="P51" s="11"/>
      <c r="Q51" s="41"/>
      <c r="R51" s="41"/>
      <c r="S51" s="27">
        <v>6</v>
      </c>
      <c r="T51" s="21" t="s">
        <v>47</v>
      </c>
      <c r="X51" s="22">
        <v>3</v>
      </c>
      <c r="Y51" s="16" t="s">
        <v>98</v>
      </c>
      <c r="Z51" s="22">
        <v>20</v>
      </c>
      <c r="AA51" s="22">
        <v>0</v>
      </c>
      <c r="AB51" s="22">
        <v>0</v>
      </c>
      <c r="AC51" s="22">
        <f t="shared" si="9"/>
        <v>0</v>
      </c>
      <c r="AD51" s="22">
        <v>2</v>
      </c>
      <c r="AE51" s="45"/>
      <c r="AF51" s="27">
        <v>6.5</v>
      </c>
      <c r="AG51" s="21" t="s">
        <v>48</v>
      </c>
      <c r="AK51" s="22">
        <v>3</v>
      </c>
      <c r="AL51" s="21" t="s">
        <v>97</v>
      </c>
      <c r="AM51" s="22">
        <v>19</v>
      </c>
      <c r="AN51" s="22">
        <v>0</v>
      </c>
      <c r="AO51" s="22">
        <v>4</v>
      </c>
      <c r="AP51" s="22">
        <f t="shared" si="10"/>
        <v>4</v>
      </c>
      <c r="AQ51" s="22">
        <v>6</v>
      </c>
      <c r="AR51" s="36"/>
    </row>
    <row r="52" spans="1:44" ht="15.95" customHeight="1" x14ac:dyDescent="0.25">
      <c r="A52" s="41"/>
      <c r="E52" s="21" t="s">
        <v>101</v>
      </c>
      <c r="F52" s="21"/>
      <c r="G52" s="5">
        <f>COUNTA(L15:L50)+COUNTIF(L15:L50,"*&amp;*")</f>
        <v>37</v>
      </c>
      <c r="O52" t="s">
        <v>144</v>
      </c>
      <c r="Q52" s="41"/>
      <c r="R52" s="41"/>
      <c r="S52" s="27">
        <v>6</v>
      </c>
      <c r="T52" s="21" t="s">
        <v>49</v>
      </c>
      <c r="U52" s="21"/>
      <c r="V52" s="21"/>
      <c r="W52" s="27"/>
      <c r="X52" s="22">
        <v>7</v>
      </c>
      <c r="Y52" s="16" t="s">
        <v>98</v>
      </c>
      <c r="Z52" s="22">
        <v>10</v>
      </c>
      <c r="AA52" s="22">
        <v>2</v>
      </c>
      <c r="AB52" s="22">
        <v>2</v>
      </c>
      <c r="AC52" s="22">
        <f t="shared" si="9"/>
        <v>4</v>
      </c>
      <c r="AD52" s="22">
        <v>0</v>
      </c>
      <c r="AE52" s="45"/>
      <c r="AF52" s="27">
        <v>6</v>
      </c>
      <c r="AG52" s="21" t="s">
        <v>113</v>
      </c>
      <c r="AH52" s="21"/>
      <c r="AI52" s="21"/>
      <c r="AJ52" s="27"/>
      <c r="AK52" s="22">
        <v>6</v>
      </c>
      <c r="AL52" s="21" t="s">
        <v>97</v>
      </c>
      <c r="AM52" s="22">
        <v>11</v>
      </c>
      <c r="AN52" s="22">
        <v>1</v>
      </c>
      <c r="AO52" s="22">
        <v>0</v>
      </c>
      <c r="AP52" s="22">
        <f t="shared" si="10"/>
        <v>1</v>
      </c>
      <c r="AQ52" s="22">
        <v>4</v>
      </c>
      <c r="AR52" s="36"/>
    </row>
    <row r="53" spans="1:44" ht="15.95" customHeight="1" thickBot="1" x14ac:dyDescent="0.3">
      <c r="A53" s="41"/>
      <c r="Q53" s="41"/>
      <c r="R53" s="41"/>
      <c r="S53" s="17" t="s">
        <v>95</v>
      </c>
      <c r="T53" s="17"/>
      <c r="U53" s="17"/>
      <c r="V53" s="17"/>
      <c r="W53" s="17"/>
      <c r="X53" s="17"/>
      <c r="Y53" s="17"/>
      <c r="Z53" s="23">
        <f>SUM(Z41:Z52)</f>
        <v>220</v>
      </c>
      <c r="AA53" s="23">
        <f>SUM(AA41:AA52)</f>
        <v>40</v>
      </c>
      <c r="AB53" s="23">
        <f>SUM(AB41:AB52)</f>
        <v>71</v>
      </c>
      <c r="AC53" s="23">
        <f>+AB53+AA53</f>
        <v>111</v>
      </c>
      <c r="AD53" s="23">
        <f>SUM(AD41:AD52)</f>
        <v>18</v>
      </c>
      <c r="AE53" s="45"/>
      <c r="AF53" s="17" t="s">
        <v>94</v>
      </c>
      <c r="AG53" s="17"/>
      <c r="AH53" s="17"/>
      <c r="AI53" s="17"/>
      <c r="AJ53" s="17"/>
      <c r="AK53" s="17"/>
      <c r="AL53" s="17"/>
      <c r="AM53" s="23">
        <f>SUM(AM41:AM52)</f>
        <v>220</v>
      </c>
      <c r="AN53" s="23">
        <f>SUM(AN41:AN52)</f>
        <v>53</v>
      </c>
      <c r="AO53" s="23">
        <f>SUM(AO41:AO52)</f>
        <v>75</v>
      </c>
      <c r="AP53" s="23">
        <f>+AO53+AN53</f>
        <v>128</v>
      </c>
      <c r="AQ53" s="23">
        <f>SUM(AQ41:AQ52)</f>
        <v>30</v>
      </c>
      <c r="AR53" s="36"/>
    </row>
    <row r="54" spans="1:44" ht="15.95" customHeight="1" x14ac:dyDescent="0.25">
      <c r="A54" s="41"/>
      <c r="B54" s="6" t="s">
        <v>83</v>
      </c>
      <c r="C54" s="6"/>
      <c r="N54" s="6"/>
      <c r="O54" s="6"/>
      <c r="Q54" s="41"/>
      <c r="R54" s="41"/>
      <c r="S54" s="12" t="s">
        <v>115</v>
      </c>
      <c r="T54" s="12"/>
      <c r="U54" s="12"/>
      <c r="V54" s="12"/>
      <c r="W54" s="12"/>
      <c r="X54" s="14" t="s">
        <v>36</v>
      </c>
      <c r="Z54" s="22">
        <v>17</v>
      </c>
      <c r="AA54" s="22">
        <v>3</v>
      </c>
      <c r="AB54" s="22">
        <v>15</v>
      </c>
      <c r="AC54" s="22">
        <f t="shared" ref="AC54:AC65" si="11">+AA54+AB54</f>
        <v>18</v>
      </c>
      <c r="AD54" s="22">
        <v>0</v>
      </c>
      <c r="AE54" s="45"/>
      <c r="AF54" s="19" t="s">
        <v>14</v>
      </c>
      <c r="AG54" s="19"/>
      <c r="AH54" s="19"/>
      <c r="AI54" s="19"/>
      <c r="AJ54" s="19"/>
      <c r="AK54" s="16" t="s">
        <v>26</v>
      </c>
      <c r="AM54" s="22">
        <v>48</v>
      </c>
      <c r="AN54" s="22">
        <v>12</v>
      </c>
      <c r="AO54" s="22">
        <v>30</v>
      </c>
      <c r="AP54" s="22">
        <f t="shared" ref="AP54:AP65" si="12">+AN54+AO54</f>
        <v>42</v>
      </c>
      <c r="AQ54" s="22">
        <v>6</v>
      </c>
      <c r="AR54" s="36"/>
    </row>
    <row r="55" spans="1:44" ht="15.95" customHeight="1" x14ac:dyDescent="0.25">
      <c r="A55" s="41"/>
      <c r="Q55" s="41"/>
      <c r="R55" s="41"/>
      <c r="S55" s="27">
        <v>7.5</v>
      </c>
      <c r="T55" s="21" t="s">
        <v>69</v>
      </c>
      <c r="U55" s="21"/>
      <c r="V55" s="21"/>
      <c r="W55" s="21"/>
      <c r="X55" s="22">
        <v>68</v>
      </c>
      <c r="Y55" s="21" t="s">
        <v>106</v>
      </c>
      <c r="Z55" s="22">
        <v>20</v>
      </c>
      <c r="AA55" s="22">
        <v>0</v>
      </c>
      <c r="AB55" s="22">
        <v>1</v>
      </c>
      <c r="AC55" s="22">
        <f t="shared" si="11"/>
        <v>1</v>
      </c>
      <c r="AD55" s="22">
        <v>0</v>
      </c>
      <c r="AE55" s="45"/>
      <c r="AF55" s="27">
        <v>8</v>
      </c>
      <c r="AG55" s="21" t="s">
        <v>142</v>
      </c>
      <c r="AK55" s="22">
        <v>1</v>
      </c>
      <c r="AL55" s="21" t="s">
        <v>107</v>
      </c>
      <c r="AM55" s="22">
        <v>19</v>
      </c>
      <c r="AN55" s="22">
        <v>0</v>
      </c>
      <c r="AO55" s="22">
        <v>0</v>
      </c>
      <c r="AP55" s="22">
        <f t="shared" si="12"/>
        <v>0</v>
      </c>
      <c r="AQ55" s="22">
        <v>0</v>
      </c>
      <c r="AR55" s="36"/>
    </row>
    <row r="56" spans="1:44" ht="15.95" customHeight="1" x14ac:dyDescent="0.25">
      <c r="A56" s="41"/>
      <c r="C56" s="6" t="s">
        <v>58</v>
      </c>
      <c r="H56" s="6" t="s">
        <v>65</v>
      </c>
      <c r="M56" s="6" t="s">
        <v>66</v>
      </c>
      <c r="Q56" s="41"/>
      <c r="R56" s="41"/>
      <c r="S56" s="27">
        <v>9.5</v>
      </c>
      <c r="T56" s="21" t="s">
        <v>85</v>
      </c>
      <c r="U56" s="21"/>
      <c r="V56" s="21"/>
      <c r="W56" s="21"/>
      <c r="X56" s="22">
        <v>9</v>
      </c>
      <c r="Y56" s="21" t="s">
        <v>106</v>
      </c>
      <c r="Z56" s="22">
        <v>18</v>
      </c>
      <c r="AA56" s="22">
        <v>22</v>
      </c>
      <c r="AB56" s="22">
        <v>16</v>
      </c>
      <c r="AC56" s="22">
        <f t="shared" si="11"/>
        <v>38</v>
      </c>
      <c r="AD56" s="22">
        <v>4</v>
      </c>
      <c r="AE56" s="45"/>
      <c r="AF56" s="27">
        <v>9</v>
      </c>
      <c r="AG56" s="21" t="s">
        <v>167</v>
      </c>
      <c r="AH56" s="21"/>
      <c r="AI56" s="21"/>
      <c r="AJ56" s="21"/>
      <c r="AK56" s="22">
        <v>71</v>
      </c>
      <c r="AL56" s="21" t="s">
        <v>107</v>
      </c>
      <c r="AM56" s="22">
        <v>17</v>
      </c>
      <c r="AN56" s="22">
        <v>10</v>
      </c>
      <c r="AO56" s="22">
        <v>5</v>
      </c>
      <c r="AP56" s="22">
        <f t="shared" si="12"/>
        <v>15</v>
      </c>
      <c r="AQ56" s="22">
        <v>2</v>
      </c>
      <c r="AR56" s="36"/>
    </row>
    <row r="57" spans="1:44" ht="15.95" customHeight="1" x14ac:dyDescent="0.25">
      <c r="A57" s="41"/>
      <c r="C57" s="21" t="s">
        <v>275</v>
      </c>
      <c r="H57" s="21" t="s">
        <v>204</v>
      </c>
      <c r="I57" s="21"/>
      <c r="J57" s="21"/>
      <c r="K57" s="21"/>
      <c r="L57" s="21"/>
      <c r="M57" s="21"/>
      <c r="N57" s="21"/>
      <c r="O57" s="21"/>
      <c r="P57" s="21"/>
      <c r="Q57" s="41"/>
      <c r="R57" s="41"/>
      <c r="S57" s="27">
        <v>8.5</v>
      </c>
      <c r="T57" s="21" t="s">
        <v>282</v>
      </c>
      <c r="U57" s="21"/>
      <c r="V57" s="21"/>
      <c r="W57" s="21"/>
      <c r="X57" s="22">
        <v>14</v>
      </c>
      <c r="Y57" s="21" t="s">
        <v>106</v>
      </c>
      <c r="Z57" s="22">
        <v>19</v>
      </c>
      <c r="AA57" s="22">
        <v>9</v>
      </c>
      <c r="AB57" s="22">
        <v>16</v>
      </c>
      <c r="AC57" s="22">
        <f t="shared" si="11"/>
        <v>25</v>
      </c>
      <c r="AD57" s="22">
        <v>6</v>
      </c>
      <c r="AE57" s="45"/>
      <c r="AF57" s="27">
        <v>8.5</v>
      </c>
      <c r="AG57" s="21" t="s">
        <v>42</v>
      </c>
      <c r="AH57" s="21"/>
      <c r="AI57" s="21"/>
      <c r="AJ57" s="21"/>
      <c r="AK57" s="22">
        <v>2</v>
      </c>
      <c r="AL57" s="21" t="s">
        <v>107</v>
      </c>
      <c r="AM57" s="22">
        <v>17</v>
      </c>
      <c r="AN57" s="22">
        <v>9</v>
      </c>
      <c r="AO57" s="22">
        <v>12</v>
      </c>
      <c r="AP57" s="22">
        <f t="shared" si="12"/>
        <v>21</v>
      </c>
      <c r="AQ57" s="22">
        <v>4</v>
      </c>
      <c r="AR57" s="36"/>
    </row>
    <row r="58" spans="1:44" ht="15.95" customHeight="1" x14ac:dyDescent="0.25">
      <c r="A58" s="41"/>
      <c r="C58" s="21"/>
      <c r="H58" s="21"/>
      <c r="I58" s="21"/>
      <c r="J58" s="21"/>
      <c r="K58" s="21"/>
      <c r="L58" s="21"/>
      <c r="M58" s="21"/>
      <c r="N58" s="21"/>
      <c r="Q58" s="41"/>
      <c r="R58" s="41"/>
      <c r="S58" s="27">
        <v>8</v>
      </c>
      <c r="T58" s="21" t="s">
        <v>190</v>
      </c>
      <c r="U58" s="21"/>
      <c r="V58" s="21"/>
      <c r="W58" s="21"/>
      <c r="X58" s="22">
        <v>11</v>
      </c>
      <c r="Y58" s="21" t="s">
        <v>106</v>
      </c>
      <c r="Z58" s="22">
        <v>17</v>
      </c>
      <c r="AA58" s="22">
        <v>1</v>
      </c>
      <c r="AB58" s="22">
        <v>5</v>
      </c>
      <c r="AC58" s="22">
        <f t="shared" si="11"/>
        <v>6</v>
      </c>
      <c r="AD58" s="22">
        <v>0</v>
      </c>
      <c r="AE58" s="45"/>
      <c r="AF58" s="27">
        <v>8</v>
      </c>
      <c r="AG58" s="21" t="s">
        <v>74</v>
      </c>
      <c r="AH58" s="21"/>
      <c r="AI58" s="21"/>
      <c r="AJ58" s="21"/>
      <c r="AK58" s="22">
        <v>91</v>
      </c>
      <c r="AL58" s="21" t="s">
        <v>107</v>
      </c>
      <c r="AM58" s="22">
        <v>19</v>
      </c>
      <c r="AN58" s="22">
        <v>12</v>
      </c>
      <c r="AO58" s="22">
        <v>3</v>
      </c>
      <c r="AP58" s="22">
        <f t="shared" si="12"/>
        <v>15</v>
      </c>
      <c r="AQ58" s="22">
        <v>2</v>
      </c>
      <c r="AR58" s="36"/>
    </row>
    <row r="59" spans="1:44" ht="15.95" customHeight="1" x14ac:dyDescent="0.25">
      <c r="A59" s="41"/>
      <c r="H59" s="21"/>
      <c r="I59" s="21"/>
      <c r="J59" s="21"/>
      <c r="K59" s="21"/>
      <c r="L59" s="21"/>
      <c r="M59" s="21"/>
      <c r="N59" s="21"/>
      <c r="Q59" s="41"/>
      <c r="R59" s="41"/>
      <c r="S59" s="27">
        <v>7.5</v>
      </c>
      <c r="T59" s="21" t="s">
        <v>139</v>
      </c>
      <c r="U59" s="21"/>
      <c r="V59" s="21"/>
      <c r="W59" s="21"/>
      <c r="X59" s="22">
        <v>6</v>
      </c>
      <c r="Y59" s="21" t="s">
        <v>106</v>
      </c>
      <c r="Z59" s="22">
        <v>19</v>
      </c>
      <c r="AA59" s="22">
        <v>8</v>
      </c>
      <c r="AB59" s="22">
        <v>8</v>
      </c>
      <c r="AC59" s="22">
        <f t="shared" si="11"/>
        <v>16</v>
      </c>
      <c r="AD59" s="22">
        <v>0</v>
      </c>
      <c r="AE59" s="45"/>
      <c r="AF59" s="27">
        <v>8</v>
      </c>
      <c r="AG59" s="21" t="s">
        <v>195</v>
      </c>
      <c r="AH59" s="21"/>
      <c r="AI59" s="21"/>
      <c r="AJ59" s="21"/>
      <c r="AK59" s="22">
        <v>5</v>
      </c>
      <c r="AL59" s="21" t="s">
        <v>107</v>
      </c>
      <c r="AM59" s="22">
        <v>13</v>
      </c>
      <c r="AN59" s="22">
        <v>4</v>
      </c>
      <c r="AO59" s="22">
        <v>3</v>
      </c>
      <c r="AP59" s="22">
        <f t="shared" si="12"/>
        <v>7</v>
      </c>
      <c r="AQ59" s="22">
        <v>2</v>
      </c>
      <c r="AR59" s="36"/>
    </row>
    <row r="60" spans="1:44" ht="15.95" customHeight="1" x14ac:dyDescent="0.25">
      <c r="A60" s="41"/>
      <c r="M60" s="21"/>
      <c r="Q60" s="41"/>
      <c r="R60" s="41"/>
      <c r="S60" s="27">
        <v>7.5</v>
      </c>
      <c r="T60" s="21" t="s">
        <v>118</v>
      </c>
      <c r="V60" s="21"/>
      <c r="W60" s="21"/>
      <c r="X60" s="22">
        <v>7</v>
      </c>
      <c r="Y60" s="21" t="s">
        <v>106</v>
      </c>
      <c r="Z60" s="22">
        <v>18</v>
      </c>
      <c r="AA60" s="22">
        <v>9</v>
      </c>
      <c r="AB60" s="22">
        <v>18</v>
      </c>
      <c r="AC60" s="22">
        <f t="shared" si="11"/>
        <v>27</v>
      </c>
      <c r="AD60" s="22">
        <v>6</v>
      </c>
      <c r="AE60" s="45"/>
      <c r="AF60" s="27">
        <v>7.5</v>
      </c>
      <c r="AG60" s="21" t="s">
        <v>450</v>
      </c>
      <c r="AH60" s="21"/>
      <c r="AI60" s="21"/>
      <c r="AJ60" s="21"/>
      <c r="AK60" s="22">
        <v>97</v>
      </c>
      <c r="AL60" s="21" t="s">
        <v>107</v>
      </c>
      <c r="AM60" s="22">
        <v>16</v>
      </c>
      <c r="AN60" s="22">
        <v>2</v>
      </c>
      <c r="AO60" s="22">
        <v>2</v>
      </c>
      <c r="AP60" s="22">
        <f t="shared" si="12"/>
        <v>4</v>
      </c>
      <c r="AQ60" s="22">
        <v>2</v>
      </c>
      <c r="AR60" s="36"/>
    </row>
    <row r="61" spans="1:44" ht="15.95" customHeight="1" x14ac:dyDescent="0.25">
      <c r="A61" s="41"/>
      <c r="Q61" s="36"/>
      <c r="R61" s="41"/>
      <c r="S61" s="27">
        <v>7.5</v>
      </c>
      <c r="T61" s="21" t="s">
        <v>128</v>
      </c>
      <c r="U61" s="21"/>
      <c r="V61" s="21"/>
      <c r="W61" s="21"/>
      <c r="X61" s="22">
        <v>10</v>
      </c>
      <c r="Y61" s="21" t="s">
        <v>106</v>
      </c>
      <c r="Z61" s="22">
        <v>19</v>
      </c>
      <c r="AA61" s="22">
        <v>12</v>
      </c>
      <c r="AB61" s="22">
        <v>11</v>
      </c>
      <c r="AC61" s="22">
        <f t="shared" si="11"/>
        <v>23</v>
      </c>
      <c r="AD61" s="22">
        <v>0</v>
      </c>
      <c r="AE61" s="45"/>
      <c r="AF61" s="27">
        <v>7.5</v>
      </c>
      <c r="AG61" s="21" t="s">
        <v>60</v>
      </c>
      <c r="AH61" s="21"/>
      <c r="AI61" s="21"/>
      <c r="AJ61" s="21"/>
      <c r="AK61" s="22">
        <v>23</v>
      </c>
      <c r="AL61" s="21" t="s">
        <v>107</v>
      </c>
      <c r="AM61" s="22">
        <v>11</v>
      </c>
      <c r="AN61" s="22">
        <v>2</v>
      </c>
      <c r="AO61" s="22">
        <v>9</v>
      </c>
      <c r="AP61" s="22">
        <f t="shared" si="12"/>
        <v>11</v>
      </c>
      <c r="AQ61" s="22">
        <v>0</v>
      </c>
      <c r="AR61" s="36"/>
    </row>
    <row r="62" spans="1:44" ht="15.95" customHeight="1" x14ac:dyDescent="0.25">
      <c r="A62" s="41"/>
      <c r="Q62" s="41"/>
      <c r="R62" s="41"/>
      <c r="S62" s="27">
        <v>7</v>
      </c>
      <c r="T62" s="21" t="s">
        <v>191</v>
      </c>
      <c r="U62" s="21"/>
      <c r="V62" s="21"/>
      <c r="W62" s="21"/>
      <c r="X62" s="22">
        <v>5</v>
      </c>
      <c r="Y62" s="21" t="s">
        <v>106</v>
      </c>
      <c r="Z62" s="22">
        <v>17</v>
      </c>
      <c r="AA62" s="22">
        <v>1</v>
      </c>
      <c r="AB62" s="22">
        <v>3</v>
      </c>
      <c r="AC62" s="22">
        <f t="shared" si="11"/>
        <v>4</v>
      </c>
      <c r="AD62" s="22">
        <v>2</v>
      </c>
      <c r="AE62" s="45"/>
      <c r="AF62" s="27">
        <v>7</v>
      </c>
      <c r="AG62" s="21" t="s">
        <v>61</v>
      </c>
      <c r="AH62" s="21"/>
      <c r="AI62" s="21"/>
      <c r="AJ62" s="21"/>
      <c r="AK62" s="22">
        <v>7</v>
      </c>
      <c r="AL62" s="21" t="s">
        <v>107</v>
      </c>
      <c r="AM62" s="22">
        <v>18</v>
      </c>
      <c r="AN62" s="22">
        <v>1</v>
      </c>
      <c r="AO62" s="22">
        <v>1</v>
      </c>
      <c r="AP62" s="22">
        <f t="shared" si="12"/>
        <v>2</v>
      </c>
      <c r="AQ62" s="22">
        <v>0</v>
      </c>
      <c r="AR62" s="36"/>
    </row>
    <row r="63" spans="1:44" ht="15.95" customHeight="1" x14ac:dyDescent="0.25">
      <c r="A63" s="36"/>
      <c r="Q63" s="36"/>
      <c r="R63" s="41"/>
      <c r="S63" s="27">
        <v>6.5</v>
      </c>
      <c r="T63" s="21" t="s">
        <v>30</v>
      </c>
      <c r="U63" s="21"/>
      <c r="V63" s="21"/>
      <c r="W63" s="21"/>
      <c r="X63" s="22">
        <v>3</v>
      </c>
      <c r="Y63" s="21" t="s">
        <v>106</v>
      </c>
      <c r="Z63" s="22">
        <v>20</v>
      </c>
      <c r="AA63" s="22">
        <v>0</v>
      </c>
      <c r="AB63" s="22">
        <v>8</v>
      </c>
      <c r="AC63" s="22">
        <f t="shared" si="11"/>
        <v>8</v>
      </c>
      <c r="AD63" s="22">
        <v>6</v>
      </c>
      <c r="AE63" s="45"/>
      <c r="AF63" s="27">
        <v>7</v>
      </c>
      <c r="AG63" s="21" t="s">
        <v>197</v>
      </c>
      <c r="AH63" s="21"/>
      <c r="AI63" s="21"/>
      <c r="AJ63" s="21"/>
      <c r="AK63" s="22">
        <v>10</v>
      </c>
      <c r="AL63" s="21" t="s">
        <v>107</v>
      </c>
      <c r="AM63" s="22">
        <v>14</v>
      </c>
      <c r="AN63" s="22">
        <v>0</v>
      </c>
      <c r="AO63" s="22">
        <v>3</v>
      </c>
      <c r="AP63" s="22">
        <f t="shared" si="12"/>
        <v>3</v>
      </c>
      <c r="AQ63" s="22">
        <v>4</v>
      </c>
      <c r="AR63" s="36"/>
    </row>
    <row r="64" spans="1:44" ht="15.95" customHeight="1" x14ac:dyDescent="0.25">
      <c r="A64" s="41"/>
      <c r="Q64" s="41"/>
      <c r="R64" s="41"/>
      <c r="S64" s="27">
        <v>6</v>
      </c>
      <c r="T64" s="21" t="s">
        <v>105</v>
      </c>
      <c r="U64" s="21"/>
      <c r="V64" s="21"/>
      <c r="W64" s="21"/>
      <c r="X64" s="22">
        <v>4</v>
      </c>
      <c r="Y64" s="21" t="s">
        <v>106</v>
      </c>
      <c r="Z64" s="22">
        <v>18</v>
      </c>
      <c r="AA64" s="22">
        <v>0</v>
      </c>
      <c r="AB64" s="22">
        <v>5</v>
      </c>
      <c r="AC64" s="22">
        <f t="shared" si="11"/>
        <v>5</v>
      </c>
      <c r="AD64" s="22">
        <v>0</v>
      </c>
      <c r="AE64" s="45"/>
      <c r="AF64" s="27">
        <v>6.5</v>
      </c>
      <c r="AG64" s="21" t="s">
        <v>33</v>
      </c>
      <c r="AH64" s="21"/>
      <c r="AI64" s="21"/>
      <c r="AJ64" s="21"/>
      <c r="AK64" s="22">
        <v>66</v>
      </c>
      <c r="AL64" s="21" t="s">
        <v>107</v>
      </c>
      <c r="AM64" s="22">
        <v>12</v>
      </c>
      <c r="AN64" s="22">
        <v>0</v>
      </c>
      <c r="AO64" s="22">
        <v>2</v>
      </c>
      <c r="AP64" s="22">
        <f t="shared" si="12"/>
        <v>2</v>
      </c>
      <c r="AQ64" s="22">
        <v>0</v>
      </c>
      <c r="AR64" s="36"/>
    </row>
    <row r="65" spans="1:44" ht="15.95" customHeight="1" x14ac:dyDescent="0.25">
      <c r="A65" s="36"/>
      <c r="Q65" s="36"/>
      <c r="R65" s="41"/>
      <c r="S65" s="27">
        <v>6.5</v>
      </c>
      <c r="T65" s="21" t="s">
        <v>133</v>
      </c>
      <c r="U65" s="21"/>
      <c r="V65" s="21"/>
      <c r="W65" s="21"/>
      <c r="X65" s="22">
        <v>2</v>
      </c>
      <c r="Y65" s="21" t="s">
        <v>106</v>
      </c>
      <c r="Z65" s="22">
        <v>18</v>
      </c>
      <c r="AA65" s="22">
        <v>6</v>
      </c>
      <c r="AB65" s="22">
        <v>9</v>
      </c>
      <c r="AC65" s="22">
        <f t="shared" si="11"/>
        <v>15</v>
      </c>
      <c r="AD65" s="22">
        <v>0</v>
      </c>
      <c r="AE65" s="45"/>
      <c r="AF65" s="27">
        <v>6</v>
      </c>
      <c r="AG65" s="21" t="s">
        <v>59</v>
      </c>
      <c r="AH65" s="21"/>
      <c r="AI65" s="21"/>
      <c r="AJ65" s="21"/>
      <c r="AK65" s="22">
        <v>75</v>
      </c>
      <c r="AL65" s="21" t="s">
        <v>107</v>
      </c>
      <c r="AM65" s="22">
        <v>16</v>
      </c>
      <c r="AN65" s="22">
        <v>0</v>
      </c>
      <c r="AO65" s="22">
        <v>1</v>
      </c>
      <c r="AP65" s="22">
        <f t="shared" si="12"/>
        <v>1</v>
      </c>
      <c r="AQ65" s="22">
        <v>0</v>
      </c>
      <c r="AR65" s="36"/>
    </row>
    <row r="66" spans="1:44" ht="15.95" customHeight="1" thickBot="1" x14ac:dyDescent="0.3">
      <c r="A66" s="41"/>
      <c r="Q66" s="36"/>
      <c r="R66" s="41"/>
      <c r="S66" s="17" t="s">
        <v>116</v>
      </c>
      <c r="T66" s="17"/>
      <c r="U66" s="17"/>
      <c r="V66" s="17"/>
      <c r="W66" s="17"/>
      <c r="X66" s="17"/>
      <c r="Y66" s="17"/>
      <c r="Z66" s="23">
        <f>SUM(Z54:Z65)</f>
        <v>220</v>
      </c>
      <c r="AA66" s="23">
        <f>SUM(AA54:AA65)</f>
        <v>71</v>
      </c>
      <c r="AB66" s="23">
        <f>SUM(AB54:AB65)</f>
        <v>115</v>
      </c>
      <c r="AC66" s="23">
        <f>+AB66+AA66</f>
        <v>186</v>
      </c>
      <c r="AD66" s="23">
        <f>SUM(AD54:AD65)</f>
        <v>24</v>
      </c>
      <c r="AE66" s="45"/>
      <c r="AF66" s="17" t="s">
        <v>35</v>
      </c>
      <c r="AG66" s="17"/>
      <c r="AH66" s="17"/>
      <c r="AI66" s="17"/>
      <c r="AJ66" s="17"/>
      <c r="AK66" s="17"/>
      <c r="AL66" s="17"/>
      <c r="AM66" s="23">
        <f>SUM(AM54:AM65)</f>
        <v>220</v>
      </c>
      <c r="AN66" s="23">
        <f>SUM(AN54:AN65)</f>
        <v>52</v>
      </c>
      <c r="AO66" s="23">
        <f>SUM(AO54:AO65)</f>
        <v>71</v>
      </c>
      <c r="AP66" s="23">
        <f>+AO66+AN66</f>
        <v>123</v>
      </c>
      <c r="AQ66" s="23">
        <f>SUM(AQ54:AQ65)</f>
        <v>22</v>
      </c>
      <c r="AR66" s="36"/>
    </row>
    <row r="67" spans="1:44" ht="15.95" customHeight="1" x14ac:dyDescent="0.25">
      <c r="A67" s="41"/>
      <c r="Q67" s="36"/>
      <c r="R67" s="36"/>
      <c r="AF67" s="21" t="s">
        <v>124</v>
      </c>
      <c r="AG67" s="11"/>
      <c r="AH67" s="11"/>
      <c r="AI67" s="11"/>
      <c r="AJ67" s="21"/>
      <c r="AK67" s="21"/>
      <c r="AL67" s="11"/>
      <c r="AM67" s="62">
        <f>+Z27+Z40+AM27+AM66+AM53+AM40+Z66+Z53</f>
        <v>1760</v>
      </c>
      <c r="AN67" s="15">
        <f>+AA27+AA40+AN27+AN66+AN53+AN40+AA66+AA53</f>
        <v>494</v>
      </c>
      <c r="AO67" s="15">
        <f>+AB27+AB40+AO27+AO66+AO53+AO40+AB66+AB53</f>
        <v>738</v>
      </c>
      <c r="AP67" s="61">
        <f>+AC27+AC40+AP27+AP66+AP53+AP40+AC66+AC53</f>
        <v>1232</v>
      </c>
      <c r="AQ67" s="15">
        <f>+AD27+AD40+AQ27+AQ66+AQ53+AQ40+AD66+AD53</f>
        <v>202</v>
      </c>
      <c r="AR67" s="36"/>
    </row>
    <row r="68" spans="1:44" ht="15.95" customHeight="1" x14ac:dyDescent="0.25">
      <c r="A68" s="41"/>
      <c r="Q68" s="36"/>
      <c r="R68" s="36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J68" s="21"/>
      <c r="AK68" s="21"/>
      <c r="AL68" s="11"/>
      <c r="AM68" s="22"/>
      <c r="AN68" s="22"/>
      <c r="AO68" s="22"/>
      <c r="AP68" s="22"/>
      <c r="AQ68" s="22"/>
      <c r="AR68" s="36"/>
    </row>
    <row r="69" spans="1:44" ht="15.95" customHeight="1" x14ac:dyDescent="0.25">
      <c r="A69" s="41"/>
      <c r="Q69" s="36"/>
      <c r="R69" s="36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21"/>
      <c r="AG69" s="11"/>
      <c r="AH69" s="11"/>
      <c r="AI69" s="11"/>
      <c r="AJ69" s="21"/>
      <c r="AK69" s="21"/>
      <c r="AL69" s="11"/>
      <c r="AM69" s="22"/>
      <c r="AN69" s="22"/>
      <c r="AO69" s="22"/>
      <c r="AP69" s="22"/>
      <c r="AQ69" s="22"/>
      <c r="AR69" s="36"/>
    </row>
    <row r="70" spans="1:44" ht="15.95" customHeight="1" x14ac:dyDescent="0.25">
      <c r="A70" s="41"/>
      <c r="Q70" s="36"/>
      <c r="R70" s="36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21"/>
      <c r="AG70" s="11"/>
      <c r="AH70" s="11"/>
      <c r="AI70" s="11"/>
      <c r="AJ70" s="21"/>
      <c r="AK70" s="21"/>
      <c r="AL70" s="11"/>
      <c r="AM70" s="22"/>
      <c r="AN70" s="22"/>
      <c r="AO70" s="22"/>
      <c r="AP70" s="34"/>
      <c r="AQ70" s="22"/>
      <c r="AR70" s="36"/>
    </row>
    <row r="71" spans="1:44" ht="15.95" customHeight="1" x14ac:dyDescent="0.25">
      <c r="A71" s="41"/>
      <c r="Q71" s="36"/>
      <c r="R71" s="36"/>
      <c r="S71" s="11"/>
      <c r="T71" s="11"/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1"/>
      <c r="AF71" s="21"/>
      <c r="AG71" s="11"/>
      <c r="AH71" s="11"/>
      <c r="AI71" s="11"/>
      <c r="AJ71" s="21"/>
      <c r="AK71" s="21"/>
      <c r="AL71" s="11"/>
      <c r="AM71" s="22"/>
      <c r="AN71" s="22"/>
      <c r="AO71" s="22"/>
      <c r="AP71" s="34"/>
      <c r="AQ71" s="22"/>
      <c r="AR71" s="36"/>
    </row>
    <row r="72" spans="1:44" ht="15.95" customHeight="1" x14ac:dyDescent="0.25">
      <c r="A72" s="41"/>
      <c r="Q72" s="36"/>
      <c r="R72" s="39"/>
      <c r="AR72" s="43"/>
    </row>
    <row r="73" spans="1:44" ht="15" customHeight="1" x14ac:dyDescent="0.2">
      <c r="A73" s="39"/>
      <c r="B73" s="39"/>
      <c r="C73" s="39"/>
      <c r="D73" s="39"/>
      <c r="E73" s="39"/>
      <c r="F73" s="39"/>
      <c r="G73" s="39"/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39"/>
      <c r="U73" s="39"/>
      <c r="V73" s="39"/>
      <c r="W73" s="39"/>
      <c r="X73" s="39"/>
      <c r="Y73" s="39"/>
      <c r="Z73" s="39"/>
      <c r="AA73" s="43"/>
      <c r="AB73" s="39"/>
      <c r="AC73" s="39"/>
      <c r="AD73" s="39"/>
      <c r="AE73" s="39"/>
      <c r="AF73" s="39"/>
      <c r="AG73" s="39"/>
      <c r="AH73" s="39"/>
      <c r="AI73" s="39"/>
      <c r="AJ73" s="39"/>
      <c r="AK73" s="39"/>
      <c r="AL73" s="39"/>
      <c r="AM73" s="39"/>
      <c r="AN73" s="39"/>
      <c r="AO73" s="39"/>
      <c r="AP73" s="39"/>
      <c r="AQ73" s="39"/>
      <c r="AR73" s="43"/>
    </row>
    <row r="74" spans="1:44" ht="24" customHeight="1" x14ac:dyDescent="0.3">
      <c r="A74" s="39"/>
      <c r="B74" s="85" t="s">
        <v>127</v>
      </c>
      <c r="C74" s="85"/>
      <c r="D74" s="85"/>
      <c r="E74" s="85"/>
      <c r="F74" s="85"/>
      <c r="G74" s="85"/>
      <c r="H74" s="85"/>
      <c r="I74" s="85"/>
      <c r="J74" s="85"/>
      <c r="K74" s="85"/>
      <c r="L74" s="85"/>
      <c r="M74" s="85"/>
      <c r="N74" s="85"/>
      <c r="O74" s="85"/>
      <c r="P74" s="85"/>
      <c r="Q74" s="39"/>
      <c r="R74" s="39"/>
      <c r="S74" s="85" t="s">
        <v>127</v>
      </c>
      <c r="T74" s="85"/>
      <c r="U74" s="85"/>
      <c r="V74" s="85"/>
      <c r="W74" s="85"/>
      <c r="X74" s="85"/>
      <c r="Y74" s="85"/>
      <c r="Z74" s="85"/>
      <c r="AA74" s="85"/>
      <c r="AB74" s="85"/>
      <c r="AC74" s="85"/>
      <c r="AD74" s="85"/>
      <c r="AE74" s="85"/>
      <c r="AF74" s="85"/>
      <c r="AG74" s="85"/>
      <c r="AH74" s="85"/>
      <c r="AI74" s="85"/>
      <c r="AJ74" s="85"/>
      <c r="AK74" s="85"/>
      <c r="AL74" s="85"/>
      <c r="AM74" s="85"/>
      <c r="AN74" s="85"/>
      <c r="AO74" s="85"/>
      <c r="AP74" s="85"/>
      <c r="AQ74" s="85"/>
      <c r="AR74" s="43"/>
    </row>
    <row r="75" spans="1:44" ht="20.25" x14ac:dyDescent="0.3">
      <c r="A75" s="39"/>
      <c r="B75" s="26" t="s">
        <v>76</v>
      </c>
      <c r="C75" s="26">
        <f>+C2</f>
        <v>20</v>
      </c>
      <c r="D75" s="25"/>
      <c r="E75" s="25"/>
      <c r="F75" s="25"/>
      <c r="G75" s="86" t="str">
        <f>+G2</f>
        <v>2025/2026 REGULAR SEASON</v>
      </c>
      <c r="H75" s="86"/>
      <c r="I75" s="86"/>
      <c r="J75" s="86"/>
      <c r="K75" s="86"/>
      <c r="L75" s="86"/>
      <c r="M75" s="86"/>
      <c r="N75" s="25"/>
      <c r="O75" s="25"/>
      <c r="P75" s="25"/>
      <c r="Q75" s="39"/>
      <c r="R75" s="39"/>
      <c r="S75" s="86" t="s">
        <v>88</v>
      </c>
      <c r="T75" s="86"/>
      <c r="U75" s="86"/>
      <c r="V75" s="86"/>
      <c r="W75" s="86"/>
      <c r="X75" s="86"/>
      <c r="Y75" s="86"/>
      <c r="Z75" s="86"/>
      <c r="AA75" s="86"/>
      <c r="AB75" s="86"/>
      <c r="AC75" s="86"/>
      <c r="AD75" s="86"/>
      <c r="AE75" s="86"/>
      <c r="AF75" s="86"/>
      <c r="AG75" s="86"/>
      <c r="AH75" s="86"/>
      <c r="AI75" s="86"/>
      <c r="AJ75" s="86"/>
      <c r="AK75" s="86"/>
      <c r="AL75" s="86"/>
      <c r="AM75" s="86"/>
      <c r="AN75" s="86"/>
      <c r="AO75" s="86"/>
      <c r="AP75" s="86"/>
      <c r="AQ75" s="86"/>
      <c r="AR75" s="39"/>
    </row>
    <row r="76" spans="1:44" ht="18.600000000000001" customHeight="1" x14ac:dyDescent="0.3">
      <c r="A76" s="36"/>
      <c r="N76" s="25"/>
      <c r="O76" s="25"/>
      <c r="P76" s="25"/>
      <c r="Q76" s="36"/>
      <c r="R76" s="36"/>
      <c r="T76" s="16"/>
      <c r="U76" s="16"/>
      <c r="V76" s="16"/>
      <c r="W76" s="16"/>
      <c r="X76" s="16"/>
      <c r="Y76" s="16"/>
      <c r="Z76" s="16"/>
      <c r="AA76" s="29"/>
      <c r="AB76" s="29"/>
      <c r="AC76" s="29"/>
      <c r="AD76" s="29"/>
      <c r="AE76" s="30"/>
      <c r="AF76" s="29"/>
      <c r="AG76" s="29"/>
      <c r="AH76" s="29"/>
      <c r="AI76" s="29"/>
      <c r="AJ76" s="29"/>
      <c r="AK76" s="29"/>
      <c r="AL76" s="29"/>
      <c r="AM76" s="21"/>
      <c r="AN76" s="11"/>
      <c r="AO76" s="11"/>
      <c r="AP76" s="22"/>
      <c r="AQ76" s="22"/>
      <c r="AR76" s="36"/>
    </row>
    <row r="77" spans="1:44" ht="16.5" thickBot="1" x14ac:dyDescent="0.3">
      <c r="A77" s="36"/>
      <c r="Q77" s="39"/>
      <c r="R77" s="39"/>
      <c r="S77" s="28" t="s">
        <v>109</v>
      </c>
      <c r="T77" s="28" t="s">
        <v>111</v>
      </c>
      <c r="U77" s="28"/>
      <c r="V77" s="38"/>
      <c r="W77" s="38"/>
      <c r="X77" s="38"/>
      <c r="Y77" s="38"/>
      <c r="Z77" s="38" t="s">
        <v>3</v>
      </c>
      <c r="AA77" s="38" t="s">
        <v>22</v>
      </c>
      <c r="AB77" s="38" t="s">
        <v>23</v>
      </c>
      <c r="AC77" s="38" t="s">
        <v>24</v>
      </c>
      <c r="AD77" s="38" t="s">
        <v>2</v>
      </c>
      <c r="AE77" s="22"/>
      <c r="AF77" s="28" t="s">
        <v>109</v>
      </c>
      <c r="AG77" s="28" t="s">
        <v>111</v>
      </c>
      <c r="AH77" s="28"/>
      <c r="AI77" s="38"/>
      <c r="AJ77" s="38"/>
      <c r="AK77" s="38"/>
      <c r="AL77" s="38"/>
      <c r="AM77" s="38" t="s">
        <v>3</v>
      </c>
      <c r="AN77" s="38" t="s">
        <v>22</v>
      </c>
      <c r="AO77" s="38" t="s">
        <v>23</v>
      </c>
      <c r="AP77" s="38" t="s">
        <v>24</v>
      </c>
      <c r="AQ77" s="38" t="s">
        <v>2</v>
      </c>
      <c r="AR77" s="39"/>
    </row>
    <row r="78" spans="1:44" ht="15.75" customHeight="1" x14ac:dyDescent="0.25">
      <c r="A78" s="36"/>
      <c r="Q78" s="39"/>
      <c r="R78" s="39"/>
      <c r="S78" s="27">
        <v>8.5</v>
      </c>
      <c r="T78" s="21" t="s">
        <v>276</v>
      </c>
      <c r="Z78" s="22">
        <v>3</v>
      </c>
      <c r="AA78" s="22">
        <v>5</v>
      </c>
      <c r="AB78" s="22">
        <v>1</v>
      </c>
      <c r="AC78" s="22">
        <f t="shared" ref="AC78:AC95" si="13">+AA78+AB78</f>
        <v>6</v>
      </c>
      <c r="AD78" s="22">
        <v>0</v>
      </c>
      <c r="AF78" s="27">
        <v>7</v>
      </c>
      <c r="AG78" s="21" t="s">
        <v>393</v>
      </c>
      <c r="AM78" s="22">
        <v>8</v>
      </c>
      <c r="AN78" s="22">
        <v>3</v>
      </c>
      <c r="AO78" s="22">
        <v>2</v>
      </c>
      <c r="AP78" s="22">
        <f t="shared" ref="AP78:AP95" si="14">+AN78+AO78</f>
        <v>5</v>
      </c>
      <c r="AQ78" s="22">
        <v>2</v>
      </c>
      <c r="AR78" s="39"/>
    </row>
    <row r="79" spans="1:44" ht="15.75" customHeight="1" thickBot="1" x14ac:dyDescent="0.3">
      <c r="A79" s="36"/>
      <c r="E79" s="2" t="s">
        <v>67</v>
      </c>
      <c r="F79" s="2"/>
      <c r="G79" s="2"/>
      <c r="H79" s="63" t="s">
        <v>1</v>
      </c>
      <c r="I79" s="4"/>
      <c r="J79" s="4" t="s">
        <v>3</v>
      </c>
      <c r="K79" s="4" t="s">
        <v>22</v>
      </c>
      <c r="L79" s="4" t="s">
        <v>23</v>
      </c>
      <c r="M79" s="50" t="s">
        <v>24</v>
      </c>
      <c r="Q79" s="36"/>
      <c r="R79" s="36"/>
      <c r="S79" s="27">
        <v>9</v>
      </c>
      <c r="T79" s="21" t="s">
        <v>484</v>
      </c>
      <c r="Z79" s="22">
        <v>3</v>
      </c>
      <c r="AA79" s="22">
        <v>3</v>
      </c>
      <c r="AB79" s="22">
        <v>5</v>
      </c>
      <c r="AC79" s="22">
        <f t="shared" si="13"/>
        <v>8</v>
      </c>
      <c r="AD79" s="22">
        <v>0</v>
      </c>
      <c r="AF79" s="27">
        <v>7.5</v>
      </c>
      <c r="AG79" s="21" t="s">
        <v>297</v>
      </c>
      <c r="AM79" s="22">
        <v>2</v>
      </c>
      <c r="AN79" s="22">
        <v>0</v>
      </c>
      <c r="AO79" s="22">
        <v>1</v>
      </c>
      <c r="AP79" s="22">
        <f t="shared" si="14"/>
        <v>1</v>
      </c>
      <c r="AQ79" s="22">
        <v>0</v>
      </c>
      <c r="AR79" s="36"/>
    </row>
    <row r="80" spans="1:44" ht="15.75" customHeight="1" x14ac:dyDescent="0.25">
      <c r="A80" s="36"/>
      <c r="E80" s="21" t="s">
        <v>161</v>
      </c>
      <c r="F80" s="21"/>
      <c r="G80" s="21"/>
      <c r="H80" s="21" t="s">
        <v>17</v>
      </c>
      <c r="I80" s="22"/>
      <c r="J80" s="22">
        <v>20</v>
      </c>
      <c r="K80" s="22">
        <v>26</v>
      </c>
      <c r="L80" s="22">
        <v>22</v>
      </c>
      <c r="M80" s="49">
        <f t="shared" ref="M80:M101" si="15">+K80+L80</f>
        <v>48</v>
      </c>
      <c r="Q80" s="36"/>
      <c r="R80" s="36"/>
      <c r="S80" s="27">
        <v>8.5</v>
      </c>
      <c r="T80" s="21" t="s">
        <v>394</v>
      </c>
      <c r="Z80" s="22">
        <v>2.7</v>
      </c>
      <c r="AA80" s="22">
        <v>1</v>
      </c>
      <c r="AB80" s="22">
        <v>6</v>
      </c>
      <c r="AC80" s="22">
        <f t="shared" si="13"/>
        <v>7</v>
      </c>
      <c r="AD80" s="22">
        <v>0</v>
      </c>
      <c r="AF80" s="27">
        <v>9</v>
      </c>
      <c r="AG80" s="21" t="s">
        <v>372</v>
      </c>
      <c r="AM80" s="22">
        <v>4</v>
      </c>
      <c r="AN80" s="22">
        <v>7</v>
      </c>
      <c r="AO80" s="22">
        <v>1</v>
      </c>
      <c r="AP80" s="22">
        <f t="shared" si="14"/>
        <v>8</v>
      </c>
      <c r="AQ80" s="22">
        <v>0</v>
      </c>
      <c r="AR80" s="36"/>
    </row>
    <row r="81" spans="1:44" ht="15.75" customHeight="1" x14ac:dyDescent="0.25">
      <c r="A81" s="36"/>
      <c r="E81" s="21" t="s">
        <v>129</v>
      </c>
      <c r="F81" s="21"/>
      <c r="G81" s="21"/>
      <c r="H81" s="21" t="s">
        <v>17</v>
      </c>
      <c r="I81" s="22"/>
      <c r="J81" s="22">
        <v>20</v>
      </c>
      <c r="K81" s="22">
        <v>22</v>
      </c>
      <c r="L81" s="22">
        <v>24</v>
      </c>
      <c r="M81" s="49">
        <f t="shared" si="15"/>
        <v>46</v>
      </c>
      <c r="Q81" s="36"/>
      <c r="R81" s="36"/>
      <c r="S81" s="27">
        <v>8</v>
      </c>
      <c r="T81" s="21" t="s">
        <v>298</v>
      </c>
      <c r="Z81" s="22">
        <v>3</v>
      </c>
      <c r="AA81" s="22">
        <v>0</v>
      </c>
      <c r="AB81" s="22">
        <v>3</v>
      </c>
      <c r="AC81" s="22">
        <f t="shared" si="13"/>
        <v>3</v>
      </c>
      <c r="AD81" s="22">
        <v>0</v>
      </c>
      <c r="AF81" s="27">
        <v>6.5</v>
      </c>
      <c r="AG81" s="21" t="s">
        <v>392</v>
      </c>
      <c r="AM81" s="22">
        <v>4</v>
      </c>
      <c r="AN81" s="22">
        <v>0</v>
      </c>
      <c r="AO81" s="22">
        <v>3</v>
      </c>
      <c r="AP81" s="22">
        <f t="shared" si="14"/>
        <v>3</v>
      </c>
      <c r="AQ81" s="22">
        <v>0</v>
      </c>
      <c r="AR81" s="36"/>
    </row>
    <row r="82" spans="1:44" ht="15.75" customHeight="1" x14ac:dyDescent="0.25">
      <c r="A82" s="36"/>
      <c r="E82" s="21" t="s">
        <v>192</v>
      </c>
      <c r="F82" s="21"/>
      <c r="G82" s="21"/>
      <c r="H82" s="21" t="s">
        <v>173</v>
      </c>
      <c r="I82" s="22"/>
      <c r="J82" s="22">
        <v>19</v>
      </c>
      <c r="K82" s="22">
        <v>18</v>
      </c>
      <c r="L82" s="22">
        <v>22</v>
      </c>
      <c r="M82" s="49">
        <f t="shared" si="15"/>
        <v>40</v>
      </c>
      <c r="Q82" s="36"/>
      <c r="R82" s="36"/>
      <c r="S82" s="27">
        <v>7.5</v>
      </c>
      <c r="T82" s="21" t="s">
        <v>371</v>
      </c>
      <c r="Z82" s="22">
        <v>6</v>
      </c>
      <c r="AA82" s="22">
        <v>0</v>
      </c>
      <c r="AB82" s="22">
        <v>1</v>
      </c>
      <c r="AC82" s="22">
        <f t="shared" si="13"/>
        <v>1</v>
      </c>
      <c r="AD82" s="22">
        <v>0</v>
      </c>
      <c r="AF82" s="27">
        <v>8.5</v>
      </c>
      <c r="AG82" s="21" t="s">
        <v>254</v>
      </c>
      <c r="AM82" s="22">
        <v>3</v>
      </c>
      <c r="AN82" s="22">
        <v>0</v>
      </c>
      <c r="AO82" s="22">
        <v>0</v>
      </c>
      <c r="AP82" s="22">
        <f t="shared" si="14"/>
        <v>0</v>
      </c>
      <c r="AQ82" s="22">
        <v>2</v>
      </c>
      <c r="AR82" s="36"/>
    </row>
    <row r="83" spans="1:44" ht="15.75" customHeight="1" x14ac:dyDescent="0.25">
      <c r="A83" s="36"/>
      <c r="E83" s="21" t="s">
        <v>85</v>
      </c>
      <c r="F83" s="21"/>
      <c r="G83" s="21"/>
      <c r="H83" s="21" t="s">
        <v>106</v>
      </c>
      <c r="I83" s="22"/>
      <c r="J83" s="22">
        <v>18</v>
      </c>
      <c r="K83" s="22">
        <v>22</v>
      </c>
      <c r="L83" s="22">
        <v>16</v>
      </c>
      <c r="M83" s="49">
        <f t="shared" si="15"/>
        <v>38</v>
      </c>
      <c r="Q83" s="36"/>
      <c r="R83" s="36"/>
      <c r="S83" s="27">
        <v>7.5</v>
      </c>
      <c r="T83" s="21" t="s">
        <v>420</v>
      </c>
      <c r="Z83" s="22">
        <v>3</v>
      </c>
      <c r="AA83" s="22">
        <v>0</v>
      </c>
      <c r="AB83" s="22">
        <v>1</v>
      </c>
      <c r="AC83" s="22">
        <f t="shared" si="13"/>
        <v>1</v>
      </c>
      <c r="AD83" s="22">
        <v>4</v>
      </c>
      <c r="AF83" s="27">
        <v>6</v>
      </c>
      <c r="AG83" s="21" t="s">
        <v>156</v>
      </c>
      <c r="AM83" s="22">
        <v>8</v>
      </c>
      <c r="AN83" s="22">
        <v>0</v>
      </c>
      <c r="AO83" s="22">
        <v>0</v>
      </c>
      <c r="AP83" s="22">
        <f t="shared" si="14"/>
        <v>0</v>
      </c>
      <c r="AQ83" s="22">
        <v>2</v>
      </c>
      <c r="AR83" s="36"/>
    </row>
    <row r="84" spans="1:44" ht="15.75" customHeight="1" x14ac:dyDescent="0.25">
      <c r="A84" s="36"/>
      <c r="E84" s="21" t="s">
        <v>53</v>
      </c>
      <c r="F84" s="21"/>
      <c r="G84" s="21"/>
      <c r="H84" s="21" t="s">
        <v>108</v>
      </c>
      <c r="I84" s="22"/>
      <c r="J84" s="22">
        <v>18</v>
      </c>
      <c r="K84" s="22">
        <v>22</v>
      </c>
      <c r="L84" s="22">
        <v>14</v>
      </c>
      <c r="M84" s="49">
        <f t="shared" si="15"/>
        <v>36</v>
      </c>
      <c r="Q84" s="36"/>
      <c r="R84" s="36"/>
      <c r="S84" s="27">
        <v>7</v>
      </c>
      <c r="T84" s="21" t="s">
        <v>416</v>
      </c>
      <c r="Z84" s="22">
        <v>1</v>
      </c>
      <c r="AA84" s="22">
        <v>2</v>
      </c>
      <c r="AB84" s="22">
        <v>0</v>
      </c>
      <c r="AC84" s="22">
        <f t="shared" si="13"/>
        <v>2</v>
      </c>
      <c r="AD84" s="22">
        <v>0</v>
      </c>
      <c r="AF84" s="27">
        <v>9.5</v>
      </c>
      <c r="AG84" s="21" t="s">
        <v>419</v>
      </c>
      <c r="AM84" s="22">
        <v>3</v>
      </c>
      <c r="AN84" s="22">
        <v>7</v>
      </c>
      <c r="AO84" s="22">
        <v>1</v>
      </c>
      <c r="AP84" s="22">
        <f t="shared" si="14"/>
        <v>8</v>
      </c>
      <c r="AQ84" s="22">
        <v>0</v>
      </c>
      <c r="AR84" s="36"/>
    </row>
    <row r="85" spans="1:44" ht="15.75" customHeight="1" x14ac:dyDescent="0.25">
      <c r="A85" s="36"/>
      <c r="E85" s="21" t="s">
        <v>79</v>
      </c>
      <c r="F85" s="21"/>
      <c r="G85" s="21"/>
      <c r="H85" s="21" t="s">
        <v>173</v>
      </c>
      <c r="I85" s="22"/>
      <c r="J85" s="22">
        <v>18</v>
      </c>
      <c r="K85" s="22">
        <v>10</v>
      </c>
      <c r="L85" s="22">
        <v>26</v>
      </c>
      <c r="M85" s="49">
        <f t="shared" si="15"/>
        <v>36</v>
      </c>
      <c r="Q85" s="36"/>
      <c r="R85" s="36"/>
      <c r="S85" s="27">
        <v>7</v>
      </c>
      <c r="T85" s="21" t="s">
        <v>219</v>
      </c>
      <c r="Z85" s="22">
        <v>14</v>
      </c>
      <c r="AA85" s="22">
        <v>1</v>
      </c>
      <c r="AB85" s="22">
        <v>1</v>
      </c>
      <c r="AC85" s="22">
        <f t="shared" si="13"/>
        <v>2</v>
      </c>
      <c r="AD85" s="22">
        <v>0</v>
      </c>
      <c r="AF85" s="27">
        <v>8.5</v>
      </c>
      <c r="AG85" s="21" t="s">
        <v>348</v>
      </c>
      <c r="AM85" s="22">
        <v>3</v>
      </c>
      <c r="AN85" s="22">
        <v>0</v>
      </c>
      <c r="AO85" s="22">
        <v>1</v>
      </c>
      <c r="AP85" s="22">
        <f t="shared" si="14"/>
        <v>1</v>
      </c>
      <c r="AQ85" s="22">
        <v>0</v>
      </c>
      <c r="AR85" s="36"/>
    </row>
    <row r="86" spans="1:44" ht="15.75" customHeight="1" x14ac:dyDescent="0.25">
      <c r="A86" s="36"/>
      <c r="E86" s="21" t="s">
        <v>185</v>
      </c>
      <c r="F86" s="21"/>
      <c r="G86" s="21"/>
      <c r="H86" s="21" t="s">
        <v>134</v>
      </c>
      <c r="I86" s="22"/>
      <c r="J86" s="22">
        <v>19</v>
      </c>
      <c r="K86" s="22">
        <v>27</v>
      </c>
      <c r="L86" s="22">
        <v>7</v>
      </c>
      <c r="M86" s="49">
        <f t="shared" si="15"/>
        <v>34</v>
      </c>
      <c r="Q86" s="36"/>
      <c r="R86" s="36"/>
      <c r="S86" s="27">
        <v>7</v>
      </c>
      <c r="T86" s="21" t="s">
        <v>391</v>
      </c>
      <c r="Z86" s="22">
        <v>5</v>
      </c>
      <c r="AA86" s="22">
        <v>1</v>
      </c>
      <c r="AB86" s="22">
        <v>3</v>
      </c>
      <c r="AC86" s="22">
        <f t="shared" si="13"/>
        <v>4</v>
      </c>
      <c r="AD86" s="22">
        <v>0</v>
      </c>
      <c r="AF86" s="27">
        <v>8</v>
      </c>
      <c r="AG86" s="21" t="s">
        <v>279</v>
      </c>
      <c r="AM86" s="22">
        <v>16</v>
      </c>
      <c r="AN86" s="22">
        <v>8</v>
      </c>
      <c r="AO86" s="22">
        <v>19</v>
      </c>
      <c r="AP86" s="22">
        <f t="shared" si="14"/>
        <v>27</v>
      </c>
      <c r="AQ86" s="22">
        <v>0</v>
      </c>
      <c r="AR86" s="40"/>
    </row>
    <row r="87" spans="1:44" ht="15.75" customHeight="1" x14ac:dyDescent="0.25">
      <c r="A87" s="36"/>
      <c r="E87" s="21" t="s">
        <v>150</v>
      </c>
      <c r="F87" s="21"/>
      <c r="G87" s="21"/>
      <c r="H87" s="21" t="s">
        <v>97</v>
      </c>
      <c r="I87" s="22"/>
      <c r="J87" s="22">
        <v>17</v>
      </c>
      <c r="K87" s="22">
        <v>14</v>
      </c>
      <c r="L87" s="22">
        <v>16</v>
      </c>
      <c r="M87" s="49">
        <f t="shared" si="15"/>
        <v>30</v>
      </c>
      <c r="Q87" s="40"/>
      <c r="R87" s="40"/>
      <c r="S87" s="27">
        <v>7.5</v>
      </c>
      <c r="T87" s="21" t="s">
        <v>370</v>
      </c>
      <c r="Z87" s="22">
        <v>12</v>
      </c>
      <c r="AA87" s="22">
        <v>1</v>
      </c>
      <c r="AB87" s="22">
        <v>5</v>
      </c>
      <c r="AC87" s="22">
        <f t="shared" si="13"/>
        <v>6</v>
      </c>
      <c r="AD87" s="22">
        <v>2</v>
      </c>
      <c r="AF87" s="27">
        <v>8.5</v>
      </c>
      <c r="AG87" s="21" t="s">
        <v>616</v>
      </c>
      <c r="AM87" s="22">
        <v>1</v>
      </c>
      <c r="AN87" s="22">
        <v>1</v>
      </c>
      <c r="AO87" s="22">
        <v>0</v>
      </c>
      <c r="AP87" s="22">
        <f t="shared" si="14"/>
        <v>1</v>
      </c>
      <c r="AQ87" s="22">
        <v>0</v>
      </c>
      <c r="AR87" s="40"/>
    </row>
    <row r="88" spans="1:44" ht="15.75" customHeight="1" x14ac:dyDescent="0.25">
      <c r="A88" s="36"/>
      <c r="E88" s="21" t="s">
        <v>155</v>
      </c>
      <c r="H88" s="21" t="s">
        <v>134</v>
      </c>
      <c r="I88" s="22"/>
      <c r="J88" s="22">
        <v>19</v>
      </c>
      <c r="K88" s="22">
        <v>14</v>
      </c>
      <c r="L88" s="22">
        <v>14</v>
      </c>
      <c r="M88" s="49">
        <f t="shared" si="15"/>
        <v>28</v>
      </c>
      <c r="Q88" s="40"/>
      <c r="R88" s="40"/>
      <c r="S88" s="27">
        <v>8</v>
      </c>
      <c r="T88" s="21" t="s">
        <v>417</v>
      </c>
      <c r="Z88" s="22">
        <v>7</v>
      </c>
      <c r="AA88" s="22">
        <v>4</v>
      </c>
      <c r="AB88" s="22">
        <v>5</v>
      </c>
      <c r="AC88" s="22">
        <f t="shared" si="13"/>
        <v>9</v>
      </c>
      <c r="AD88" s="22">
        <v>0</v>
      </c>
      <c r="AF88" s="27">
        <v>8.5</v>
      </c>
      <c r="AG88" s="21" t="s">
        <v>418</v>
      </c>
      <c r="AM88" s="22">
        <v>7</v>
      </c>
      <c r="AN88" s="22">
        <v>0</v>
      </c>
      <c r="AO88" s="22">
        <v>12</v>
      </c>
      <c r="AP88" s="22">
        <f t="shared" si="14"/>
        <v>12</v>
      </c>
      <c r="AQ88" s="22">
        <v>2</v>
      </c>
      <c r="AR88" s="40"/>
    </row>
    <row r="89" spans="1:44" ht="15.75" customHeight="1" x14ac:dyDescent="0.25">
      <c r="A89" s="36"/>
      <c r="E89" s="21" t="s">
        <v>138</v>
      </c>
      <c r="F89" s="21"/>
      <c r="G89" s="21"/>
      <c r="H89" s="21" t="s">
        <v>173</v>
      </c>
      <c r="I89" s="22"/>
      <c r="J89" s="22">
        <v>16</v>
      </c>
      <c r="K89" s="22">
        <v>14</v>
      </c>
      <c r="L89" s="22">
        <v>13</v>
      </c>
      <c r="M89" s="49">
        <f t="shared" si="15"/>
        <v>27</v>
      </c>
      <c r="Q89" s="40"/>
      <c r="R89" s="40"/>
      <c r="S89" s="27">
        <v>8</v>
      </c>
      <c r="T89" s="21" t="s">
        <v>137</v>
      </c>
      <c r="Z89" s="22">
        <v>9</v>
      </c>
      <c r="AA89" s="22">
        <v>7</v>
      </c>
      <c r="AB89" s="22">
        <v>1</v>
      </c>
      <c r="AC89" s="22">
        <f t="shared" si="13"/>
        <v>8</v>
      </c>
      <c r="AD89" s="22">
        <v>0</v>
      </c>
      <c r="AF89" s="27">
        <v>7.5</v>
      </c>
      <c r="AG89" s="21" t="s">
        <v>345</v>
      </c>
      <c r="AM89" s="22">
        <v>5</v>
      </c>
      <c r="AN89" s="22">
        <v>2</v>
      </c>
      <c r="AO89" s="22">
        <v>2</v>
      </c>
      <c r="AP89" s="22">
        <f t="shared" si="14"/>
        <v>4</v>
      </c>
      <c r="AQ89" s="22">
        <v>0</v>
      </c>
      <c r="AR89" s="41"/>
    </row>
    <row r="90" spans="1:44" ht="15.75" customHeight="1" x14ac:dyDescent="0.25">
      <c r="A90" s="36"/>
      <c r="E90" s="21" t="s">
        <v>118</v>
      </c>
      <c r="G90" s="21"/>
      <c r="H90" s="21" t="s">
        <v>106</v>
      </c>
      <c r="I90" s="22"/>
      <c r="J90" s="22">
        <v>18</v>
      </c>
      <c r="K90" s="22">
        <v>9</v>
      </c>
      <c r="L90" s="22">
        <v>18</v>
      </c>
      <c r="M90" s="49">
        <f t="shared" si="15"/>
        <v>27</v>
      </c>
      <c r="Q90" s="41"/>
      <c r="R90" s="41"/>
      <c r="S90" s="27">
        <v>6.5</v>
      </c>
      <c r="T90" s="21" t="s">
        <v>277</v>
      </c>
      <c r="Z90" s="22">
        <v>11</v>
      </c>
      <c r="AA90" s="22">
        <v>2</v>
      </c>
      <c r="AB90" s="22">
        <v>6</v>
      </c>
      <c r="AC90" s="22">
        <f t="shared" si="13"/>
        <v>8</v>
      </c>
      <c r="AD90" s="22">
        <v>0</v>
      </c>
      <c r="AF90" s="27">
        <v>7</v>
      </c>
      <c r="AG90" s="21" t="s">
        <v>346</v>
      </c>
      <c r="AM90" s="22">
        <v>9</v>
      </c>
      <c r="AN90" s="22">
        <v>2</v>
      </c>
      <c r="AO90" s="22">
        <v>2</v>
      </c>
      <c r="AP90" s="22">
        <f t="shared" si="14"/>
        <v>4</v>
      </c>
      <c r="AQ90" s="22">
        <v>0</v>
      </c>
      <c r="AR90" s="41"/>
    </row>
    <row r="91" spans="1:44" ht="15.75" customHeight="1" x14ac:dyDescent="0.25">
      <c r="A91" s="36"/>
      <c r="E91" s="21" t="s">
        <v>140</v>
      </c>
      <c r="F91" s="21"/>
      <c r="G91" s="21"/>
      <c r="H91" s="21" t="s">
        <v>108</v>
      </c>
      <c r="I91" s="22"/>
      <c r="J91" s="22">
        <v>20</v>
      </c>
      <c r="K91" s="22">
        <v>12</v>
      </c>
      <c r="L91" s="22">
        <v>14</v>
      </c>
      <c r="M91" s="49">
        <f t="shared" si="15"/>
        <v>26</v>
      </c>
      <c r="Q91" s="41"/>
      <c r="R91" s="41"/>
      <c r="S91" s="27">
        <v>7.5</v>
      </c>
      <c r="T91" s="21" t="s">
        <v>160</v>
      </c>
      <c r="Z91" s="22">
        <v>6</v>
      </c>
      <c r="AA91" s="22">
        <v>0</v>
      </c>
      <c r="AB91" s="22">
        <v>1</v>
      </c>
      <c r="AC91" s="22">
        <f t="shared" si="13"/>
        <v>1</v>
      </c>
      <c r="AD91" s="22">
        <v>0</v>
      </c>
      <c r="AF91" s="27">
        <v>8</v>
      </c>
      <c r="AG91" s="21" t="s">
        <v>570</v>
      </c>
      <c r="AM91" s="22">
        <v>1</v>
      </c>
      <c r="AN91" s="22">
        <v>1</v>
      </c>
      <c r="AO91" s="22">
        <v>1</v>
      </c>
      <c r="AP91" s="22">
        <f t="shared" si="14"/>
        <v>2</v>
      </c>
      <c r="AQ91" s="22">
        <v>0</v>
      </c>
      <c r="AR91" s="41"/>
    </row>
    <row r="92" spans="1:44" ht="15.75" customHeight="1" x14ac:dyDescent="0.25">
      <c r="A92" s="36"/>
      <c r="E92" s="21" t="s">
        <v>282</v>
      </c>
      <c r="F92" s="21"/>
      <c r="G92" s="21"/>
      <c r="H92" s="21" t="s">
        <v>106</v>
      </c>
      <c r="I92" s="22"/>
      <c r="J92" s="22">
        <v>19</v>
      </c>
      <c r="K92" s="22">
        <v>9</v>
      </c>
      <c r="L92" s="22">
        <v>16</v>
      </c>
      <c r="M92" s="49">
        <f t="shared" si="15"/>
        <v>25</v>
      </c>
      <c r="Q92" s="41"/>
      <c r="R92" s="41"/>
      <c r="S92" s="27">
        <v>7.5</v>
      </c>
      <c r="T92" s="21" t="s">
        <v>278</v>
      </c>
      <c r="Z92" s="22">
        <v>2</v>
      </c>
      <c r="AA92" s="22">
        <v>0</v>
      </c>
      <c r="AB92" s="22">
        <v>3</v>
      </c>
      <c r="AC92" s="22">
        <f t="shared" si="13"/>
        <v>3</v>
      </c>
      <c r="AD92" s="22">
        <v>0</v>
      </c>
      <c r="AF92" s="27">
        <v>6</v>
      </c>
      <c r="AG92" s="21" t="s">
        <v>223</v>
      </c>
      <c r="AM92" s="22">
        <v>3</v>
      </c>
      <c r="AN92" s="22">
        <v>1</v>
      </c>
      <c r="AO92" s="22">
        <v>2</v>
      </c>
      <c r="AP92" s="22">
        <f t="shared" si="14"/>
        <v>3</v>
      </c>
      <c r="AQ92" s="22">
        <v>0</v>
      </c>
      <c r="AR92" s="41"/>
    </row>
    <row r="93" spans="1:44" ht="15.75" customHeight="1" x14ac:dyDescent="0.25">
      <c r="A93" s="36"/>
      <c r="E93" s="21" t="s">
        <v>128</v>
      </c>
      <c r="F93" s="21"/>
      <c r="G93" s="21"/>
      <c r="H93" s="21" t="s">
        <v>106</v>
      </c>
      <c r="I93" s="22"/>
      <c r="J93" s="22">
        <v>19</v>
      </c>
      <c r="K93" s="22">
        <v>12</v>
      </c>
      <c r="L93" s="22">
        <v>11</v>
      </c>
      <c r="M93" s="49">
        <f t="shared" si="15"/>
        <v>23</v>
      </c>
      <c r="Q93" s="41"/>
      <c r="R93" s="41"/>
      <c r="S93" s="27">
        <v>8</v>
      </c>
      <c r="T93" s="21" t="s">
        <v>438</v>
      </c>
      <c r="Z93" s="22">
        <v>5</v>
      </c>
      <c r="AA93" s="22">
        <v>0</v>
      </c>
      <c r="AB93" s="22">
        <v>2</v>
      </c>
      <c r="AC93" s="22">
        <f t="shared" si="13"/>
        <v>2</v>
      </c>
      <c r="AD93" s="22">
        <v>0</v>
      </c>
      <c r="AF93" s="27">
        <v>9</v>
      </c>
      <c r="AG93" s="21" t="s">
        <v>421</v>
      </c>
      <c r="AM93" s="22">
        <v>2</v>
      </c>
      <c r="AN93" s="22">
        <v>0</v>
      </c>
      <c r="AO93" s="22">
        <v>1</v>
      </c>
      <c r="AP93" s="22">
        <f t="shared" si="14"/>
        <v>1</v>
      </c>
      <c r="AQ93" s="22">
        <v>0</v>
      </c>
      <c r="AR93" s="41"/>
    </row>
    <row r="94" spans="1:44" ht="15.75" customHeight="1" x14ac:dyDescent="0.25">
      <c r="A94" s="36"/>
      <c r="E94" s="21" t="s">
        <v>42</v>
      </c>
      <c r="F94" s="21"/>
      <c r="G94" s="21"/>
      <c r="H94" s="21" t="s">
        <v>107</v>
      </c>
      <c r="I94" s="22"/>
      <c r="J94" s="22">
        <v>17</v>
      </c>
      <c r="K94" s="22">
        <v>9</v>
      </c>
      <c r="L94" s="22">
        <v>12</v>
      </c>
      <c r="M94" s="49">
        <f t="shared" si="15"/>
        <v>21</v>
      </c>
      <c r="Q94" s="41"/>
      <c r="R94" s="41"/>
      <c r="S94" s="27">
        <v>8</v>
      </c>
      <c r="T94" s="21" t="s">
        <v>631</v>
      </c>
      <c r="Z94" s="22">
        <v>1</v>
      </c>
      <c r="AA94" s="22">
        <v>0</v>
      </c>
      <c r="AB94" s="22">
        <v>0</v>
      </c>
      <c r="AC94" s="22">
        <f t="shared" si="13"/>
        <v>0</v>
      </c>
      <c r="AD94" s="22">
        <v>0</v>
      </c>
      <c r="AF94" s="27">
        <v>6.5</v>
      </c>
      <c r="AG94" s="21" t="s">
        <v>569</v>
      </c>
      <c r="AM94" s="22">
        <v>4</v>
      </c>
      <c r="AN94" s="22">
        <v>0</v>
      </c>
      <c r="AO94" s="22">
        <v>0</v>
      </c>
      <c r="AP94" s="22">
        <f t="shared" si="14"/>
        <v>0</v>
      </c>
      <c r="AQ94" s="22">
        <v>0</v>
      </c>
      <c r="AR94" s="41"/>
    </row>
    <row r="95" spans="1:44" ht="15.75" customHeight="1" thickBot="1" x14ac:dyDescent="0.3">
      <c r="A95" s="36"/>
      <c r="E95" s="21" t="s">
        <v>164</v>
      </c>
      <c r="F95" s="21"/>
      <c r="G95" s="21"/>
      <c r="H95" s="21" t="s">
        <v>134</v>
      </c>
      <c r="I95" s="22"/>
      <c r="J95" s="22">
        <v>20</v>
      </c>
      <c r="K95" s="22">
        <v>8</v>
      </c>
      <c r="L95" s="22">
        <v>12</v>
      </c>
      <c r="M95" s="49">
        <f t="shared" si="15"/>
        <v>20</v>
      </c>
      <c r="Q95" s="41"/>
      <c r="R95" s="41"/>
      <c r="S95" s="27">
        <v>8</v>
      </c>
      <c r="T95" s="21" t="s">
        <v>437</v>
      </c>
      <c r="Z95" s="22">
        <v>3</v>
      </c>
      <c r="AA95" s="22">
        <v>0</v>
      </c>
      <c r="AB95" s="22">
        <v>1</v>
      </c>
      <c r="AC95" s="22">
        <f t="shared" si="13"/>
        <v>1</v>
      </c>
      <c r="AD95" s="22">
        <v>0</v>
      </c>
      <c r="AF95" s="27">
        <v>6.5</v>
      </c>
      <c r="AG95" s="21" t="s">
        <v>316</v>
      </c>
      <c r="AM95" s="22">
        <v>10</v>
      </c>
      <c r="AN95" s="22">
        <v>0</v>
      </c>
      <c r="AO95" s="22">
        <v>5</v>
      </c>
      <c r="AP95" s="22">
        <f t="shared" si="14"/>
        <v>5</v>
      </c>
      <c r="AQ95" s="22">
        <v>0</v>
      </c>
      <c r="AR95" s="41"/>
    </row>
    <row r="96" spans="1:44" ht="15.75" customHeight="1" x14ac:dyDescent="0.25">
      <c r="A96" s="36"/>
      <c r="E96" s="21" t="s">
        <v>153</v>
      </c>
      <c r="F96" s="21"/>
      <c r="G96" s="21"/>
      <c r="H96" s="21" t="s">
        <v>173</v>
      </c>
      <c r="I96" s="22"/>
      <c r="J96" s="22">
        <v>17</v>
      </c>
      <c r="K96" s="22">
        <v>10</v>
      </c>
      <c r="L96" s="22">
        <v>9</v>
      </c>
      <c r="M96" s="49">
        <f t="shared" si="15"/>
        <v>19</v>
      </c>
      <c r="Q96" s="41"/>
      <c r="R96" s="41"/>
      <c r="S96" s="8"/>
      <c r="T96" s="8"/>
      <c r="U96" s="8"/>
      <c r="V96" s="8"/>
      <c r="W96" s="8"/>
      <c r="X96" s="8"/>
      <c r="Y96" s="8"/>
      <c r="Z96" s="8"/>
      <c r="AA96" s="8"/>
      <c r="AB96" s="8"/>
      <c r="AC96" s="8"/>
      <c r="AD96" s="8"/>
      <c r="AF96" s="8"/>
      <c r="AG96" s="31" t="s">
        <v>86</v>
      </c>
      <c r="AH96" s="8"/>
      <c r="AI96" s="8"/>
      <c r="AJ96" s="8"/>
      <c r="AK96" s="8"/>
      <c r="AL96" s="8"/>
      <c r="AM96" s="15">
        <f>SUM(Z77:Z95)+SUM(AM77:AM95)</f>
        <v>189.7</v>
      </c>
      <c r="AN96" s="15">
        <f>SUM(AA77:AA95)+SUM(AN77:AN95)</f>
        <v>59</v>
      </c>
      <c r="AO96" s="15">
        <f>SUM(AB77:AB95)+SUM(AO77:AO95)</f>
        <v>98</v>
      </c>
      <c r="AP96" s="15">
        <f>SUM(AC77:AC95)+SUM(AP77:AP95)</f>
        <v>157</v>
      </c>
      <c r="AQ96" s="15">
        <f>SUM(AD77:AD95)+SUM(AQ77:AQ95)</f>
        <v>14</v>
      </c>
      <c r="AR96" s="41"/>
    </row>
    <row r="97" spans="1:44" ht="15.75" customHeight="1" x14ac:dyDescent="0.25">
      <c r="A97" s="36"/>
      <c r="E97" s="21" t="s">
        <v>119</v>
      </c>
      <c r="F97" s="21"/>
      <c r="G97" s="21"/>
      <c r="H97" s="21" t="s">
        <v>173</v>
      </c>
      <c r="I97" s="22"/>
      <c r="J97" s="22">
        <v>18</v>
      </c>
      <c r="K97" s="22">
        <v>5</v>
      </c>
      <c r="L97" s="22">
        <v>12</v>
      </c>
      <c r="M97" s="49">
        <f t="shared" si="15"/>
        <v>17</v>
      </c>
      <c r="Q97" s="41"/>
      <c r="R97" s="41"/>
      <c r="AR97" s="41"/>
    </row>
    <row r="98" spans="1:44" ht="15.75" customHeight="1" thickBot="1" x14ac:dyDescent="0.3">
      <c r="A98" s="36"/>
      <c r="E98" s="21" t="s">
        <v>239</v>
      </c>
      <c r="F98" s="21"/>
      <c r="G98" s="21"/>
      <c r="H98" s="16" t="s">
        <v>98</v>
      </c>
      <c r="I98" s="22"/>
      <c r="J98" s="22">
        <v>19</v>
      </c>
      <c r="K98" s="22">
        <v>8</v>
      </c>
      <c r="L98" s="22">
        <v>8</v>
      </c>
      <c r="M98" s="49">
        <f t="shared" si="15"/>
        <v>16</v>
      </c>
      <c r="Q98" s="41"/>
      <c r="R98" s="41"/>
      <c r="S98" s="28" t="s">
        <v>109</v>
      </c>
      <c r="T98" s="28" t="s">
        <v>112</v>
      </c>
      <c r="U98" s="28"/>
      <c r="V98" s="38"/>
      <c r="W98" s="38"/>
      <c r="X98" s="38"/>
      <c r="Y98" s="38"/>
      <c r="Z98" s="38" t="s">
        <v>3</v>
      </c>
      <c r="AA98" s="38" t="s">
        <v>22</v>
      </c>
      <c r="AB98" s="38" t="s">
        <v>23</v>
      </c>
      <c r="AC98" s="38" t="s">
        <v>24</v>
      </c>
      <c r="AD98" s="38" t="s">
        <v>2</v>
      </c>
      <c r="AF98" s="28" t="s">
        <v>109</v>
      </c>
      <c r="AG98" s="28" t="s">
        <v>112</v>
      </c>
      <c r="AH98" s="28"/>
      <c r="AI98" s="38"/>
      <c r="AJ98" s="38"/>
      <c r="AK98" s="38"/>
      <c r="AL98" s="38"/>
      <c r="AM98" s="38" t="s">
        <v>3</v>
      </c>
      <c r="AN98" s="38" t="s">
        <v>22</v>
      </c>
      <c r="AO98" s="38" t="s">
        <v>23</v>
      </c>
      <c r="AP98" s="38" t="s">
        <v>24</v>
      </c>
      <c r="AQ98" s="38" t="s">
        <v>2</v>
      </c>
      <c r="AR98" s="41"/>
    </row>
    <row r="99" spans="1:44" ht="15.75" customHeight="1" x14ac:dyDescent="0.25">
      <c r="A99" s="36"/>
      <c r="E99" s="21" t="s">
        <v>139</v>
      </c>
      <c r="F99" s="21"/>
      <c r="G99" s="21"/>
      <c r="H99" s="21" t="s">
        <v>106</v>
      </c>
      <c r="I99" s="22"/>
      <c r="J99" s="22">
        <v>19</v>
      </c>
      <c r="K99" s="22">
        <v>8</v>
      </c>
      <c r="L99" s="22">
        <v>8</v>
      </c>
      <c r="M99" s="49">
        <f t="shared" si="15"/>
        <v>16</v>
      </c>
      <c r="Q99" s="41"/>
      <c r="R99" s="41"/>
      <c r="S99" s="27">
        <v>8</v>
      </c>
      <c r="T99" s="21" t="s">
        <v>153</v>
      </c>
      <c r="Z99" s="22">
        <v>1</v>
      </c>
      <c r="AA99" s="22">
        <v>1</v>
      </c>
      <c r="AB99" s="22">
        <v>0</v>
      </c>
      <c r="AC99" s="22">
        <f t="shared" ref="AC99:AC107" si="16">+AA99+AB99</f>
        <v>1</v>
      </c>
      <c r="AD99" s="22">
        <v>0</v>
      </c>
      <c r="AF99" s="27">
        <v>7.5</v>
      </c>
      <c r="AG99" s="21" t="s">
        <v>196</v>
      </c>
      <c r="AH99" s="21"/>
      <c r="AM99" s="22">
        <v>1</v>
      </c>
      <c r="AN99" s="22">
        <v>0</v>
      </c>
      <c r="AO99" s="22">
        <v>0</v>
      </c>
      <c r="AP99" s="22">
        <f t="shared" ref="AP99:AP108" si="17">+AN99+AO99</f>
        <v>0</v>
      </c>
      <c r="AQ99" s="22">
        <v>0</v>
      </c>
      <c r="AR99" s="41"/>
    </row>
    <row r="100" spans="1:44" ht="15.75" customHeight="1" x14ac:dyDescent="0.25">
      <c r="A100" s="36"/>
      <c r="E100" s="21" t="s">
        <v>37</v>
      </c>
      <c r="H100" s="21" t="s">
        <v>134</v>
      </c>
      <c r="I100" s="22"/>
      <c r="J100" s="22">
        <v>18</v>
      </c>
      <c r="K100" s="22">
        <v>7</v>
      </c>
      <c r="L100" s="22">
        <v>9</v>
      </c>
      <c r="M100" s="49">
        <f t="shared" si="15"/>
        <v>16</v>
      </c>
      <c r="Q100" s="41"/>
      <c r="R100" s="41"/>
      <c r="S100" s="27">
        <v>7</v>
      </c>
      <c r="T100" s="21" t="s">
        <v>64</v>
      </c>
      <c r="Z100" s="22">
        <v>3</v>
      </c>
      <c r="AA100" s="22">
        <v>0</v>
      </c>
      <c r="AB100" s="22">
        <v>1</v>
      </c>
      <c r="AC100" s="22">
        <f t="shared" si="16"/>
        <v>1</v>
      </c>
      <c r="AD100" s="22">
        <v>0</v>
      </c>
      <c r="AF100" s="27">
        <v>6.5</v>
      </c>
      <c r="AG100" s="21" t="s">
        <v>30</v>
      </c>
      <c r="AH100" s="21"/>
      <c r="AM100" s="22">
        <v>1</v>
      </c>
      <c r="AN100" s="22">
        <v>0</v>
      </c>
      <c r="AO100" s="22">
        <v>1</v>
      </c>
      <c r="AP100" s="22">
        <f t="shared" si="17"/>
        <v>1</v>
      </c>
      <c r="AQ100" s="22">
        <v>0</v>
      </c>
      <c r="AR100" s="41"/>
    </row>
    <row r="101" spans="1:44" ht="15.75" customHeight="1" x14ac:dyDescent="0.25">
      <c r="A101" s="36"/>
      <c r="E101" s="21" t="s">
        <v>158</v>
      </c>
      <c r="F101" s="21"/>
      <c r="G101" s="21"/>
      <c r="H101" s="16" t="s">
        <v>98</v>
      </c>
      <c r="I101" s="22"/>
      <c r="J101" s="22">
        <v>19</v>
      </c>
      <c r="K101" s="22">
        <v>5</v>
      </c>
      <c r="L101" s="22">
        <v>11</v>
      </c>
      <c r="M101" s="49">
        <f t="shared" si="15"/>
        <v>16</v>
      </c>
      <c r="Q101" s="41"/>
      <c r="R101" s="41"/>
      <c r="S101" s="27">
        <v>7</v>
      </c>
      <c r="T101" s="21" t="s">
        <v>141</v>
      </c>
      <c r="Z101" s="22">
        <v>1</v>
      </c>
      <c r="AA101" s="22">
        <v>1</v>
      </c>
      <c r="AB101" s="22">
        <v>0</v>
      </c>
      <c r="AC101" s="22">
        <f t="shared" si="16"/>
        <v>1</v>
      </c>
      <c r="AD101" s="22">
        <v>0</v>
      </c>
      <c r="AF101" s="27">
        <v>8.5</v>
      </c>
      <c r="AG101" s="21" t="s">
        <v>28</v>
      </c>
      <c r="AM101" s="22">
        <v>1</v>
      </c>
      <c r="AN101" s="22">
        <v>0</v>
      </c>
      <c r="AO101" s="22">
        <v>1</v>
      </c>
      <c r="AP101" s="22">
        <f t="shared" si="17"/>
        <v>1</v>
      </c>
      <c r="AQ101" s="22">
        <v>0</v>
      </c>
      <c r="AR101" s="41"/>
    </row>
    <row r="102" spans="1:44" ht="15.75" customHeight="1" x14ac:dyDescent="0.25">
      <c r="A102" s="36"/>
      <c r="E102" s="21"/>
      <c r="H102" s="21"/>
      <c r="I102" s="22"/>
      <c r="J102" s="22"/>
      <c r="K102" s="22"/>
      <c r="L102" s="22"/>
      <c r="M102" s="22"/>
      <c r="O102" s="22"/>
      <c r="Q102" s="41"/>
      <c r="R102" s="41"/>
      <c r="S102" s="27">
        <v>7.5</v>
      </c>
      <c r="T102" s="21" t="s">
        <v>31</v>
      </c>
      <c r="Z102" s="22">
        <v>2</v>
      </c>
      <c r="AA102" s="22">
        <v>0</v>
      </c>
      <c r="AB102" s="22">
        <v>1</v>
      </c>
      <c r="AC102" s="22">
        <f t="shared" si="16"/>
        <v>1</v>
      </c>
      <c r="AD102" s="22">
        <v>0</v>
      </c>
      <c r="AF102" s="27">
        <v>7.5</v>
      </c>
      <c r="AG102" s="21" t="s">
        <v>32</v>
      </c>
      <c r="AM102" s="22">
        <v>1</v>
      </c>
      <c r="AN102" s="22">
        <v>0</v>
      </c>
      <c r="AO102" s="22">
        <v>0</v>
      </c>
      <c r="AP102" s="22">
        <f t="shared" si="17"/>
        <v>0</v>
      </c>
      <c r="AQ102" s="22">
        <v>0</v>
      </c>
      <c r="AR102" s="41"/>
    </row>
    <row r="103" spans="1:44" ht="15.75" customHeight="1" thickBot="1" x14ac:dyDescent="0.3">
      <c r="A103" s="36"/>
      <c r="E103" s="21"/>
      <c r="F103" s="2" t="s">
        <v>77</v>
      </c>
      <c r="G103" s="2"/>
      <c r="H103" s="2"/>
      <c r="I103" s="63" t="s">
        <v>1</v>
      </c>
      <c r="J103" s="4"/>
      <c r="K103" s="4" t="s">
        <v>3</v>
      </c>
      <c r="L103" s="50" t="s">
        <v>2</v>
      </c>
      <c r="M103" s="22"/>
      <c r="O103" s="22"/>
      <c r="Q103" s="41"/>
      <c r="R103" s="41"/>
      <c r="S103" s="27">
        <v>7.5</v>
      </c>
      <c r="T103" s="21" t="s">
        <v>139</v>
      </c>
      <c r="Z103" s="22">
        <v>1</v>
      </c>
      <c r="AA103" s="22">
        <v>0</v>
      </c>
      <c r="AB103" s="22">
        <v>0</v>
      </c>
      <c r="AC103" s="22">
        <f t="shared" si="16"/>
        <v>0</v>
      </c>
      <c r="AD103" s="22">
        <v>0</v>
      </c>
      <c r="AF103" s="27">
        <v>7.5</v>
      </c>
      <c r="AG103" s="21" t="s">
        <v>104</v>
      </c>
      <c r="AM103" s="22">
        <v>1</v>
      </c>
      <c r="AN103" s="22">
        <v>0</v>
      </c>
      <c r="AO103" s="22">
        <v>1</v>
      </c>
      <c r="AP103" s="22">
        <f t="shared" si="17"/>
        <v>1</v>
      </c>
      <c r="AQ103" s="22">
        <v>0</v>
      </c>
      <c r="AR103" s="41"/>
    </row>
    <row r="104" spans="1:44" ht="15.75" customHeight="1" x14ac:dyDescent="0.25">
      <c r="A104" s="36"/>
      <c r="E104" s="21"/>
      <c r="F104" s="21" t="s">
        <v>79</v>
      </c>
      <c r="G104" s="21"/>
      <c r="H104" s="21"/>
      <c r="I104" s="16" t="s">
        <v>173</v>
      </c>
      <c r="J104" s="22"/>
      <c r="K104" s="22">
        <v>18</v>
      </c>
      <c r="L104" s="49">
        <v>10</v>
      </c>
      <c r="M104" s="22"/>
      <c r="O104" s="22"/>
      <c r="Q104" s="41"/>
      <c r="R104" s="41"/>
      <c r="S104" s="27">
        <v>6.5</v>
      </c>
      <c r="T104" s="21" t="s">
        <v>123</v>
      </c>
      <c r="Z104" s="22">
        <v>8</v>
      </c>
      <c r="AA104" s="22">
        <v>2</v>
      </c>
      <c r="AB104" s="22">
        <v>2</v>
      </c>
      <c r="AC104" s="22">
        <f t="shared" si="16"/>
        <v>4</v>
      </c>
      <c r="AD104" s="22">
        <v>2</v>
      </c>
      <c r="AF104" s="27">
        <v>7.5</v>
      </c>
      <c r="AG104" s="21" t="s">
        <v>164</v>
      </c>
      <c r="AH104" s="21"/>
      <c r="AM104" s="22">
        <v>4</v>
      </c>
      <c r="AN104" s="22">
        <v>1</v>
      </c>
      <c r="AO104" s="22">
        <v>2</v>
      </c>
      <c r="AP104" s="22">
        <f t="shared" si="17"/>
        <v>3</v>
      </c>
      <c r="AQ104" s="22">
        <v>0</v>
      </c>
      <c r="AR104" s="41"/>
    </row>
    <row r="105" spans="1:44" ht="15.75" customHeight="1" x14ac:dyDescent="0.25">
      <c r="A105" s="36"/>
      <c r="E105" s="21"/>
      <c r="F105" s="21" t="s">
        <v>37</v>
      </c>
      <c r="I105" s="16" t="s">
        <v>134</v>
      </c>
      <c r="J105" s="22"/>
      <c r="K105" s="22">
        <v>18</v>
      </c>
      <c r="L105" s="49">
        <v>10</v>
      </c>
      <c r="M105" s="22"/>
      <c r="O105" s="22"/>
      <c r="Q105" s="41"/>
      <c r="R105" s="41"/>
      <c r="S105" s="27">
        <v>6</v>
      </c>
      <c r="T105" s="21" t="s">
        <v>103</v>
      </c>
      <c r="Z105" s="22">
        <v>4</v>
      </c>
      <c r="AA105" s="22">
        <v>0</v>
      </c>
      <c r="AB105" s="22">
        <v>0</v>
      </c>
      <c r="AC105" s="22">
        <f t="shared" si="16"/>
        <v>0</v>
      </c>
      <c r="AD105" s="22">
        <v>0</v>
      </c>
      <c r="AF105" s="27">
        <v>7.5</v>
      </c>
      <c r="AG105" s="21" t="s">
        <v>158</v>
      </c>
      <c r="AM105" s="22">
        <v>1</v>
      </c>
      <c r="AN105" s="22">
        <v>0</v>
      </c>
      <c r="AO105" s="22">
        <v>0</v>
      </c>
      <c r="AP105" s="22">
        <f t="shared" si="17"/>
        <v>0</v>
      </c>
      <c r="AQ105" s="22">
        <v>0</v>
      </c>
      <c r="AR105" s="41"/>
    </row>
    <row r="106" spans="1:44" ht="15.75" customHeight="1" x14ac:dyDescent="0.25">
      <c r="A106" s="36"/>
      <c r="E106" s="21"/>
      <c r="F106" s="21" t="s">
        <v>192</v>
      </c>
      <c r="G106" s="21"/>
      <c r="H106" s="21"/>
      <c r="I106" s="16" t="s">
        <v>173</v>
      </c>
      <c r="J106" s="22"/>
      <c r="K106" s="22">
        <v>19</v>
      </c>
      <c r="L106" s="49">
        <v>10</v>
      </c>
      <c r="M106" s="22"/>
      <c r="Q106" s="41"/>
      <c r="R106" s="41"/>
      <c r="S106" s="27">
        <v>8.5</v>
      </c>
      <c r="T106" s="21" t="s">
        <v>161</v>
      </c>
      <c r="Z106" s="22">
        <v>1</v>
      </c>
      <c r="AA106" s="22">
        <v>1</v>
      </c>
      <c r="AB106" s="22">
        <v>3</v>
      </c>
      <c r="AC106" s="22">
        <f t="shared" si="16"/>
        <v>4</v>
      </c>
      <c r="AD106" s="22">
        <v>0</v>
      </c>
      <c r="AF106" s="27">
        <v>8.5</v>
      </c>
      <c r="AG106" s="21" t="s">
        <v>140</v>
      </c>
      <c r="AM106" s="22">
        <v>2</v>
      </c>
      <c r="AN106" s="22">
        <v>3</v>
      </c>
      <c r="AO106" s="22">
        <v>1</v>
      </c>
      <c r="AP106" s="22">
        <f t="shared" si="17"/>
        <v>4</v>
      </c>
      <c r="AQ106" s="22">
        <v>2</v>
      </c>
      <c r="AR106" s="41"/>
    </row>
    <row r="107" spans="1:44" ht="15.75" customHeight="1" thickBot="1" x14ac:dyDescent="0.3">
      <c r="A107" s="36"/>
      <c r="E107" s="21"/>
      <c r="F107" s="21" t="s">
        <v>53</v>
      </c>
      <c r="G107" s="21"/>
      <c r="H107" s="21"/>
      <c r="I107" s="16" t="s">
        <v>108</v>
      </c>
      <c r="J107" s="22"/>
      <c r="K107" s="22">
        <v>18</v>
      </c>
      <c r="L107" s="49">
        <v>8</v>
      </c>
      <c r="M107" s="22"/>
      <c r="O107" s="22"/>
      <c r="Q107" s="41"/>
      <c r="R107" s="41"/>
      <c r="S107" s="27">
        <v>9.5</v>
      </c>
      <c r="T107" s="21" t="s">
        <v>129</v>
      </c>
      <c r="Z107" s="22">
        <v>2</v>
      </c>
      <c r="AA107" s="22">
        <v>2</v>
      </c>
      <c r="AB107" s="22">
        <v>5</v>
      </c>
      <c r="AC107" s="22">
        <f t="shared" si="16"/>
        <v>7</v>
      </c>
      <c r="AD107" s="22">
        <v>2</v>
      </c>
      <c r="AF107" s="27">
        <v>7.5</v>
      </c>
      <c r="AG107" s="21" t="s">
        <v>44</v>
      </c>
      <c r="AM107" s="22">
        <v>3</v>
      </c>
      <c r="AN107" s="22">
        <v>0</v>
      </c>
      <c r="AO107" s="22">
        <v>3</v>
      </c>
      <c r="AP107" s="22">
        <f t="shared" si="17"/>
        <v>3</v>
      </c>
      <c r="AQ107" s="22">
        <v>0</v>
      </c>
      <c r="AR107" s="41"/>
    </row>
    <row r="108" spans="1:44" ht="15.75" customHeight="1" thickBot="1" x14ac:dyDescent="0.3">
      <c r="A108" s="36"/>
      <c r="E108" s="21"/>
      <c r="F108" s="21" t="s">
        <v>126</v>
      </c>
      <c r="G108" s="21"/>
      <c r="H108" s="21"/>
      <c r="I108" s="16" t="s">
        <v>98</v>
      </c>
      <c r="J108" s="22"/>
      <c r="K108" s="22">
        <v>18.3</v>
      </c>
      <c r="L108" s="49">
        <v>8</v>
      </c>
      <c r="M108" s="22"/>
      <c r="O108" s="22"/>
      <c r="Q108" s="41"/>
      <c r="R108" s="41"/>
      <c r="S108" s="8"/>
      <c r="T108" s="8"/>
      <c r="U108" s="8"/>
      <c r="V108" s="8"/>
      <c r="W108" s="8"/>
      <c r="X108" s="8"/>
      <c r="Y108" s="8"/>
      <c r="Z108" s="8"/>
      <c r="AA108" s="8"/>
      <c r="AB108" s="8"/>
      <c r="AC108" s="8"/>
      <c r="AD108" s="8"/>
      <c r="AF108" s="27">
        <v>9.5</v>
      </c>
      <c r="AG108" s="21" t="s">
        <v>53</v>
      </c>
      <c r="AM108" s="22">
        <v>1</v>
      </c>
      <c r="AN108" s="22">
        <v>1</v>
      </c>
      <c r="AO108" s="22">
        <v>0</v>
      </c>
      <c r="AP108" s="22">
        <f t="shared" si="17"/>
        <v>1</v>
      </c>
      <c r="AQ108" s="22">
        <v>0</v>
      </c>
      <c r="AR108" s="41"/>
    </row>
    <row r="109" spans="1:44" ht="15.75" customHeight="1" x14ac:dyDescent="0.25">
      <c r="A109" s="36"/>
      <c r="E109" s="21"/>
      <c r="F109" s="21" t="s">
        <v>193</v>
      </c>
      <c r="G109" s="21"/>
      <c r="H109" s="21"/>
      <c r="I109" s="16" t="s">
        <v>97</v>
      </c>
      <c r="J109" s="22"/>
      <c r="K109" s="22">
        <v>14</v>
      </c>
      <c r="L109" s="49">
        <v>6</v>
      </c>
      <c r="M109" s="22"/>
      <c r="N109" s="22"/>
      <c r="O109" s="22"/>
      <c r="Q109" s="41"/>
      <c r="R109" s="41"/>
      <c r="AF109" s="8"/>
      <c r="AG109" s="31" t="s">
        <v>157</v>
      </c>
      <c r="AH109" s="8"/>
      <c r="AI109" s="8"/>
      <c r="AJ109" s="8"/>
      <c r="AK109" s="8"/>
      <c r="AL109" s="8"/>
      <c r="AM109" s="53">
        <f>SUM(Z98:Z107)+SUM(AM98:AM108)</f>
        <v>39</v>
      </c>
      <c r="AN109" s="53">
        <f>SUM(AA98:AA107)+SUM(AN98:AN108)</f>
        <v>12</v>
      </c>
      <c r="AO109" s="53">
        <f>SUM(AB98:AB107)+SUM(AO98:AO108)</f>
        <v>21</v>
      </c>
      <c r="AP109" s="53">
        <f>SUM(AC98:AC107)+SUM(AP98:AP108)</f>
        <v>33</v>
      </c>
      <c r="AQ109" s="53">
        <f>SUM(AD98:AD107)+SUM(AQ98:AQ108)</f>
        <v>6</v>
      </c>
      <c r="AR109" s="41"/>
    </row>
    <row r="110" spans="1:44" ht="15.75" customHeight="1" x14ac:dyDescent="0.25">
      <c r="A110" s="36"/>
      <c r="E110" s="21"/>
      <c r="F110" s="21" t="s">
        <v>169</v>
      </c>
      <c r="G110" s="21"/>
      <c r="H110" s="21"/>
      <c r="I110" s="16" t="s">
        <v>134</v>
      </c>
      <c r="J110" s="22"/>
      <c r="K110" s="22">
        <v>17</v>
      </c>
      <c r="L110" s="49">
        <v>6</v>
      </c>
      <c r="M110" s="22"/>
      <c r="N110" s="22"/>
      <c r="O110" s="22"/>
      <c r="Q110" s="41"/>
      <c r="R110" s="41"/>
      <c r="AF110" s="27"/>
      <c r="AG110" s="21" t="s">
        <v>86</v>
      </c>
      <c r="AM110" s="54">
        <f>AM96+AC126+AM109</f>
        <v>251.7</v>
      </c>
      <c r="AN110" s="54">
        <f>AN109+AN96</f>
        <v>71</v>
      </c>
      <c r="AO110" s="54">
        <f>AO109+AO96</f>
        <v>119</v>
      </c>
      <c r="AP110" s="54">
        <f>AP109+AP96</f>
        <v>190</v>
      </c>
      <c r="AQ110" s="54">
        <f>AQ109+AQ96</f>
        <v>20</v>
      </c>
      <c r="AR110" s="41"/>
    </row>
    <row r="111" spans="1:44" ht="15.75" customHeight="1" x14ac:dyDescent="0.25">
      <c r="A111" s="36"/>
      <c r="E111" s="21"/>
      <c r="F111" s="21" t="s">
        <v>118</v>
      </c>
      <c r="H111" s="21"/>
      <c r="I111" s="16" t="s">
        <v>106</v>
      </c>
      <c r="J111" s="22"/>
      <c r="K111" s="22">
        <v>18</v>
      </c>
      <c r="L111" s="49">
        <v>6</v>
      </c>
      <c r="M111" s="22"/>
      <c r="N111" s="22"/>
      <c r="O111" s="22"/>
      <c r="Q111" s="41"/>
      <c r="R111" s="41"/>
      <c r="AF111" s="27"/>
      <c r="AG111" s="21" t="s">
        <v>75</v>
      </c>
      <c r="AM111" s="22">
        <f>+AM41+AM28+Z54+Z41+AM54+AM15+Z28+Z15</f>
        <v>251.7</v>
      </c>
      <c r="AN111" s="22">
        <f>+AN41+AN28+AA54+AA41+AN54+AN15+AA28+AA15</f>
        <v>71</v>
      </c>
      <c r="AO111" s="22">
        <f>+AO41+AO28+AB54+AB41+AO54+AO15+AB28+AB15</f>
        <v>119</v>
      </c>
      <c r="AP111" s="22">
        <f>+AP41+AP28+AC54+AC41+AP54+AP15+AC28+AC15</f>
        <v>190</v>
      </c>
      <c r="AQ111" s="22">
        <f>+AQ41+AQ28+AD54+AD41+AQ54+AQ15+AD28+AD15</f>
        <v>20</v>
      </c>
      <c r="AR111" s="41"/>
    </row>
    <row r="112" spans="1:44" ht="15.75" customHeight="1" x14ac:dyDescent="0.25">
      <c r="A112" s="36"/>
      <c r="E112" s="21"/>
      <c r="F112" s="21" t="s">
        <v>155</v>
      </c>
      <c r="I112" s="16" t="s">
        <v>134</v>
      </c>
      <c r="J112" s="22"/>
      <c r="K112" s="22">
        <v>19</v>
      </c>
      <c r="L112" s="49">
        <v>6</v>
      </c>
      <c r="M112" s="22"/>
      <c r="N112" s="22"/>
      <c r="O112" s="22"/>
      <c r="Q112" s="41"/>
      <c r="R112" s="41"/>
      <c r="AR112" s="41"/>
    </row>
    <row r="113" spans="1:44" ht="15.75" customHeight="1" x14ac:dyDescent="0.25">
      <c r="A113" s="36"/>
      <c r="E113" s="21"/>
      <c r="F113" s="21" t="s">
        <v>282</v>
      </c>
      <c r="G113" s="21"/>
      <c r="H113" s="21"/>
      <c r="I113" s="16" t="s">
        <v>106</v>
      </c>
      <c r="J113" s="22"/>
      <c r="K113" s="22">
        <v>19</v>
      </c>
      <c r="L113" s="49">
        <v>6</v>
      </c>
      <c r="M113" s="22"/>
      <c r="N113" s="22"/>
      <c r="O113" s="22"/>
      <c r="Q113" s="41"/>
      <c r="R113" s="41"/>
      <c r="AR113" s="41"/>
    </row>
    <row r="114" spans="1:44" ht="15.75" customHeight="1" x14ac:dyDescent="0.25">
      <c r="A114" s="36"/>
      <c r="E114" s="21"/>
      <c r="F114" s="21" t="s">
        <v>48</v>
      </c>
      <c r="I114" s="16" t="s">
        <v>97</v>
      </c>
      <c r="J114" s="22"/>
      <c r="K114" s="22">
        <v>19</v>
      </c>
      <c r="L114" s="49">
        <v>6</v>
      </c>
      <c r="M114" s="22"/>
      <c r="N114" s="22"/>
      <c r="O114" s="22"/>
      <c r="Q114" s="41"/>
      <c r="R114" s="41"/>
      <c r="AR114" s="41"/>
    </row>
    <row r="115" spans="1:44" ht="15.75" customHeight="1" x14ac:dyDescent="0.25">
      <c r="A115" s="36"/>
      <c r="E115" s="21"/>
      <c r="F115" s="21" t="s">
        <v>129</v>
      </c>
      <c r="G115" s="21"/>
      <c r="H115" s="21"/>
      <c r="I115" s="16" t="s">
        <v>17</v>
      </c>
      <c r="J115" s="22"/>
      <c r="K115" s="22">
        <v>20</v>
      </c>
      <c r="L115" s="49">
        <v>6</v>
      </c>
      <c r="M115" s="22"/>
      <c r="N115" s="22"/>
      <c r="O115" s="22"/>
      <c r="Q115" s="41"/>
      <c r="R115" s="41"/>
      <c r="AR115" s="41"/>
    </row>
    <row r="116" spans="1:44" ht="15.75" customHeight="1" x14ac:dyDescent="0.25">
      <c r="A116" s="36"/>
      <c r="E116" s="21"/>
      <c r="F116" s="21" t="s">
        <v>30</v>
      </c>
      <c r="G116" s="21"/>
      <c r="H116" s="21"/>
      <c r="I116" s="16" t="s">
        <v>106</v>
      </c>
      <c r="J116" s="22"/>
      <c r="K116" s="22">
        <v>20</v>
      </c>
      <c r="L116" s="49">
        <v>6</v>
      </c>
      <c r="M116" s="22"/>
      <c r="N116" s="22"/>
      <c r="O116" s="22"/>
      <c r="Q116" s="41"/>
      <c r="R116" s="41"/>
      <c r="AR116" s="41"/>
    </row>
    <row r="117" spans="1:44" ht="15.75" customHeight="1" thickBot="1" x14ac:dyDescent="0.3">
      <c r="A117" s="36"/>
      <c r="F117" s="21" t="s">
        <v>113</v>
      </c>
      <c r="G117" s="21"/>
      <c r="H117" s="21"/>
      <c r="I117" s="16" t="s">
        <v>97</v>
      </c>
      <c r="J117" s="22"/>
      <c r="K117" s="22">
        <v>11</v>
      </c>
      <c r="L117" s="49">
        <v>4</v>
      </c>
      <c r="M117" s="22"/>
      <c r="N117" s="22"/>
      <c r="O117" s="22"/>
      <c r="Q117" s="41"/>
      <c r="R117" s="41"/>
      <c r="U117" s="37" t="s">
        <v>109</v>
      </c>
      <c r="V117" s="10" t="s">
        <v>117</v>
      </c>
      <c r="W117" s="10"/>
      <c r="X117" s="10"/>
      <c r="Y117" s="10"/>
      <c r="Z117" s="10"/>
      <c r="AA117" s="10"/>
      <c r="AB117" s="10"/>
      <c r="AC117" s="37" t="s">
        <v>3</v>
      </c>
      <c r="AD117" s="37" t="s">
        <v>7</v>
      </c>
      <c r="AE117" s="37" t="s">
        <v>8</v>
      </c>
      <c r="AF117" s="37" t="s">
        <v>9</v>
      </c>
      <c r="AG117" s="37" t="s">
        <v>71</v>
      </c>
      <c r="AH117" s="37"/>
      <c r="AI117" s="37" t="s">
        <v>4</v>
      </c>
      <c r="AJ117" s="37" t="s">
        <v>6</v>
      </c>
      <c r="AK117" s="37" t="s">
        <v>5</v>
      </c>
      <c r="AL117" s="37" t="s">
        <v>72</v>
      </c>
      <c r="AM117" s="37" t="s">
        <v>23</v>
      </c>
      <c r="AN117" s="37" t="s">
        <v>2</v>
      </c>
      <c r="AR117" s="41"/>
    </row>
    <row r="118" spans="1:44" ht="15.75" customHeight="1" x14ac:dyDescent="0.25">
      <c r="A118" s="36"/>
      <c r="F118" s="21" t="s">
        <v>197</v>
      </c>
      <c r="G118" s="21"/>
      <c r="H118" s="21"/>
      <c r="I118" s="16" t="s">
        <v>107</v>
      </c>
      <c r="J118" s="22"/>
      <c r="K118" s="22">
        <v>14</v>
      </c>
      <c r="L118" s="49">
        <v>4</v>
      </c>
      <c r="M118" s="22"/>
      <c r="N118" s="22"/>
      <c r="O118" s="22"/>
      <c r="Q118" s="41"/>
      <c r="R118" s="41"/>
      <c r="U118" s="58">
        <v>8</v>
      </c>
      <c r="V118" s="31" t="s">
        <v>15</v>
      </c>
      <c r="W118" s="8"/>
      <c r="X118" s="31"/>
      <c r="Y118" s="31"/>
      <c r="Z118" s="14"/>
      <c r="AA118" s="8"/>
      <c r="AB118" s="8"/>
      <c r="AC118" s="15">
        <f t="shared" ref="AC118:AC125" si="18">SUM(AD118:AF118)</f>
        <v>1</v>
      </c>
      <c r="AD118" s="15">
        <v>0</v>
      </c>
      <c r="AE118" s="15">
        <v>1</v>
      </c>
      <c r="AF118" s="15">
        <v>0</v>
      </c>
      <c r="AG118" s="98">
        <f t="shared" ref="AG118:AG126" si="19">+(AD118*2+AF118)/(2*AC118)</f>
        <v>0</v>
      </c>
      <c r="AH118" s="98"/>
      <c r="AI118" s="15">
        <v>9</v>
      </c>
      <c r="AJ118" s="15">
        <v>0</v>
      </c>
      <c r="AK118" s="15">
        <v>0</v>
      </c>
      <c r="AL118" s="52">
        <f t="shared" ref="AL118:AL126" si="20">+AI118/AC118</f>
        <v>9</v>
      </c>
      <c r="AM118" s="15">
        <v>0</v>
      </c>
      <c r="AN118" s="15">
        <v>0</v>
      </c>
      <c r="AR118" s="41"/>
    </row>
    <row r="119" spans="1:44" ht="15.75" customHeight="1" x14ac:dyDescent="0.25">
      <c r="A119" s="36"/>
      <c r="F119" s="21" t="s">
        <v>143</v>
      </c>
      <c r="G119" s="21"/>
      <c r="H119" s="21"/>
      <c r="I119" s="16" t="s">
        <v>97</v>
      </c>
      <c r="J119" s="22"/>
      <c r="K119" s="22">
        <v>15</v>
      </c>
      <c r="L119" s="49">
        <v>4</v>
      </c>
      <c r="M119" s="22"/>
      <c r="N119" s="22"/>
      <c r="O119" s="22"/>
      <c r="Q119" s="41"/>
      <c r="R119" s="41"/>
      <c r="U119" s="27">
        <v>7</v>
      </c>
      <c r="V119" s="21" t="s">
        <v>347</v>
      </c>
      <c r="X119" s="21"/>
      <c r="Y119" s="21"/>
      <c r="Z119" s="16"/>
      <c r="AC119" s="22">
        <f t="shared" si="18"/>
        <v>7</v>
      </c>
      <c r="AD119" s="22">
        <v>0</v>
      </c>
      <c r="AE119" s="22">
        <v>7</v>
      </c>
      <c r="AF119" s="22">
        <v>0</v>
      </c>
      <c r="AG119" s="95">
        <f t="shared" si="19"/>
        <v>0</v>
      </c>
      <c r="AH119" s="95"/>
      <c r="AI119" s="22">
        <v>36</v>
      </c>
      <c r="AJ119" s="22">
        <v>0</v>
      </c>
      <c r="AK119" s="22">
        <v>0</v>
      </c>
      <c r="AL119" s="24">
        <f t="shared" si="20"/>
        <v>5.1428571428571432</v>
      </c>
      <c r="AM119" s="22">
        <v>0</v>
      </c>
      <c r="AN119" s="22">
        <v>0</v>
      </c>
      <c r="AR119" s="41"/>
    </row>
    <row r="120" spans="1:44" ht="15.75" customHeight="1" x14ac:dyDescent="0.25">
      <c r="A120" s="36"/>
      <c r="F120" s="21" t="s">
        <v>138</v>
      </c>
      <c r="G120" s="21"/>
      <c r="H120" s="21"/>
      <c r="I120" s="16" t="s">
        <v>173</v>
      </c>
      <c r="J120" s="22"/>
      <c r="K120" s="22">
        <v>16</v>
      </c>
      <c r="L120" s="49">
        <v>4</v>
      </c>
      <c r="M120" s="22"/>
      <c r="N120" s="22"/>
      <c r="O120" s="22"/>
      <c r="Q120" s="41"/>
      <c r="R120" s="41"/>
      <c r="U120" s="27">
        <v>7</v>
      </c>
      <c r="V120" s="21" t="s">
        <v>162</v>
      </c>
      <c r="X120" s="21"/>
      <c r="Y120" s="21"/>
      <c r="Z120" s="16"/>
      <c r="AC120" s="22">
        <f t="shared" si="18"/>
        <v>3</v>
      </c>
      <c r="AD120" s="22">
        <v>3</v>
      </c>
      <c r="AE120" s="22">
        <v>0</v>
      </c>
      <c r="AF120" s="22">
        <v>0</v>
      </c>
      <c r="AG120" s="95">
        <f t="shared" si="19"/>
        <v>1</v>
      </c>
      <c r="AH120" s="95"/>
      <c r="AI120" s="22">
        <v>5</v>
      </c>
      <c r="AJ120" s="22">
        <v>0</v>
      </c>
      <c r="AK120" s="22">
        <v>0</v>
      </c>
      <c r="AL120" s="24">
        <f t="shared" si="20"/>
        <v>1.6666666666666667</v>
      </c>
      <c r="AM120" s="22">
        <v>0</v>
      </c>
      <c r="AN120" s="22">
        <v>0</v>
      </c>
      <c r="AR120" s="41"/>
    </row>
    <row r="121" spans="1:44" ht="15.75" customHeight="1" x14ac:dyDescent="0.25">
      <c r="A121" s="36"/>
      <c r="F121" s="21" t="s">
        <v>84</v>
      </c>
      <c r="I121" s="16" t="s">
        <v>17</v>
      </c>
      <c r="J121" s="22"/>
      <c r="K121" s="22">
        <v>16</v>
      </c>
      <c r="L121" s="49">
        <v>4</v>
      </c>
      <c r="M121" s="22"/>
      <c r="N121" s="22"/>
      <c r="O121" s="22"/>
      <c r="Q121" s="41"/>
      <c r="R121" s="41"/>
      <c r="U121" s="27">
        <v>7</v>
      </c>
      <c r="V121" s="21" t="s">
        <v>183</v>
      </c>
      <c r="X121" s="21"/>
      <c r="Y121" s="21"/>
      <c r="Z121" s="16"/>
      <c r="AC121" s="22">
        <f t="shared" si="18"/>
        <v>2</v>
      </c>
      <c r="AD121" s="22">
        <v>1</v>
      </c>
      <c r="AE121" s="22">
        <v>0</v>
      </c>
      <c r="AF121" s="22">
        <v>1</v>
      </c>
      <c r="AG121" s="95">
        <f t="shared" si="19"/>
        <v>0.75</v>
      </c>
      <c r="AH121" s="95"/>
      <c r="AI121" s="22">
        <v>3</v>
      </c>
      <c r="AJ121" s="22">
        <v>0</v>
      </c>
      <c r="AK121" s="22">
        <v>0</v>
      </c>
      <c r="AL121" s="24">
        <f t="shared" si="20"/>
        <v>1.5</v>
      </c>
      <c r="AM121" s="22">
        <v>0</v>
      </c>
      <c r="AN121" s="22">
        <v>0</v>
      </c>
      <c r="AR121" s="41"/>
    </row>
    <row r="122" spans="1:44" ht="15.75" customHeight="1" x14ac:dyDescent="0.25">
      <c r="A122" s="36"/>
      <c r="F122" s="21" t="s">
        <v>42</v>
      </c>
      <c r="G122" s="21"/>
      <c r="H122" s="21"/>
      <c r="I122" s="16" t="s">
        <v>107</v>
      </c>
      <c r="J122" s="22"/>
      <c r="K122" s="22">
        <v>17</v>
      </c>
      <c r="L122" s="49">
        <v>4</v>
      </c>
      <c r="M122" s="22"/>
      <c r="N122" s="22"/>
      <c r="O122" s="22"/>
      <c r="Q122" s="41"/>
      <c r="R122" s="41"/>
      <c r="U122" s="27">
        <v>7</v>
      </c>
      <c r="V122" s="21" t="s">
        <v>315</v>
      </c>
      <c r="X122" s="21"/>
      <c r="Y122" s="21"/>
      <c r="Z122" s="16"/>
      <c r="AC122" s="22">
        <f t="shared" si="18"/>
        <v>1</v>
      </c>
      <c r="AD122" s="22">
        <v>0</v>
      </c>
      <c r="AE122" s="22">
        <v>0</v>
      </c>
      <c r="AF122" s="22">
        <v>1</v>
      </c>
      <c r="AG122" s="95">
        <f t="shared" si="19"/>
        <v>0.5</v>
      </c>
      <c r="AH122" s="95"/>
      <c r="AI122" s="22">
        <v>1</v>
      </c>
      <c r="AJ122" s="22">
        <v>0</v>
      </c>
      <c r="AK122" s="22">
        <v>0</v>
      </c>
      <c r="AL122" s="24">
        <f t="shared" si="20"/>
        <v>1</v>
      </c>
      <c r="AM122" s="22">
        <v>0</v>
      </c>
      <c r="AN122" s="22">
        <v>0</v>
      </c>
      <c r="AR122" s="41"/>
    </row>
    <row r="123" spans="1:44" ht="15.75" customHeight="1" x14ac:dyDescent="0.25">
      <c r="A123" s="36"/>
      <c r="F123" s="21" t="s">
        <v>85</v>
      </c>
      <c r="G123" s="21"/>
      <c r="H123" s="21"/>
      <c r="I123" s="16" t="s">
        <v>106</v>
      </c>
      <c r="J123" s="22"/>
      <c r="K123" s="22">
        <v>18</v>
      </c>
      <c r="L123" s="49">
        <v>4</v>
      </c>
      <c r="M123" s="22"/>
      <c r="N123" s="22"/>
      <c r="O123" s="22"/>
      <c r="Q123" s="41"/>
      <c r="R123" s="41"/>
      <c r="U123" s="27">
        <v>7.5</v>
      </c>
      <c r="V123" s="21" t="s">
        <v>168</v>
      </c>
      <c r="Z123" s="21" t="s">
        <v>136</v>
      </c>
      <c r="AB123" s="22"/>
      <c r="AC123" s="22">
        <f t="shared" si="18"/>
        <v>2</v>
      </c>
      <c r="AD123" s="22">
        <v>1</v>
      </c>
      <c r="AE123" s="22">
        <v>1</v>
      </c>
      <c r="AF123" s="22">
        <v>0</v>
      </c>
      <c r="AG123" s="95">
        <f t="shared" si="19"/>
        <v>0.5</v>
      </c>
      <c r="AH123" s="95"/>
      <c r="AI123" s="22">
        <v>2</v>
      </c>
      <c r="AJ123" s="22">
        <v>0</v>
      </c>
      <c r="AK123" s="22">
        <v>1</v>
      </c>
      <c r="AL123" s="24">
        <f t="shared" si="20"/>
        <v>1</v>
      </c>
      <c r="AM123" s="22">
        <v>0</v>
      </c>
      <c r="AN123" s="22">
        <v>0</v>
      </c>
      <c r="AR123" s="41"/>
    </row>
    <row r="124" spans="1:44" ht="15.75" customHeight="1" x14ac:dyDescent="0.25">
      <c r="A124" s="36"/>
      <c r="D124" s="21"/>
      <c r="E124" s="21"/>
      <c r="F124" s="21" t="s">
        <v>185</v>
      </c>
      <c r="G124" s="21"/>
      <c r="H124" s="21"/>
      <c r="I124" s="16" t="s">
        <v>134</v>
      </c>
      <c r="J124" s="22"/>
      <c r="K124" s="22">
        <v>19</v>
      </c>
      <c r="L124" s="49">
        <v>4</v>
      </c>
      <c r="M124" s="22"/>
      <c r="N124" s="22"/>
      <c r="O124" s="22"/>
      <c r="Q124" s="41"/>
      <c r="R124" s="41"/>
      <c r="U124" s="27">
        <v>7</v>
      </c>
      <c r="V124" s="21" t="s">
        <v>274</v>
      </c>
      <c r="X124" s="21"/>
      <c r="Y124" s="21"/>
      <c r="Z124" s="16"/>
      <c r="AC124" s="22">
        <f t="shared" si="18"/>
        <v>4</v>
      </c>
      <c r="AD124" s="22">
        <v>0</v>
      </c>
      <c r="AE124" s="22">
        <v>3</v>
      </c>
      <c r="AF124" s="22">
        <v>1</v>
      </c>
      <c r="AG124" s="95">
        <f t="shared" si="19"/>
        <v>0.125</v>
      </c>
      <c r="AH124" s="95"/>
      <c r="AI124" s="22">
        <v>13</v>
      </c>
      <c r="AJ124" s="22">
        <v>0</v>
      </c>
      <c r="AK124" s="22">
        <v>0</v>
      </c>
      <c r="AL124" s="24">
        <f t="shared" si="20"/>
        <v>3.25</v>
      </c>
      <c r="AM124" s="22">
        <v>0</v>
      </c>
      <c r="AN124" s="22">
        <v>0</v>
      </c>
      <c r="AR124" s="41"/>
    </row>
    <row r="125" spans="1:44" ht="15.75" customHeight="1" thickBot="1" x14ac:dyDescent="0.3">
      <c r="A125" s="36"/>
      <c r="D125" s="21"/>
      <c r="E125" s="21"/>
      <c r="F125" s="21" t="s">
        <v>120</v>
      </c>
      <c r="G125" s="21"/>
      <c r="H125" s="21"/>
      <c r="I125" s="16" t="s">
        <v>17</v>
      </c>
      <c r="J125" s="22"/>
      <c r="K125" s="22">
        <v>20</v>
      </c>
      <c r="L125" s="49">
        <v>4</v>
      </c>
      <c r="M125" s="22"/>
      <c r="N125" s="22"/>
      <c r="O125" s="22"/>
      <c r="Q125" s="41"/>
      <c r="R125" s="41"/>
      <c r="U125" s="56">
        <v>7</v>
      </c>
      <c r="V125" s="28" t="s">
        <v>222</v>
      </c>
      <c r="W125" s="3"/>
      <c r="X125" s="28"/>
      <c r="Y125" s="28"/>
      <c r="Z125" s="10"/>
      <c r="AA125" s="3"/>
      <c r="AB125" s="3"/>
      <c r="AC125" s="38">
        <f t="shared" si="18"/>
        <v>3</v>
      </c>
      <c r="AD125" s="38">
        <v>0</v>
      </c>
      <c r="AE125" s="38">
        <v>2</v>
      </c>
      <c r="AF125" s="38">
        <v>1</v>
      </c>
      <c r="AG125" s="95">
        <f t="shared" si="19"/>
        <v>0.16666666666666666</v>
      </c>
      <c r="AH125" s="95"/>
      <c r="AI125" s="38">
        <v>14</v>
      </c>
      <c r="AJ125" s="38">
        <v>0</v>
      </c>
      <c r="AK125" s="38">
        <v>0</v>
      </c>
      <c r="AL125" s="57">
        <f t="shared" si="20"/>
        <v>4.666666666666667</v>
      </c>
      <c r="AM125" s="38">
        <v>0</v>
      </c>
      <c r="AN125" s="38">
        <v>0</v>
      </c>
      <c r="AR125" s="41"/>
    </row>
    <row r="126" spans="1:44" ht="15.75" customHeight="1" x14ac:dyDescent="0.25">
      <c r="A126" s="36"/>
      <c r="F126" s="21" t="s">
        <v>141</v>
      </c>
      <c r="I126" s="16" t="s">
        <v>97</v>
      </c>
      <c r="K126" s="22">
        <v>20</v>
      </c>
      <c r="L126" s="49">
        <v>4</v>
      </c>
      <c r="M126" s="22"/>
      <c r="N126" s="22"/>
      <c r="O126" s="22"/>
      <c r="Q126" s="41"/>
      <c r="R126" s="41"/>
      <c r="U126" s="8"/>
      <c r="V126" s="32"/>
      <c r="W126" s="31" t="s">
        <v>20</v>
      </c>
      <c r="X126" s="32"/>
      <c r="Y126" s="32"/>
      <c r="Z126" s="15"/>
      <c r="AA126" s="8"/>
      <c r="AB126" s="8"/>
      <c r="AC126" s="15">
        <f>SUM(AC118:AC125)</f>
        <v>23</v>
      </c>
      <c r="AD126" s="15">
        <f>SUM(AD118:AD125)</f>
        <v>5</v>
      </c>
      <c r="AE126" s="15">
        <f>SUM(AE118:AE125)</f>
        <v>14</v>
      </c>
      <c r="AF126" s="15">
        <f>SUM(AF118:AF125)</f>
        <v>4</v>
      </c>
      <c r="AG126" s="98">
        <f t="shared" si="19"/>
        <v>0.30434782608695654</v>
      </c>
      <c r="AH126" s="98"/>
      <c r="AI126" s="15">
        <f>SUM(AI118:AI125)</f>
        <v>83</v>
      </c>
      <c r="AJ126" s="15">
        <f>SUM(AJ118:AJ125)</f>
        <v>0</v>
      </c>
      <c r="AK126" s="15">
        <f>SUM(AK118:AK125)</f>
        <v>1</v>
      </c>
      <c r="AL126" s="52">
        <f t="shared" si="20"/>
        <v>3.6086956521739131</v>
      </c>
      <c r="AM126" s="15">
        <f>SUM(AM118:AM125)</f>
        <v>0</v>
      </c>
      <c r="AN126" s="15">
        <f>SUM(AN118:AN125)</f>
        <v>0</v>
      </c>
      <c r="AR126" s="41"/>
    </row>
    <row r="127" spans="1:44" ht="15.75" customHeight="1" x14ac:dyDescent="0.25">
      <c r="A127" s="36"/>
      <c r="M127" s="22"/>
      <c r="N127" s="22"/>
      <c r="O127" s="22"/>
      <c r="Q127" s="41"/>
      <c r="R127" s="41"/>
      <c r="AR127" s="41"/>
    </row>
    <row r="128" spans="1:44" ht="15.75" customHeight="1" x14ac:dyDescent="0.25">
      <c r="A128" s="36"/>
      <c r="M128" s="22"/>
      <c r="N128" s="22"/>
      <c r="O128" s="22"/>
      <c r="Q128" s="41"/>
      <c r="R128" s="41"/>
      <c r="AR128" s="41"/>
    </row>
    <row r="129" spans="1:44" ht="15.75" customHeight="1" x14ac:dyDescent="0.25">
      <c r="A129" s="36"/>
      <c r="M129" s="22"/>
      <c r="N129" s="22"/>
      <c r="O129" s="22"/>
      <c r="Q129" s="41"/>
      <c r="R129" s="41"/>
      <c r="AR129" s="41"/>
    </row>
    <row r="130" spans="1:44" ht="15.75" customHeight="1" x14ac:dyDescent="0.25">
      <c r="A130" s="36"/>
      <c r="M130" s="22"/>
      <c r="N130" s="22"/>
      <c r="O130" s="22"/>
      <c r="Q130" s="41"/>
      <c r="R130" s="41"/>
      <c r="AR130" s="41"/>
    </row>
    <row r="131" spans="1:44" ht="15.75" customHeight="1" x14ac:dyDescent="0.25">
      <c r="A131" s="36"/>
      <c r="M131" s="22"/>
      <c r="N131" s="22"/>
      <c r="O131" s="22"/>
      <c r="Q131" s="41"/>
      <c r="R131" s="41"/>
      <c r="AR131" s="41"/>
    </row>
    <row r="132" spans="1:44" ht="15.75" customHeight="1" x14ac:dyDescent="0.25">
      <c r="A132" s="36"/>
      <c r="Q132" s="41"/>
      <c r="R132" s="41"/>
      <c r="AR132" s="41"/>
    </row>
    <row r="133" spans="1:44" ht="15.75" customHeight="1" x14ac:dyDescent="0.25">
      <c r="A133" s="36"/>
      <c r="Q133" s="41"/>
      <c r="R133" s="41"/>
      <c r="AR133" s="41"/>
    </row>
    <row r="134" spans="1:44" ht="15.75" customHeight="1" x14ac:dyDescent="0.25">
      <c r="A134" s="36"/>
      <c r="Q134" s="41"/>
      <c r="R134" s="41"/>
      <c r="U134" s="27"/>
      <c r="V134" s="21"/>
      <c r="W134" s="21"/>
      <c r="X134" s="21"/>
      <c r="Y134" s="21"/>
      <c r="Z134" s="22"/>
      <c r="AC134" s="22"/>
      <c r="AD134" s="22"/>
      <c r="AE134" s="22"/>
      <c r="AF134" s="22"/>
      <c r="AG134" s="95"/>
      <c r="AH134" s="95"/>
      <c r="AI134" s="22"/>
      <c r="AJ134" s="22"/>
      <c r="AK134" s="22"/>
      <c r="AL134" s="24"/>
      <c r="AM134" s="22"/>
      <c r="AN134" s="22"/>
      <c r="AR134" s="41"/>
    </row>
    <row r="135" spans="1:44" ht="15.75" customHeight="1" x14ac:dyDescent="0.25">
      <c r="A135" s="36"/>
      <c r="Q135" s="41"/>
      <c r="R135" s="41"/>
      <c r="U135" s="27"/>
      <c r="V135" s="21"/>
      <c r="W135" s="21"/>
      <c r="X135" s="21"/>
      <c r="Y135" s="21"/>
      <c r="Z135" s="22"/>
      <c r="AC135" s="22"/>
      <c r="AD135" s="22"/>
      <c r="AE135" s="22"/>
      <c r="AF135" s="22"/>
      <c r="AG135" s="95"/>
      <c r="AH135" s="95"/>
      <c r="AI135" s="22"/>
      <c r="AJ135" s="22"/>
      <c r="AK135" s="22"/>
      <c r="AL135" s="24"/>
      <c r="AM135" s="22"/>
      <c r="AN135" s="22"/>
      <c r="AR135" s="41"/>
    </row>
    <row r="136" spans="1:44" ht="15.75" customHeight="1" x14ac:dyDescent="0.25">
      <c r="A136" s="36"/>
      <c r="Q136" s="36"/>
      <c r="R136" s="36"/>
      <c r="U136" s="27"/>
      <c r="V136" s="21"/>
      <c r="W136" s="21"/>
      <c r="X136" s="21"/>
      <c r="Y136" s="21"/>
      <c r="Z136" s="22"/>
      <c r="AC136" s="22"/>
      <c r="AD136" s="22"/>
      <c r="AE136" s="22"/>
      <c r="AF136" s="22"/>
      <c r="AG136" s="95"/>
      <c r="AH136" s="95"/>
      <c r="AI136" s="22"/>
      <c r="AJ136" s="22"/>
      <c r="AK136" s="22"/>
      <c r="AL136" s="24"/>
      <c r="AM136" s="22"/>
      <c r="AN136" s="22"/>
      <c r="AR136" s="36"/>
    </row>
    <row r="137" spans="1:44" ht="15.75" customHeight="1" x14ac:dyDescent="0.25">
      <c r="A137" s="36"/>
      <c r="Q137" s="36"/>
      <c r="R137" s="36"/>
      <c r="U137" s="27"/>
      <c r="V137" s="21"/>
      <c r="W137" s="21"/>
      <c r="X137" s="21"/>
      <c r="Y137" s="21"/>
      <c r="Z137" s="22"/>
      <c r="AC137" s="22"/>
      <c r="AD137" s="22"/>
      <c r="AE137" s="22"/>
      <c r="AF137" s="22"/>
      <c r="AG137" s="95"/>
      <c r="AH137" s="95"/>
      <c r="AI137" s="22"/>
      <c r="AJ137" s="22"/>
      <c r="AK137" s="22"/>
      <c r="AL137" s="24"/>
      <c r="AM137" s="22"/>
      <c r="AN137" s="22"/>
      <c r="AR137" s="36"/>
    </row>
    <row r="138" spans="1:44" ht="15.75" customHeight="1" x14ac:dyDescent="0.25">
      <c r="A138" s="36"/>
      <c r="Q138" s="36"/>
      <c r="R138" s="36"/>
      <c r="AR138" s="36"/>
    </row>
    <row r="139" spans="1:44" ht="15.75" customHeight="1" x14ac:dyDescent="0.25">
      <c r="A139" s="36"/>
      <c r="Q139" s="36"/>
      <c r="R139" s="36"/>
      <c r="S139" s="27"/>
      <c r="T139" s="21"/>
      <c r="AR139" s="36"/>
    </row>
    <row r="140" spans="1:44" ht="15.75" customHeight="1" x14ac:dyDescent="0.25">
      <c r="A140" s="36"/>
      <c r="Q140" s="36"/>
      <c r="R140" s="36"/>
      <c r="S140" s="27"/>
      <c r="T140" s="21"/>
      <c r="AR140" s="36"/>
    </row>
    <row r="141" spans="1:44" ht="15.75" customHeight="1" x14ac:dyDescent="0.25">
      <c r="A141" s="36"/>
      <c r="Q141" s="36"/>
      <c r="R141" s="36"/>
      <c r="S141" s="27"/>
      <c r="T141" s="21"/>
      <c r="AR141" s="36"/>
    </row>
    <row r="142" spans="1:44" ht="15.75" customHeight="1" x14ac:dyDescent="0.25">
      <c r="A142" s="36"/>
      <c r="Q142" s="39"/>
      <c r="R142" s="39"/>
      <c r="AR142" s="39"/>
    </row>
    <row r="143" spans="1:44" ht="15.75" customHeight="1" x14ac:dyDescent="0.25">
      <c r="A143" s="36"/>
      <c r="Q143" s="39"/>
      <c r="R143" s="39"/>
      <c r="AR143" s="39"/>
    </row>
    <row r="144" spans="1:44" ht="15.75" customHeight="1" x14ac:dyDescent="0.25">
      <c r="A144" s="36"/>
      <c r="Q144" s="39"/>
      <c r="R144" s="39"/>
      <c r="AR144" s="39"/>
    </row>
    <row r="145" spans="1:44" ht="15.75" customHeight="1" x14ac:dyDescent="0.25">
      <c r="A145" s="36"/>
      <c r="D145" s="21"/>
      <c r="E145" s="21"/>
      <c r="F145" s="21"/>
      <c r="G145" s="21"/>
      <c r="I145" s="22"/>
      <c r="J145" s="22"/>
      <c r="K145" s="22"/>
      <c r="L145" s="22"/>
      <c r="M145" s="22"/>
      <c r="Q145" s="39"/>
      <c r="R145" s="39"/>
      <c r="AR145" s="39"/>
    </row>
    <row r="146" spans="1:44" ht="15.75" x14ac:dyDescent="0.25">
      <c r="A146" s="36"/>
      <c r="Q146" s="39"/>
      <c r="R146" s="39"/>
      <c r="AR146" s="39"/>
    </row>
    <row r="147" spans="1:44" ht="15" x14ac:dyDescent="0.2">
      <c r="A147" s="39"/>
      <c r="B147" s="39"/>
      <c r="C147" s="39"/>
      <c r="D147" s="39"/>
      <c r="E147" s="39"/>
      <c r="F147" s="39"/>
      <c r="G147" s="39"/>
      <c r="H147" s="39"/>
      <c r="I147" s="39"/>
      <c r="J147" s="39"/>
      <c r="K147" s="39"/>
      <c r="L147" s="39"/>
      <c r="M147" s="39"/>
      <c r="N147" s="39"/>
      <c r="O147" s="39"/>
      <c r="P147" s="39"/>
      <c r="Q147" s="39"/>
      <c r="R147" s="39"/>
      <c r="S147" s="39"/>
      <c r="T147" s="39"/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F147" s="39"/>
      <c r="AG147" s="39"/>
      <c r="AH147" s="39"/>
      <c r="AI147" s="39"/>
      <c r="AJ147" s="39"/>
      <c r="AK147" s="39"/>
      <c r="AL147" s="39"/>
      <c r="AM147" s="39"/>
      <c r="AN147" s="39"/>
      <c r="AO147" s="39"/>
      <c r="AP147" s="39"/>
      <c r="AQ147" s="39"/>
      <c r="AR147" s="43"/>
    </row>
  </sheetData>
  <mergeCells count="31">
    <mergeCell ref="AG10:AH10"/>
    <mergeCell ref="B1:P1"/>
    <mergeCell ref="S1:AQ1"/>
    <mergeCell ref="G2:M2"/>
    <mergeCell ref="AG2:AH2"/>
    <mergeCell ref="AG3:AH3"/>
    <mergeCell ref="AG4:AH4"/>
    <mergeCell ref="AG5:AH5"/>
    <mergeCell ref="AG6:AH6"/>
    <mergeCell ref="AG7:AH7"/>
    <mergeCell ref="AG8:AH8"/>
    <mergeCell ref="AG9:AH9"/>
    <mergeCell ref="E14:F14"/>
    <mergeCell ref="B74:P74"/>
    <mergeCell ref="S74:AQ74"/>
    <mergeCell ref="G75:M75"/>
    <mergeCell ref="S75:AQ75"/>
    <mergeCell ref="AG118:AH118"/>
    <mergeCell ref="AG119:AH119"/>
    <mergeCell ref="AG120:AH120"/>
    <mergeCell ref="AG121:AH121"/>
    <mergeCell ref="AG11:AH11"/>
    <mergeCell ref="AG137:AH137"/>
    <mergeCell ref="AG122:AH122"/>
    <mergeCell ref="AG123:AH123"/>
    <mergeCell ref="AG124:AH124"/>
    <mergeCell ref="AG125:AH125"/>
    <mergeCell ref="AG126:AH126"/>
    <mergeCell ref="AG134:AH134"/>
    <mergeCell ref="AG135:AH135"/>
    <mergeCell ref="AG136:AH136"/>
  </mergeCells>
  <conditionalFormatting sqref="AM111">
    <cfRule type="cellIs" dxfId="99" priority="5" operator="notEqual">
      <formula>$AM$110</formula>
    </cfRule>
  </conditionalFormatting>
  <conditionalFormatting sqref="AN111">
    <cfRule type="cellIs" dxfId="98" priority="4" operator="notEqual">
      <formula>$AN$110</formula>
    </cfRule>
  </conditionalFormatting>
  <conditionalFormatting sqref="AO111">
    <cfRule type="cellIs" dxfId="97" priority="3" operator="notEqual">
      <formula>$AO$110</formula>
    </cfRule>
  </conditionalFormatting>
  <conditionalFormatting sqref="AP111">
    <cfRule type="cellIs" dxfId="96" priority="2" operator="notEqual">
      <formula>$AP$110</formula>
    </cfRule>
  </conditionalFormatting>
  <conditionalFormatting sqref="AQ111">
    <cfRule type="cellIs" dxfId="95" priority="1" operator="notEqual">
      <formula>$AQ$110</formula>
    </cfRule>
  </conditionalFormatting>
  <pageMargins left="0.25" right="0.25" top="0.25" bottom="0.25" header="0.5" footer="0.5"/>
  <pageSetup scale="65" fitToWidth="0" fitToHeight="0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8B3EDF-EA59-494A-BDF3-63DB0FA79216}">
  <dimension ref="A1:AR147"/>
  <sheetViews>
    <sheetView zoomScale="72" zoomScaleNormal="72" zoomScaleSheetLayoutView="78" workbookViewId="0">
      <selection activeCell="Z43" sqref="Z43"/>
    </sheetView>
  </sheetViews>
  <sheetFormatPr defaultRowHeight="12.75" x14ac:dyDescent="0.2"/>
  <cols>
    <col min="1" max="1" width="2.7109375" customWidth="1"/>
    <col min="2" max="2" width="13.140625" customWidth="1"/>
    <col min="3" max="3" width="8.7109375" customWidth="1"/>
    <col min="4" max="4" width="8.28515625" customWidth="1"/>
    <col min="5" max="5" width="9.7109375" customWidth="1"/>
    <col min="6" max="6" width="5.85546875" customWidth="1"/>
    <col min="7" max="13" width="9.7109375" customWidth="1"/>
    <col min="14" max="15" width="10.7109375" customWidth="1"/>
    <col min="16" max="16" width="18.7109375" customWidth="1"/>
    <col min="17" max="18" width="2.7109375" customWidth="1"/>
    <col min="19" max="19" width="5.85546875" customWidth="1"/>
    <col min="20" max="23" width="6" customWidth="1"/>
    <col min="24" max="24" width="4.7109375" customWidth="1"/>
    <col min="25" max="25" width="10.7109375" customWidth="1"/>
    <col min="26" max="30" width="5.85546875" customWidth="1"/>
    <col min="31" max="31" width="5.28515625" customWidth="1"/>
    <col min="32" max="32" width="5.85546875" customWidth="1"/>
    <col min="33" max="36" width="6" customWidth="1"/>
    <col min="37" max="37" width="4.7109375" customWidth="1"/>
    <col min="38" max="38" width="10.7109375" customWidth="1"/>
    <col min="39" max="43" width="5.85546875" customWidth="1"/>
    <col min="44" max="44" width="2.7109375" customWidth="1"/>
  </cols>
  <sheetData>
    <row r="1" spans="1:44" ht="24" customHeight="1" x14ac:dyDescent="0.3">
      <c r="A1" s="39"/>
      <c r="B1" s="85" t="s">
        <v>127</v>
      </c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39"/>
      <c r="R1" s="39"/>
      <c r="S1" s="85" t="s">
        <v>127</v>
      </c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  <c r="AG1" s="85"/>
      <c r="AH1" s="85"/>
      <c r="AI1" s="85"/>
      <c r="AJ1" s="85"/>
      <c r="AK1" s="85"/>
      <c r="AL1" s="85"/>
      <c r="AM1" s="85"/>
      <c r="AN1" s="85"/>
      <c r="AO1" s="85"/>
      <c r="AP1" s="85"/>
      <c r="AQ1" s="85"/>
      <c r="AR1" s="39"/>
    </row>
    <row r="2" spans="1:44" ht="18.600000000000001" customHeight="1" thickBot="1" x14ac:dyDescent="0.35">
      <c r="A2" s="36"/>
      <c r="B2" s="26" t="s">
        <v>76</v>
      </c>
      <c r="C2" s="26">
        <v>19</v>
      </c>
      <c r="D2" s="25"/>
      <c r="E2" s="25"/>
      <c r="F2" s="25"/>
      <c r="G2" s="86" t="s">
        <v>170</v>
      </c>
      <c r="H2" s="86"/>
      <c r="I2" s="86"/>
      <c r="J2" s="86"/>
      <c r="K2" s="86"/>
      <c r="L2" s="86"/>
      <c r="M2" s="86"/>
      <c r="N2" s="25"/>
      <c r="O2" s="25"/>
      <c r="P2" s="25"/>
      <c r="Q2" s="36"/>
      <c r="R2" s="36"/>
      <c r="U2" s="37" t="s">
        <v>109</v>
      </c>
      <c r="V2" s="10" t="s">
        <v>0</v>
      </c>
      <c r="W2" s="10"/>
      <c r="X2" s="10"/>
      <c r="Y2" s="10"/>
      <c r="Z2" s="10" t="s">
        <v>1</v>
      </c>
      <c r="AA2" s="10"/>
      <c r="AB2" s="10"/>
      <c r="AC2" s="37" t="s">
        <v>3</v>
      </c>
      <c r="AD2" s="37" t="s">
        <v>7</v>
      </c>
      <c r="AE2" s="37" t="s">
        <v>8</v>
      </c>
      <c r="AF2" s="37" t="s">
        <v>9</v>
      </c>
      <c r="AG2" s="97" t="s">
        <v>71</v>
      </c>
      <c r="AH2" s="97"/>
      <c r="AI2" s="37" t="s">
        <v>4</v>
      </c>
      <c r="AJ2" s="37" t="s">
        <v>6</v>
      </c>
      <c r="AK2" s="37" t="s">
        <v>5</v>
      </c>
      <c r="AL2" s="37" t="s">
        <v>72</v>
      </c>
      <c r="AM2" s="21"/>
      <c r="AN2" s="11"/>
      <c r="AO2" s="11"/>
      <c r="AP2" s="22"/>
      <c r="AQ2" s="22"/>
      <c r="AR2" s="39"/>
    </row>
    <row r="3" spans="1:44" ht="18.75" thickBot="1" x14ac:dyDescent="0.3">
      <c r="A3" s="36"/>
      <c r="B3" s="4" t="s">
        <v>110</v>
      </c>
      <c r="C3" s="2" t="s">
        <v>80</v>
      </c>
      <c r="D3" s="2"/>
      <c r="E3" s="3"/>
      <c r="F3" s="2"/>
      <c r="G3" s="4" t="s">
        <v>7</v>
      </c>
      <c r="H3" s="4" t="s">
        <v>8</v>
      </c>
      <c r="I3" s="4" t="s">
        <v>9</v>
      </c>
      <c r="J3" s="4" t="s">
        <v>11</v>
      </c>
      <c r="K3" s="4" t="s">
        <v>12</v>
      </c>
      <c r="L3" s="4" t="s">
        <v>10</v>
      </c>
      <c r="M3" s="4" t="s">
        <v>4</v>
      </c>
      <c r="N3" s="4" t="s">
        <v>13</v>
      </c>
      <c r="O3" s="4" t="s">
        <v>2</v>
      </c>
      <c r="P3" s="4" t="s">
        <v>252</v>
      </c>
      <c r="Q3" s="36"/>
      <c r="R3" s="36"/>
      <c r="U3" s="27">
        <v>8</v>
      </c>
      <c r="V3" s="21" t="s">
        <v>15</v>
      </c>
      <c r="X3" s="21"/>
      <c r="Y3" s="21"/>
      <c r="Z3" s="21" t="s">
        <v>184</v>
      </c>
      <c r="AB3" s="22"/>
      <c r="AC3" s="22">
        <f t="shared" ref="AC3:AC10" si="0">+AD3+AE3+AF3</f>
        <v>19</v>
      </c>
      <c r="AD3" s="22">
        <v>15</v>
      </c>
      <c r="AE3" s="22">
        <v>2</v>
      </c>
      <c r="AF3" s="22">
        <v>2</v>
      </c>
      <c r="AG3" s="95">
        <f t="shared" ref="AG3:AG11" si="1">+(AD3*2+AF3)/(2*AC3)</f>
        <v>0.84210526315789469</v>
      </c>
      <c r="AH3" s="95"/>
      <c r="AI3" s="22">
        <v>32</v>
      </c>
      <c r="AJ3" s="22">
        <v>0</v>
      </c>
      <c r="AK3" s="22">
        <v>5</v>
      </c>
      <c r="AL3" s="24">
        <f t="shared" ref="AL3:AL12" si="2">+AI3/AC3</f>
        <v>1.6842105263157894</v>
      </c>
      <c r="AN3" s="22"/>
      <c r="AQ3" s="22"/>
      <c r="AR3" s="39"/>
    </row>
    <row r="4" spans="1:44" ht="18" x14ac:dyDescent="0.25">
      <c r="A4" s="36"/>
      <c r="B4" s="5">
        <v>5</v>
      </c>
      <c r="C4" s="6" t="s">
        <v>171</v>
      </c>
      <c r="D4" s="11"/>
      <c r="E4" s="11"/>
      <c r="F4" s="11"/>
      <c r="G4" s="5">
        <v>15</v>
      </c>
      <c r="H4" s="5">
        <v>2</v>
      </c>
      <c r="I4" s="5">
        <v>2</v>
      </c>
      <c r="J4" s="5">
        <f t="shared" ref="J4:J11" si="3">2*G4+I4</f>
        <v>32</v>
      </c>
      <c r="K4" s="35">
        <f t="shared" ref="K4:K11" si="4">+J4/((G4+H4+I4)*2)</f>
        <v>0.84210526315789469</v>
      </c>
      <c r="L4" s="5">
        <f>+$AN$27</f>
        <v>74</v>
      </c>
      <c r="M4" s="5">
        <v>32</v>
      </c>
      <c r="N4" s="5">
        <f>$AO$27</f>
        <v>107</v>
      </c>
      <c r="O4" s="5">
        <f>$AQ$27</f>
        <v>38</v>
      </c>
      <c r="P4" s="5">
        <v>1</v>
      </c>
      <c r="Q4" s="40"/>
      <c r="R4" s="36"/>
      <c r="U4" s="27">
        <v>7.5</v>
      </c>
      <c r="V4" s="21" t="s">
        <v>253</v>
      </c>
      <c r="X4" s="21"/>
      <c r="Y4" s="21"/>
      <c r="Z4" s="16" t="s">
        <v>136</v>
      </c>
      <c r="AC4" s="22">
        <f t="shared" si="0"/>
        <v>16</v>
      </c>
      <c r="AD4" s="22">
        <v>10</v>
      </c>
      <c r="AE4" s="22">
        <v>3</v>
      </c>
      <c r="AF4" s="22">
        <v>3</v>
      </c>
      <c r="AG4" s="95">
        <f t="shared" si="1"/>
        <v>0.71875</v>
      </c>
      <c r="AH4" s="95"/>
      <c r="AI4" s="22">
        <v>30</v>
      </c>
      <c r="AJ4" s="22">
        <v>0</v>
      </c>
      <c r="AK4" s="22">
        <v>1</v>
      </c>
      <c r="AL4" s="24">
        <f t="shared" si="2"/>
        <v>1.875</v>
      </c>
      <c r="AN4" s="22"/>
      <c r="AO4" s="5"/>
      <c r="AQ4" s="22"/>
      <c r="AR4" s="39"/>
    </row>
    <row r="5" spans="1:44" ht="18" x14ac:dyDescent="0.25">
      <c r="A5" s="36"/>
      <c r="B5" s="5">
        <v>4</v>
      </c>
      <c r="C5" s="6" t="s">
        <v>115</v>
      </c>
      <c r="D5" s="11"/>
      <c r="E5" s="11"/>
      <c r="F5" s="11"/>
      <c r="G5" s="5">
        <v>13</v>
      </c>
      <c r="H5" s="5">
        <v>5</v>
      </c>
      <c r="I5" s="5">
        <v>1</v>
      </c>
      <c r="J5" s="5">
        <f t="shared" si="3"/>
        <v>27</v>
      </c>
      <c r="K5" s="35">
        <f t="shared" si="4"/>
        <v>0.71052631578947367</v>
      </c>
      <c r="L5" s="5">
        <f>+$AA$66</f>
        <v>67</v>
      </c>
      <c r="M5" s="5">
        <v>48</v>
      </c>
      <c r="N5" s="5">
        <f>+$AB$66</f>
        <v>111</v>
      </c>
      <c r="O5" s="5">
        <f>+$AD$66</f>
        <v>22</v>
      </c>
      <c r="P5" s="5">
        <v>2</v>
      </c>
      <c r="Q5" s="40"/>
      <c r="R5" s="36"/>
      <c r="U5" s="27">
        <v>7.5</v>
      </c>
      <c r="V5" s="21" t="s">
        <v>69</v>
      </c>
      <c r="X5" s="21"/>
      <c r="Z5" s="21" t="s">
        <v>16</v>
      </c>
      <c r="AB5" s="22"/>
      <c r="AC5" s="22">
        <f t="shared" si="0"/>
        <v>19</v>
      </c>
      <c r="AD5" s="22">
        <v>13</v>
      </c>
      <c r="AE5" s="22">
        <v>5</v>
      </c>
      <c r="AF5" s="22">
        <v>1</v>
      </c>
      <c r="AG5" s="95">
        <f t="shared" si="1"/>
        <v>0.71052631578947367</v>
      </c>
      <c r="AH5" s="95"/>
      <c r="AI5" s="22">
        <v>46</v>
      </c>
      <c r="AJ5" s="22">
        <v>2</v>
      </c>
      <c r="AK5" s="22">
        <v>1</v>
      </c>
      <c r="AL5" s="24">
        <f t="shared" si="2"/>
        <v>2.4210526315789473</v>
      </c>
      <c r="AN5" s="22"/>
      <c r="AO5" s="5"/>
      <c r="AQ5" s="22"/>
      <c r="AR5" s="39"/>
    </row>
    <row r="6" spans="1:44" ht="18" x14ac:dyDescent="0.25">
      <c r="A6" s="36"/>
      <c r="B6" s="5">
        <v>1</v>
      </c>
      <c r="C6" s="6" t="s">
        <v>130</v>
      </c>
      <c r="D6" s="11"/>
      <c r="E6" s="6"/>
      <c r="F6" s="11"/>
      <c r="G6" s="5">
        <v>12</v>
      </c>
      <c r="H6" s="5">
        <v>4</v>
      </c>
      <c r="I6" s="5">
        <v>3</v>
      </c>
      <c r="J6" s="5">
        <f t="shared" si="3"/>
        <v>27</v>
      </c>
      <c r="K6" s="35">
        <f t="shared" si="4"/>
        <v>0.71052631578947367</v>
      </c>
      <c r="L6" s="5">
        <f>+$AA$27</f>
        <v>67</v>
      </c>
      <c r="M6" s="5">
        <v>35</v>
      </c>
      <c r="N6" s="5">
        <f>$AB$27</f>
        <v>99</v>
      </c>
      <c r="O6" s="5">
        <f>$AD$27</f>
        <v>30</v>
      </c>
      <c r="P6" s="5">
        <v>3</v>
      </c>
      <c r="Q6" s="40"/>
      <c r="R6" s="36"/>
      <c r="U6" s="27">
        <v>7</v>
      </c>
      <c r="V6" s="21" t="s">
        <v>183</v>
      </c>
      <c r="X6" s="21"/>
      <c r="Z6" s="21" t="s">
        <v>97</v>
      </c>
      <c r="AB6" s="22"/>
      <c r="AC6" s="22">
        <f t="shared" si="0"/>
        <v>16</v>
      </c>
      <c r="AD6" s="22">
        <v>7</v>
      </c>
      <c r="AE6" s="22">
        <v>8</v>
      </c>
      <c r="AF6" s="22">
        <v>1</v>
      </c>
      <c r="AG6" s="95">
        <f t="shared" si="1"/>
        <v>0.46875</v>
      </c>
      <c r="AH6" s="95"/>
      <c r="AI6" s="22">
        <v>44</v>
      </c>
      <c r="AJ6" s="22">
        <v>2</v>
      </c>
      <c r="AK6" s="22">
        <v>2</v>
      </c>
      <c r="AL6" s="24">
        <f t="shared" si="2"/>
        <v>2.75</v>
      </c>
      <c r="AN6" s="22"/>
      <c r="AO6" s="5"/>
      <c r="AQ6" s="22"/>
      <c r="AR6" s="39"/>
    </row>
    <row r="7" spans="1:44" ht="18" x14ac:dyDescent="0.25">
      <c r="A7" s="36"/>
      <c r="B7" s="5">
        <v>7</v>
      </c>
      <c r="C7" s="6" t="s">
        <v>92</v>
      </c>
      <c r="D7" s="11"/>
      <c r="E7" s="6"/>
      <c r="F7" s="11"/>
      <c r="G7" s="5">
        <v>8</v>
      </c>
      <c r="H7" s="5">
        <v>10</v>
      </c>
      <c r="I7" s="5">
        <v>1</v>
      </c>
      <c r="J7" s="5">
        <f t="shared" si="3"/>
        <v>17</v>
      </c>
      <c r="K7" s="35">
        <f t="shared" si="4"/>
        <v>0.44736842105263158</v>
      </c>
      <c r="L7" s="5">
        <f>+$AN$53</f>
        <v>49</v>
      </c>
      <c r="M7" s="5">
        <v>55</v>
      </c>
      <c r="N7" s="5">
        <f>+$AO$53</f>
        <v>70</v>
      </c>
      <c r="O7" s="5">
        <f>+$AQ$53</f>
        <v>30</v>
      </c>
      <c r="P7" s="5">
        <v>4</v>
      </c>
      <c r="Q7" s="40"/>
      <c r="R7" s="36"/>
      <c r="U7" s="27">
        <v>8</v>
      </c>
      <c r="V7" s="21" t="s">
        <v>142</v>
      </c>
      <c r="X7" s="21"/>
      <c r="Z7" s="21" t="s">
        <v>14</v>
      </c>
      <c r="AB7" s="22"/>
      <c r="AC7" s="22">
        <f t="shared" si="0"/>
        <v>18</v>
      </c>
      <c r="AD7" s="22">
        <v>6</v>
      </c>
      <c r="AE7" s="22">
        <v>9</v>
      </c>
      <c r="AF7" s="22">
        <v>3</v>
      </c>
      <c r="AG7" s="95">
        <f t="shared" si="1"/>
        <v>0.41666666666666669</v>
      </c>
      <c r="AH7" s="95"/>
      <c r="AI7" s="22">
        <v>56</v>
      </c>
      <c r="AJ7" s="22">
        <v>4</v>
      </c>
      <c r="AK7" s="22">
        <v>0</v>
      </c>
      <c r="AL7" s="24">
        <f t="shared" si="2"/>
        <v>3.1111111111111112</v>
      </c>
      <c r="AN7" s="22"/>
      <c r="AO7" s="5"/>
      <c r="AQ7" s="22"/>
      <c r="AR7" s="39"/>
    </row>
    <row r="8" spans="1:44" ht="18" x14ac:dyDescent="0.25">
      <c r="A8" s="36"/>
      <c r="B8" s="5">
        <v>6</v>
      </c>
      <c r="C8" s="6" t="s">
        <v>17</v>
      </c>
      <c r="D8" s="11"/>
      <c r="E8" s="6"/>
      <c r="F8" s="11"/>
      <c r="G8" s="5">
        <v>7</v>
      </c>
      <c r="H8" s="5">
        <v>9</v>
      </c>
      <c r="I8" s="5">
        <v>3</v>
      </c>
      <c r="J8" s="5">
        <f t="shared" si="3"/>
        <v>17</v>
      </c>
      <c r="K8" s="35">
        <f t="shared" si="4"/>
        <v>0.44736842105263158</v>
      </c>
      <c r="L8" s="5">
        <f>+$AN$40</f>
        <v>65</v>
      </c>
      <c r="M8" s="5">
        <v>64</v>
      </c>
      <c r="N8" s="5">
        <f>+$AO$40</f>
        <v>94</v>
      </c>
      <c r="O8" s="5">
        <f>+$AQ$40</f>
        <v>18</v>
      </c>
      <c r="P8" s="5">
        <v>5</v>
      </c>
      <c r="Q8" s="40"/>
      <c r="R8" s="36"/>
      <c r="U8" s="27">
        <v>7</v>
      </c>
      <c r="V8" s="21" t="s">
        <v>162</v>
      </c>
      <c r="X8" s="21"/>
      <c r="Z8" s="21" t="s">
        <v>17</v>
      </c>
      <c r="AB8" s="22"/>
      <c r="AC8" s="22">
        <f t="shared" si="0"/>
        <v>17</v>
      </c>
      <c r="AD8" s="22">
        <v>6</v>
      </c>
      <c r="AE8" s="22">
        <v>9</v>
      </c>
      <c r="AF8" s="22">
        <v>2</v>
      </c>
      <c r="AG8" s="95">
        <f t="shared" si="1"/>
        <v>0.41176470588235292</v>
      </c>
      <c r="AH8" s="95"/>
      <c r="AI8" s="22">
        <v>57</v>
      </c>
      <c r="AJ8" s="22">
        <v>4</v>
      </c>
      <c r="AK8" s="22">
        <v>0</v>
      </c>
      <c r="AL8" s="24">
        <f t="shared" si="2"/>
        <v>3.3529411764705883</v>
      </c>
      <c r="AN8" s="22"/>
      <c r="AO8" s="5"/>
      <c r="AQ8" s="22"/>
      <c r="AR8" s="39"/>
    </row>
    <row r="9" spans="1:44" ht="18" x14ac:dyDescent="0.25">
      <c r="A9" s="36"/>
      <c r="B9" s="5">
        <v>8</v>
      </c>
      <c r="C9" s="6" t="s">
        <v>14</v>
      </c>
      <c r="D9" s="11"/>
      <c r="E9" s="6"/>
      <c r="F9" s="11"/>
      <c r="G9" s="5">
        <v>6</v>
      </c>
      <c r="H9" s="5">
        <v>10</v>
      </c>
      <c r="I9" s="5">
        <v>3</v>
      </c>
      <c r="J9" s="5">
        <f t="shared" si="3"/>
        <v>15</v>
      </c>
      <c r="K9" s="35">
        <f t="shared" si="4"/>
        <v>0.39473684210526316</v>
      </c>
      <c r="L9" s="5">
        <f>+$AN$66</f>
        <v>50</v>
      </c>
      <c r="M9" s="5">
        <v>69</v>
      </c>
      <c r="N9" s="5">
        <f>$AO$66</f>
        <v>69</v>
      </c>
      <c r="O9" s="5">
        <f>$AQ$66</f>
        <v>22</v>
      </c>
      <c r="P9" s="5">
        <v>5</v>
      </c>
      <c r="Q9" s="40"/>
      <c r="R9" s="36"/>
      <c r="U9" s="27">
        <v>7.5</v>
      </c>
      <c r="V9" s="21" t="s">
        <v>78</v>
      </c>
      <c r="X9" s="21"/>
      <c r="Z9" s="21" t="s">
        <v>18</v>
      </c>
      <c r="AB9" s="22"/>
      <c r="AC9" s="22">
        <f t="shared" si="0"/>
        <v>18</v>
      </c>
      <c r="AD9" s="22">
        <v>4</v>
      </c>
      <c r="AE9" s="22">
        <v>10</v>
      </c>
      <c r="AF9" s="22">
        <v>4</v>
      </c>
      <c r="AG9" s="95">
        <f t="shared" si="1"/>
        <v>0.33333333333333331</v>
      </c>
      <c r="AH9" s="95"/>
      <c r="AI9" s="22">
        <v>72</v>
      </c>
      <c r="AJ9" s="22">
        <v>1</v>
      </c>
      <c r="AK9" s="22">
        <v>0</v>
      </c>
      <c r="AL9" s="24">
        <f t="shared" si="2"/>
        <v>4</v>
      </c>
      <c r="AN9" s="22"/>
      <c r="AO9" s="5"/>
      <c r="AQ9" s="22"/>
      <c r="AR9" s="39"/>
    </row>
    <row r="10" spans="1:44" ht="18" x14ac:dyDescent="0.25">
      <c r="A10" s="40"/>
      <c r="B10" s="5">
        <v>2</v>
      </c>
      <c r="C10" s="6" t="s">
        <v>18</v>
      </c>
      <c r="D10" s="11"/>
      <c r="E10" s="6"/>
      <c r="F10" s="11"/>
      <c r="G10" s="5">
        <v>5</v>
      </c>
      <c r="H10" s="5">
        <v>10</v>
      </c>
      <c r="I10" s="5">
        <v>4</v>
      </c>
      <c r="J10" s="5">
        <f t="shared" si="3"/>
        <v>14</v>
      </c>
      <c r="K10" s="35">
        <f t="shared" si="4"/>
        <v>0.36842105263157893</v>
      </c>
      <c r="L10" s="5">
        <f>+$AA$40</f>
        <v>58</v>
      </c>
      <c r="M10" s="5">
        <v>74</v>
      </c>
      <c r="N10" s="5">
        <f>$AB$40</f>
        <v>82</v>
      </c>
      <c r="O10" s="5">
        <f>$AD$40</f>
        <v>20</v>
      </c>
      <c r="P10" s="5">
        <v>7</v>
      </c>
      <c r="Q10" s="40"/>
      <c r="R10" s="40"/>
      <c r="U10" s="27">
        <v>7</v>
      </c>
      <c r="V10" s="21" t="s">
        <v>145</v>
      </c>
      <c r="X10" s="21"/>
      <c r="Z10" s="21" t="s">
        <v>93</v>
      </c>
      <c r="AB10" s="22"/>
      <c r="AC10" s="22">
        <f t="shared" si="0"/>
        <v>6</v>
      </c>
      <c r="AD10" s="22">
        <v>0</v>
      </c>
      <c r="AE10" s="22">
        <v>6</v>
      </c>
      <c r="AF10" s="22">
        <v>0</v>
      </c>
      <c r="AG10" s="95">
        <f t="shared" si="1"/>
        <v>0</v>
      </c>
      <c r="AH10" s="95"/>
      <c r="AI10" s="22">
        <v>36</v>
      </c>
      <c r="AJ10" s="22">
        <v>0</v>
      </c>
      <c r="AK10" s="22">
        <v>0</v>
      </c>
      <c r="AL10" s="24">
        <f t="shared" si="2"/>
        <v>6</v>
      </c>
      <c r="AN10" s="22"/>
      <c r="AO10" s="5"/>
      <c r="AQ10" s="22"/>
      <c r="AR10" s="39"/>
    </row>
    <row r="11" spans="1:44" ht="18.75" thickBot="1" x14ac:dyDescent="0.3">
      <c r="A11" s="40"/>
      <c r="B11" s="5">
        <v>3</v>
      </c>
      <c r="C11" s="6" t="s">
        <v>93</v>
      </c>
      <c r="D11" s="11"/>
      <c r="E11" s="11"/>
      <c r="F11" s="11"/>
      <c r="G11" s="5">
        <v>0</v>
      </c>
      <c r="H11" s="5">
        <v>16</v>
      </c>
      <c r="I11" s="5">
        <v>3</v>
      </c>
      <c r="J11" s="5">
        <f t="shared" si="3"/>
        <v>3</v>
      </c>
      <c r="K11" s="35">
        <f t="shared" si="4"/>
        <v>7.8947368421052627E-2</v>
      </c>
      <c r="L11" s="5">
        <f>+$AA$53</f>
        <v>39</v>
      </c>
      <c r="M11" s="5">
        <v>92</v>
      </c>
      <c r="N11" s="5">
        <f>+$AB$53</f>
        <v>69</v>
      </c>
      <c r="O11" s="5">
        <f>+$AD$53</f>
        <v>18</v>
      </c>
      <c r="P11" s="5">
        <v>8</v>
      </c>
      <c r="Q11" s="40"/>
      <c r="R11" s="40"/>
      <c r="V11" s="21" t="s">
        <v>19</v>
      </c>
      <c r="X11" s="21"/>
      <c r="Y11" s="21"/>
      <c r="Z11" s="11"/>
      <c r="AA11" s="21"/>
      <c r="AB11" s="22"/>
      <c r="AC11" s="22">
        <f>+AC121</f>
        <v>23</v>
      </c>
      <c r="AD11" s="22">
        <f>+AD121</f>
        <v>5</v>
      </c>
      <c r="AE11" s="22">
        <f>+AE121</f>
        <v>14</v>
      </c>
      <c r="AF11" s="22">
        <f>+AF121</f>
        <v>4</v>
      </c>
      <c r="AG11" s="95">
        <f t="shared" si="1"/>
        <v>0.30434782608695654</v>
      </c>
      <c r="AH11" s="95"/>
      <c r="AI11" s="22">
        <f>+AI121</f>
        <v>83</v>
      </c>
      <c r="AJ11" s="22">
        <f>+AJ121</f>
        <v>0</v>
      </c>
      <c r="AK11" s="22">
        <f>+AK121</f>
        <v>1</v>
      </c>
      <c r="AL11" s="24">
        <f t="shared" si="2"/>
        <v>3.6086956521739131</v>
      </c>
      <c r="AM11" s="21"/>
      <c r="AN11" s="11"/>
      <c r="AO11" s="5"/>
      <c r="AQ11" s="11"/>
      <c r="AR11" s="39"/>
    </row>
    <row r="12" spans="1:44" ht="18" x14ac:dyDescent="0.25">
      <c r="A12" s="40"/>
      <c r="B12" s="7"/>
      <c r="C12" s="7"/>
      <c r="D12" s="7"/>
      <c r="E12" s="8"/>
      <c r="F12" s="7"/>
      <c r="G12" s="9">
        <f>SUM(G4:G11)</f>
        <v>66</v>
      </c>
      <c r="H12" s="9">
        <f>SUM(H4:H11)</f>
        <v>66</v>
      </c>
      <c r="I12" s="9">
        <f>SUM(I4:I11)</f>
        <v>20</v>
      </c>
      <c r="J12" s="9"/>
      <c r="K12" s="9"/>
      <c r="L12" s="9">
        <f>SUM(L4:L11)</f>
        <v>469</v>
      </c>
      <c r="M12" s="9">
        <f>SUM(M4:M11)</f>
        <v>469</v>
      </c>
      <c r="N12" s="9">
        <f>SUM(N4:N11)</f>
        <v>701</v>
      </c>
      <c r="O12" s="9">
        <f>SUM(O4:O11)</f>
        <v>198</v>
      </c>
      <c r="P12" s="9"/>
      <c r="Q12" s="40"/>
      <c r="R12" s="40"/>
      <c r="U12" s="32"/>
      <c r="V12" s="32"/>
      <c r="W12" s="31" t="s">
        <v>20</v>
      </c>
      <c r="X12" s="32"/>
      <c r="Y12" s="32"/>
      <c r="Z12" s="32"/>
      <c r="AA12" s="31"/>
      <c r="AB12" s="15"/>
      <c r="AC12" s="15">
        <f>SUM(AC3:AC11)</f>
        <v>152</v>
      </c>
      <c r="AD12" s="15">
        <f>SUM(AD3:AD11)</f>
        <v>66</v>
      </c>
      <c r="AE12" s="15">
        <f>SUM(AE3:AE11)</f>
        <v>66</v>
      </c>
      <c r="AF12" s="15">
        <f>SUM(AF3:AF11)</f>
        <v>20</v>
      </c>
      <c r="AG12" s="15"/>
      <c r="AH12" s="15"/>
      <c r="AI12" s="15">
        <f>SUM(AI3:AI11)</f>
        <v>456</v>
      </c>
      <c r="AJ12" s="15">
        <f>SUM(AJ3:AJ11)</f>
        <v>13</v>
      </c>
      <c r="AK12" s="15">
        <f>SUM(AK3:AK11)</f>
        <v>10</v>
      </c>
      <c r="AL12" s="33">
        <f t="shared" si="2"/>
        <v>3</v>
      </c>
      <c r="AR12" s="39"/>
    </row>
    <row r="13" spans="1:44" ht="15.75" x14ac:dyDescent="0.25">
      <c r="A13" s="41"/>
      <c r="B13" s="1"/>
      <c r="C13" s="1"/>
      <c r="D13" s="1"/>
      <c r="P13" s="1"/>
      <c r="Q13" s="41"/>
      <c r="R13" s="41"/>
      <c r="AR13" s="39"/>
    </row>
    <row r="14" spans="1:44" ht="15.95" customHeight="1" thickBot="1" x14ac:dyDescent="0.3">
      <c r="A14" s="41"/>
      <c r="B14" s="47" t="str">
        <f>"Week "&amp;TEXT(C2,"##")&amp;" Summary:"</f>
        <v>Week 19 Summary:</v>
      </c>
      <c r="C14" s="48"/>
      <c r="D14" s="48"/>
      <c r="E14" s="96">
        <v>46034</v>
      </c>
      <c r="F14" s="96"/>
      <c r="G14" s="36" t="s">
        <v>70</v>
      </c>
      <c r="H14" s="36" t="s">
        <v>25</v>
      </c>
      <c r="I14" s="36" t="s">
        <v>90</v>
      </c>
      <c r="J14" s="39"/>
      <c r="K14" s="39"/>
      <c r="L14" s="36" t="s">
        <v>89</v>
      </c>
      <c r="M14" s="39"/>
      <c r="N14" s="39"/>
      <c r="O14" s="39"/>
      <c r="P14" s="39"/>
      <c r="Q14" s="41"/>
      <c r="R14" s="41"/>
      <c r="S14" s="23" t="s">
        <v>109</v>
      </c>
      <c r="T14" s="51" t="s">
        <v>80</v>
      </c>
      <c r="U14" s="51"/>
      <c r="V14" s="51"/>
      <c r="W14" s="51"/>
      <c r="X14" s="51" t="s">
        <v>110</v>
      </c>
      <c r="Y14" s="17" t="s">
        <v>21</v>
      </c>
      <c r="Z14" s="23" t="s">
        <v>3</v>
      </c>
      <c r="AA14" s="23" t="s">
        <v>22</v>
      </c>
      <c r="AB14" s="23" t="s">
        <v>23</v>
      </c>
      <c r="AC14" s="23" t="s">
        <v>24</v>
      </c>
      <c r="AD14" s="23" t="s">
        <v>2</v>
      </c>
      <c r="AE14" s="45"/>
      <c r="AF14" s="23" t="s">
        <v>109</v>
      </c>
      <c r="AG14" s="51" t="s">
        <v>80</v>
      </c>
      <c r="AH14" s="51"/>
      <c r="AI14" s="51"/>
      <c r="AJ14" s="51"/>
      <c r="AK14" s="51" t="s">
        <v>110</v>
      </c>
      <c r="AL14" s="17" t="s">
        <v>21</v>
      </c>
      <c r="AM14" s="23" t="s">
        <v>3</v>
      </c>
      <c r="AN14" s="23" t="s">
        <v>22</v>
      </c>
      <c r="AO14" s="23" t="s">
        <v>23</v>
      </c>
      <c r="AP14" s="23" t="s">
        <v>24</v>
      </c>
      <c r="AQ14" s="23" t="s">
        <v>2</v>
      </c>
      <c r="AR14" s="39"/>
    </row>
    <row r="15" spans="1:44" ht="15.95" customHeight="1" x14ac:dyDescent="0.25">
      <c r="A15" s="41"/>
      <c r="B15" s="42" t="s">
        <v>146</v>
      </c>
      <c r="C15" s="6" t="s">
        <v>181</v>
      </c>
      <c r="E15" s="21"/>
      <c r="F15" s="21"/>
      <c r="G15" s="5">
        <v>3</v>
      </c>
      <c r="H15" s="22">
        <v>1</v>
      </c>
      <c r="I15" s="21" t="s">
        <v>39</v>
      </c>
      <c r="J15" s="21"/>
      <c r="K15" s="21"/>
      <c r="L15" s="21" t="s">
        <v>632</v>
      </c>
      <c r="M15" s="21"/>
      <c r="N15" s="21"/>
      <c r="O15" s="21"/>
      <c r="P15" s="21"/>
      <c r="Q15" s="41"/>
      <c r="R15" s="41"/>
      <c r="S15" s="18" t="s">
        <v>130</v>
      </c>
      <c r="T15" s="18"/>
      <c r="U15" s="18"/>
      <c r="V15" s="18"/>
      <c r="W15" s="18"/>
      <c r="X15" s="16" t="s">
        <v>135</v>
      </c>
      <c r="Z15" s="22">
        <v>37</v>
      </c>
      <c r="AA15" s="22">
        <v>4</v>
      </c>
      <c r="AB15" s="22">
        <v>24</v>
      </c>
      <c r="AC15" s="22">
        <f t="shared" ref="AC15:AC26" si="5">+AA15+AB15</f>
        <v>28</v>
      </c>
      <c r="AD15" s="22">
        <v>0</v>
      </c>
      <c r="AE15" s="45"/>
      <c r="AF15" s="18" t="s">
        <v>171</v>
      </c>
      <c r="AG15" s="18"/>
      <c r="AH15" s="18"/>
      <c r="AI15" s="18"/>
      <c r="AJ15" s="18"/>
      <c r="AK15" s="16" t="s">
        <v>174</v>
      </c>
      <c r="AM15" s="22">
        <v>21</v>
      </c>
      <c r="AN15" s="22">
        <v>11</v>
      </c>
      <c r="AO15" s="22">
        <v>10</v>
      </c>
      <c r="AP15" s="22">
        <f t="shared" ref="AP15:AP26" si="6">+AN15+AO15</f>
        <v>21</v>
      </c>
      <c r="AQ15" s="22">
        <v>4</v>
      </c>
      <c r="AR15" s="39"/>
    </row>
    <row r="16" spans="1:44" ht="15.95" customHeight="1" x14ac:dyDescent="0.25">
      <c r="A16" s="41"/>
      <c r="B16" s="22" t="s">
        <v>27</v>
      </c>
      <c r="C16" s="21" t="s">
        <v>630</v>
      </c>
      <c r="D16" s="21"/>
      <c r="E16" s="21"/>
      <c r="F16" s="21"/>
      <c r="G16" s="21"/>
      <c r="H16" s="22">
        <v>2</v>
      </c>
      <c r="I16" s="21" t="s">
        <v>624</v>
      </c>
      <c r="J16" s="21"/>
      <c r="K16" s="21"/>
      <c r="L16" s="21" t="s">
        <v>625</v>
      </c>
      <c r="M16" s="21"/>
      <c r="N16" s="21"/>
      <c r="O16" s="21"/>
      <c r="P16" s="21"/>
      <c r="Q16" s="41"/>
      <c r="R16" s="41"/>
      <c r="S16" s="27">
        <v>7.5</v>
      </c>
      <c r="T16" s="21" t="s">
        <v>253</v>
      </c>
      <c r="U16" s="21"/>
      <c r="V16" s="21"/>
      <c r="W16" s="21"/>
      <c r="X16" s="22">
        <v>1</v>
      </c>
      <c r="Y16" s="21" t="s">
        <v>134</v>
      </c>
      <c r="Z16" s="22">
        <v>16</v>
      </c>
      <c r="AA16" s="22">
        <v>0</v>
      </c>
      <c r="AB16" s="22">
        <v>0</v>
      </c>
      <c r="AC16" s="22">
        <f t="shared" si="5"/>
        <v>0</v>
      </c>
      <c r="AD16" s="22">
        <v>0</v>
      </c>
      <c r="AE16" s="45"/>
      <c r="AF16" s="27">
        <v>8</v>
      </c>
      <c r="AG16" s="21" t="s">
        <v>15</v>
      </c>
      <c r="AK16" s="22"/>
      <c r="AL16" s="21" t="s">
        <v>173</v>
      </c>
      <c r="AM16" s="22">
        <v>19</v>
      </c>
      <c r="AN16" s="22">
        <v>0</v>
      </c>
      <c r="AO16" s="22">
        <v>2</v>
      </c>
      <c r="AP16" s="22">
        <f t="shared" si="6"/>
        <v>2</v>
      </c>
      <c r="AQ16" s="22">
        <v>0</v>
      </c>
      <c r="AR16" s="39"/>
    </row>
    <row r="17" spans="1:44" ht="15.95" customHeight="1" x14ac:dyDescent="0.25">
      <c r="A17" s="41"/>
      <c r="B17" s="22"/>
      <c r="C17" s="21" t="s">
        <v>623</v>
      </c>
      <c r="D17" s="21"/>
      <c r="E17" s="21"/>
      <c r="F17" s="21"/>
      <c r="G17" s="21"/>
      <c r="H17" s="22">
        <v>2</v>
      </c>
      <c r="I17" s="21" t="s">
        <v>624</v>
      </c>
      <c r="J17" s="21"/>
      <c r="K17" s="21"/>
      <c r="L17" s="21" t="s">
        <v>629</v>
      </c>
      <c r="M17" s="21"/>
      <c r="N17" s="21"/>
      <c r="O17" s="21"/>
      <c r="P17" s="21"/>
      <c r="Q17" s="41"/>
      <c r="R17" s="41"/>
      <c r="S17" s="27">
        <v>9.5</v>
      </c>
      <c r="T17" s="21" t="s">
        <v>185</v>
      </c>
      <c r="U17" s="21"/>
      <c r="V17" s="21"/>
      <c r="W17" s="21"/>
      <c r="X17" s="22">
        <v>7</v>
      </c>
      <c r="Y17" s="21" t="s">
        <v>134</v>
      </c>
      <c r="Z17" s="22">
        <v>18</v>
      </c>
      <c r="AA17" s="22">
        <v>24</v>
      </c>
      <c r="AB17" s="22">
        <v>7</v>
      </c>
      <c r="AC17" s="22">
        <f t="shared" si="5"/>
        <v>31</v>
      </c>
      <c r="AD17" s="22">
        <v>4</v>
      </c>
      <c r="AE17" s="45"/>
      <c r="AF17" s="27">
        <v>9.5</v>
      </c>
      <c r="AG17" s="21" t="s">
        <v>192</v>
      </c>
      <c r="AH17" s="21"/>
      <c r="AI17" s="21"/>
      <c r="AJ17" s="21"/>
      <c r="AK17" s="22">
        <v>19</v>
      </c>
      <c r="AL17" s="21" t="s">
        <v>173</v>
      </c>
      <c r="AM17" s="22">
        <v>18</v>
      </c>
      <c r="AN17" s="22">
        <v>18</v>
      </c>
      <c r="AO17" s="22">
        <v>20</v>
      </c>
      <c r="AP17" s="22">
        <f t="shared" si="6"/>
        <v>38</v>
      </c>
      <c r="AQ17" s="22">
        <v>10</v>
      </c>
      <c r="AR17" s="39"/>
    </row>
    <row r="18" spans="1:44" ht="15.95" customHeight="1" x14ac:dyDescent="0.25">
      <c r="A18" s="41"/>
      <c r="Q18" s="41"/>
      <c r="R18" s="41"/>
      <c r="S18" s="27">
        <v>8.5</v>
      </c>
      <c r="T18" s="21" t="s">
        <v>28</v>
      </c>
      <c r="W18" s="21"/>
      <c r="X18" s="22">
        <v>10</v>
      </c>
      <c r="Y18" s="21" t="s">
        <v>134</v>
      </c>
      <c r="Z18" s="22">
        <v>13</v>
      </c>
      <c r="AA18" s="22">
        <v>2</v>
      </c>
      <c r="AB18" s="22">
        <v>6</v>
      </c>
      <c r="AC18" s="22">
        <f t="shared" si="5"/>
        <v>8</v>
      </c>
      <c r="AD18" s="22">
        <v>0</v>
      </c>
      <c r="AE18" s="45"/>
      <c r="AF18" s="27">
        <v>9</v>
      </c>
      <c r="AG18" s="21" t="s">
        <v>79</v>
      </c>
      <c r="AH18" s="21"/>
      <c r="AI18" s="21"/>
      <c r="AJ18" s="21"/>
      <c r="AK18" s="22">
        <v>22</v>
      </c>
      <c r="AL18" s="21" t="s">
        <v>173</v>
      </c>
      <c r="AM18" s="22">
        <v>17</v>
      </c>
      <c r="AN18" s="22">
        <v>10</v>
      </c>
      <c r="AO18" s="22">
        <v>24</v>
      </c>
      <c r="AP18" s="22">
        <f t="shared" si="6"/>
        <v>34</v>
      </c>
      <c r="AQ18" s="22">
        <v>10</v>
      </c>
      <c r="AR18" s="39"/>
    </row>
    <row r="19" spans="1:44" ht="15.95" customHeight="1" x14ac:dyDescent="0.25">
      <c r="A19" s="41"/>
      <c r="B19" s="22" t="s">
        <v>38</v>
      </c>
      <c r="C19" s="6" t="s">
        <v>178</v>
      </c>
      <c r="D19" s="11"/>
      <c r="E19" s="21"/>
      <c r="F19" s="21"/>
      <c r="G19" s="5">
        <v>0</v>
      </c>
      <c r="H19" s="22"/>
      <c r="I19" s="21"/>
      <c r="J19" s="21"/>
      <c r="K19" s="21"/>
      <c r="L19" s="21"/>
      <c r="M19" s="21"/>
      <c r="N19" s="21"/>
      <c r="O19" s="21"/>
      <c r="P19" s="21"/>
      <c r="Q19" s="41"/>
      <c r="R19" s="41"/>
      <c r="S19" s="27">
        <v>8</v>
      </c>
      <c r="T19" s="21" t="s">
        <v>155</v>
      </c>
      <c r="X19" s="22">
        <v>8</v>
      </c>
      <c r="Y19" s="21" t="s">
        <v>134</v>
      </c>
      <c r="Z19" s="22">
        <v>18</v>
      </c>
      <c r="AA19" s="22">
        <v>14</v>
      </c>
      <c r="AB19" s="22">
        <v>12</v>
      </c>
      <c r="AC19" s="22">
        <f t="shared" si="5"/>
        <v>26</v>
      </c>
      <c r="AD19" s="22">
        <v>6</v>
      </c>
      <c r="AE19" s="45"/>
      <c r="AF19" s="27">
        <v>8.5</v>
      </c>
      <c r="AG19" s="21" t="s">
        <v>138</v>
      </c>
      <c r="AH19" s="21"/>
      <c r="AI19" s="21"/>
      <c r="AJ19" s="21"/>
      <c r="AK19" s="22">
        <v>77</v>
      </c>
      <c r="AL19" s="21" t="s">
        <v>173</v>
      </c>
      <c r="AM19" s="22">
        <v>15</v>
      </c>
      <c r="AN19" s="22">
        <v>14</v>
      </c>
      <c r="AO19" s="22">
        <v>12</v>
      </c>
      <c r="AP19" s="22">
        <f t="shared" si="6"/>
        <v>26</v>
      </c>
      <c r="AQ19" s="22">
        <v>4</v>
      </c>
      <c r="AR19" s="39"/>
    </row>
    <row r="20" spans="1:44" ht="15.95" customHeight="1" x14ac:dyDescent="0.25">
      <c r="A20" s="41"/>
      <c r="B20" s="22" t="s">
        <v>27</v>
      </c>
      <c r="C20" s="21" t="s">
        <v>528</v>
      </c>
      <c r="D20" s="16"/>
      <c r="E20" s="21"/>
      <c r="F20" s="21"/>
      <c r="G20" s="5"/>
      <c r="H20" s="22"/>
      <c r="I20" s="21"/>
      <c r="J20" s="21"/>
      <c r="K20" s="21"/>
      <c r="L20" s="21"/>
      <c r="M20" s="21"/>
      <c r="N20" s="21"/>
      <c r="O20" s="21"/>
      <c r="P20" s="21"/>
      <c r="Q20" s="41"/>
      <c r="R20" s="41"/>
      <c r="S20" s="27">
        <v>8</v>
      </c>
      <c r="T20" s="21" t="s">
        <v>37</v>
      </c>
      <c r="W20" s="21"/>
      <c r="X20" s="22">
        <v>21</v>
      </c>
      <c r="Y20" s="21" t="s">
        <v>134</v>
      </c>
      <c r="Z20" s="22">
        <v>17</v>
      </c>
      <c r="AA20" s="22">
        <v>7</v>
      </c>
      <c r="AB20" s="22">
        <v>8</v>
      </c>
      <c r="AC20" s="22">
        <f t="shared" si="5"/>
        <v>15</v>
      </c>
      <c r="AD20" s="22">
        <v>10</v>
      </c>
      <c r="AE20" s="45"/>
      <c r="AF20" s="27">
        <v>8</v>
      </c>
      <c r="AG20" s="21" t="s">
        <v>153</v>
      </c>
      <c r="AH20" s="21"/>
      <c r="AI20" s="21"/>
      <c r="AJ20" s="21"/>
      <c r="AK20" s="22">
        <v>14</v>
      </c>
      <c r="AL20" s="21" t="s">
        <v>173</v>
      </c>
      <c r="AM20" s="22">
        <v>16</v>
      </c>
      <c r="AN20" s="22">
        <v>9</v>
      </c>
      <c r="AO20" s="22">
        <v>9</v>
      </c>
      <c r="AP20" s="22">
        <f t="shared" si="6"/>
        <v>18</v>
      </c>
      <c r="AQ20" s="22">
        <v>0</v>
      </c>
      <c r="AR20" s="39"/>
    </row>
    <row r="21" spans="1:44" ht="15.95" customHeight="1" x14ac:dyDescent="0.25">
      <c r="A21" s="41"/>
      <c r="B21" s="36"/>
      <c r="C21" s="46"/>
      <c r="D21" s="46"/>
      <c r="E21" s="46"/>
      <c r="F21" s="46"/>
      <c r="G21" s="42"/>
      <c r="H21" s="45"/>
      <c r="I21" s="46"/>
      <c r="J21" s="46"/>
      <c r="K21" s="45"/>
      <c r="L21" s="45"/>
      <c r="M21" s="45"/>
      <c r="N21" s="45"/>
      <c r="O21" s="45"/>
      <c r="P21" s="45"/>
      <c r="Q21" s="41"/>
      <c r="R21" s="41"/>
      <c r="S21" s="27">
        <v>7.5</v>
      </c>
      <c r="T21" s="21" t="s">
        <v>44</v>
      </c>
      <c r="U21" s="21"/>
      <c r="V21" s="21"/>
      <c r="W21" s="21"/>
      <c r="X21" s="22">
        <v>5</v>
      </c>
      <c r="Y21" s="21" t="s">
        <v>134</v>
      </c>
      <c r="Z21" s="22">
        <v>18</v>
      </c>
      <c r="AA21" s="22">
        <v>1</v>
      </c>
      <c r="AB21" s="22">
        <v>10</v>
      </c>
      <c r="AC21" s="22">
        <f t="shared" si="5"/>
        <v>11</v>
      </c>
      <c r="AD21" s="22">
        <v>0</v>
      </c>
      <c r="AE21" s="45"/>
      <c r="AF21" s="27">
        <v>7.5</v>
      </c>
      <c r="AG21" s="21" t="s">
        <v>125</v>
      </c>
      <c r="AH21" s="21"/>
      <c r="AI21" s="21"/>
      <c r="AJ21" s="21"/>
      <c r="AK21" s="22">
        <v>44</v>
      </c>
      <c r="AL21" s="21" t="s">
        <v>173</v>
      </c>
      <c r="AM21" s="22">
        <v>14</v>
      </c>
      <c r="AN21" s="22">
        <v>1</v>
      </c>
      <c r="AO21" s="22">
        <v>3</v>
      </c>
      <c r="AP21" s="22">
        <f t="shared" si="6"/>
        <v>4</v>
      </c>
      <c r="AQ21" s="22">
        <v>0</v>
      </c>
      <c r="AR21" s="39"/>
    </row>
    <row r="22" spans="1:44" ht="15.95" customHeight="1" x14ac:dyDescent="0.25">
      <c r="A22" s="41"/>
      <c r="B22" s="42" t="s">
        <v>147</v>
      </c>
      <c r="C22" s="6" t="s">
        <v>182</v>
      </c>
      <c r="F22" s="21"/>
      <c r="G22" s="5">
        <v>1</v>
      </c>
      <c r="H22" s="22">
        <v>1</v>
      </c>
      <c r="I22" s="21" t="s">
        <v>74</v>
      </c>
      <c r="J22" s="21"/>
      <c r="K22" s="21"/>
      <c r="L22" s="21" t="s">
        <v>626</v>
      </c>
      <c r="M22" s="21"/>
      <c r="N22" s="21"/>
      <c r="O22" s="21"/>
      <c r="P22" s="21"/>
      <c r="Q22" s="41"/>
      <c r="R22" s="41"/>
      <c r="S22" s="27">
        <v>7.5</v>
      </c>
      <c r="T22" s="21" t="s">
        <v>164</v>
      </c>
      <c r="U22" s="21"/>
      <c r="V22" s="21"/>
      <c r="X22" s="22">
        <v>9</v>
      </c>
      <c r="Y22" s="21" t="s">
        <v>134</v>
      </c>
      <c r="Z22" s="22">
        <v>19</v>
      </c>
      <c r="AA22" s="22">
        <v>7</v>
      </c>
      <c r="AB22" s="22">
        <v>11</v>
      </c>
      <c r="AC22" s="22">
        <f t="shared" si="5"/>
        <v>18</v>
      </c>
      <c r="AD22" s="22">
        <v>2</v>
      </c>
      <c r="AE22" s="45"/>
      <c r="AF22" s="27">
        <v>7</v>
      </c>
      <c r="AG22" s="21" t="s">
        <v>119</v>
      </c>
      <c r="AH22" s="21"/>
      <c r="AI22" s="21"/>
      <c r="AJ22" s="21"/>
      <c r="AK22" s="22">
        <v>24</v>
      </c>
      <c r="AL22" s="21" t="s">
        <v>173</v>
      </c>
      <c r="AM22" s="22">
        <v>17</v>
      </c>
      <c r="AN22" s="22">
        <v>3</v>
      </c>
      <c r="AO22" s="22">
        <v>12</v>
      </c>
      <c r="AP22" s="22">
        <f t="shared" si="6"/>
        <v>15</v>
      </c>
      <c r="AQ22" s="22">
        <v>2</v>
      </c>
      <c r="AR22" s="39"/>
    </row>
    <row r="23" spans="1:44" ht="15.95" customHeight="1" x14ac:dyDescent="0.25">
      <c r="A23" s="41"/>
      <c r="B23" s="22" t="s">
        <v>27</v>
      </c>
      <c r="C23" s="21"/>
      <c r="D23" s="21" t="s">
        <v>100</v>
      </c>
      <c r="E23" s="21"/>
      <c r="F23" s="21"/>
      <c r="G23" s="21"/>
      <c r="H23" s="22"/>
      <c r="I23" s="21"/>
      <c r="J23" s="21"/>
      <c r="K23" s="21"/>
      <c r="L23" s="21"/>
      <c r="M23" s="21"/>
      <c r="N23" s="21"/>
      <c r="O23" s="21"/>
      <c r="P23" s="21"/>
      <c r="Q23" s="41"/>
      <c r="R23" s="41"/>
      <c r="S23" s="27">
        <v>7</v>
      </c>
      <c r="T23" s="21" t="s">
        <v>81</v>
      </c>
      <c r="U23" s="21"/>
      <c r="V23" s="21"/>
      <c r="W23" s="21"/>
      <c r="X23" s="22">
        <v>4</v>
      </c>
      <c r="Y23" s="21" t="s">
        <v>134</v>
      </c>
      <c r="Z23" s="22">
        <v>15</v>
      </c>
      <c r="AA23" s="22">
        <v>2</v>
      </c>
      <c r="AB23" s="22">
        <v>5</v>
      </c>
      <c r="AC23" s="22">
        <f t="shared" si="5"/>
        <v>7</v>
      </c>
      <c r="AD23" s="22">
        <v>2</v>
      </c>
      <c r="AE23" s="45"/>
      <c r="AF23" s="27">
        <v>6.5</v>
      </c>
      <c r="AG23" s="21" t="s">
        <v>99</v>
      </c>
      <c r="AH23" s="21"/>
      <c r="AI23" s="21"/>
      <c r="AJ23" s="21"/>
      <c r="AK23" s="22">
        <v>12</v>
      </c>
      <c r="AL23" s="21" t="s">
        <v>173</v>
      </c>
      <c r="AM23" s="22">
        <v>19</v>
      </c>
      <c r="AN23" s="22">
        <v>6</v>
      </c>
      <c r="AO23" s="22">
        <v>7</v>
      </c>
      <c r="AP23" s="22">
        <f t="shared" si="6"/>
        <v>13</v>
      </c>
      <c r="AQ23" s="22">
        <v>2</v>
      </c>
      <c r="AR23" s="44"/>
    </row>
    <row r="24" spans="1:44" ht="15.95" customHeight="1" x14ac:dyDescent="0.25">
      <c r="A24" s="41"/>
      <c r="D24" s="21"/>
      <c r="E24" s="21"/>
      <c r="F24" s="21"/>
      <c r="G24" s="21"/>
      <c r="H24" s="22"/>
      <c r="I24" s="21"/>
      <c r="J24" s="21"/>
      <c r="K24" s="21"/>
      <c r="L24" s="21"/>
      <c r="M24" s="21"/>
      <c r="N24" s="21"/>
      <c r="O24" s="21"/>
      <c r="P24" s="21"/>
      <c r="Q24" s="41"/>
      <c r="R24" s="41"/>
      <c r="S24" s="27">
        <v>6.5</v>
      </c>
      <c r="T24" s="21" t="s">
        <v>169</v>
      </c>
      <c r="U24" s="21"/>
      <c r="V24" s="21"/>
      <c r="W24" s="21"/>
      <c r="X24" s="22">
        <v>14</v>
      </c>
      <c r="Y24" s="21" t="s">
        <v>134</v>
      </c>
      <c r="Z24" s="22">
        <v>16</v>
      </c>
      <c r="AA24" s="22">
        <v>5</v>
      </c>
      <c r="AB24" s="22">
        <v>6</v>
      </c>
      <c r="AC24" s="22">
        <f t="shared" si="5"/>
        <v>11</v>
      </c>
      <c r="AD24" s="22">
        <v>6</v>
      </c>
      <c r="AE24" s="45"/>
      <c r="AF24" s="27">
        <v>6.5</v>
      </c>
      <c r="AG24" s="21" t="s">
        <v>123</v>
      </c>
      <c r="AH24" s="21"/>
      <c r="AI24" s="21"/>
      <c r="AJ24" s="21"/>
      <c r="AK24" s="22">
        <v>8</v>
      </c>
      <c r="AL24" s="21" t="s">
        <v>173</v>
      </c>
      <c r="AM24" s="22">
        <v>19</v>
      </c>
      <c r="AN24" s="22">
        <v>2</v>
      </c>
      <c r="AO24" s="22">
        <v>4</v>
      </c>
      <c r="AP24" s="22">
        <f t="shared" si="6"/>
        <v>6</v>
      </c>
      <c r="AQ24" s="22">
        <v>2</v>
      </c>
      <c r="AR24" s="36"/>
    </row>
    <row r="25" spans="1:44" ht="15.95" customHeight="1" x14ac:dyDescent="0.25">
      <c r="A25" s="41"/>
      <c r="C25" s="6" t="s">
        <v>175</v>
      </c>
      <c r="G25" s="5">
        <v>3</v>
      </c>
      <c r="H25" s="22">
        <v>1</v>
      </c>
      <c r="I25" s="21" t="s">
        <v>114</v>
      </c>
      <c r="J25" s="21"/>
      <c r="K25" s="21"/>
      <c r="L25" s="21"/>
      <c r="M25" s="21" t="s">
        <v>122</v>
      </c>
      <c r="N25" s="21"/>
      <c r="O25" s="21"/>
      <c r="P25" s="21"/>
      <c r="Q25" s="41"/>
      <c r="R25" s="41"/>
      <c r="S25" s="27">
        <v>6.5</v>
      </c>
      <c r="T25" s="21" t="s">
        <v>29</v>
      </c>
      <c r="U25" s="21"/>
      <c r="V25" s="21"/>
      <c r="W25" s="21"/>
      <c r="X25" s="22">
        <v>15</v>
      </c>
      <c r="Y25" s="21" t="s">
        <v>134</v>
      </c>
      <c r="Z25" s="22">
        <v>16</v>
      </c>
      <c r="AA25" s="22">
        <v>1</v>
      </c>
      <c r="AB25" s="22">
        <v>6</v>
      </c>
      <c r="AC25" s="22">
        <f t="shared" si="5"/>
        <v>7</v>
      </c>
      <c r="AD25" s="22">
        <v>0</v>
      </c>
      <c r="AE25" s="45"/>
      <c r="AF25" s="27">
        <v>6</v>
      </c>
      <c r="AG25" s="21" t="s">
        <v>91</v>
      </c>
      <c r="AH25" s="21"/>
      <c r="AI25" s="21"/>
      <c r="AJ25" s="21"/>
      <c r="AK25" s="22">
        <v>23</v>
      </c>
      <c r="AL25" s="21" t="s">
        <v>173</v>
      </c>
      <c r="AM25" s="22">
        <v>15</v>
      </c>
      <c r="AN25" s="22">
        <v>0</v>
      </c>
      <c r="AO25" s="22">
        <v>1</v>
      </c>
      <c r="AP25" s="22">
        <f t="shared" si="6"/>
        <v>1</v>
      </c>
      <c r="AQ25" s="22">
        <v>2</v>
      </c>
      <c r="AR25" s="36"/>
    </row>
    <row r="26" spans="1:44" ht="15.95" customHeight="1" x14ac:dyDescent="0.25">
      <c r="A26" s="41"/>
      <c r="B26" s="22" t="s">
        <v>27</v>
      </c>
      <c r="C26" s="21"/>
      <c r="D26" s="21" t="s">
        <v>100</v>
      </c>
      <c r="E26" s="21"/>
      <c r="F26" s="21"/>
      <c r="G26" s="5"/>
      <c r="H26" s="22">
        <v>2</v>
      </c>
      <c r="I26" s="21" t="s">
        <v>114</v>
      </c>
      <c r="J26" s="21"/>
      <c r="K26" s="21"/>
      <c r="L26" s="21" t="s">
        <v>159</v>
      </c>
      <c r="M26" s="21"/>
      <c r="N26" s="21"/>
      <c r="O26" s="21"/>
      <c r="P26" s="21"/>
      <c r="Q26" s="41"/>
      <c r="R26" s="41"/>
      <c r="S26" s="27">
        <v>6</v>
      </c>
      <c r="T26" s="21" t="s">
        <v>159</v>
      </c>
      <c r="U26" s="21"/>
      <c r="V26" s="21"/>
      <c r="W26" s="21"/>
      <c r="X26" s="22">
        <v>25</v>
      </c>
      <c r="Y26" s="21" t="s">
        <v>134</v>
      </c>
      <c r="Z26" s="22">
        <v>6</v>
      </c>
      <c r="AA26" s="22">
        <v>0</v>
      </c>
      <c r="AB26" s="22">
        <v>4</v>
      </c>
      <c r="AC26" s="22">
        <f t="shared" si="5"/>
        <v>4</v>
      </c>
      <c r="AD26" s="22">
        <v>0</v>
      </c>
      <c r="AE26" s="45"/>
      <c r="AF26" s="27">
        <v>6</v>
      </c>
      <c r="AG26" s="21" t="s">
        <v>68</v>
      </c>
      <c r="AH26" s="21"/>
      <c r="AI26" s="21"/>
      <c r="AJ26" s="21"/>
      <c r="AK26" s="22">
        <v>9</v>
      </c>
      <c r="AL26" s="21" t="s">
        <v>173</v>
      </c>
      <c r="AM26" s="22">
        <v>19</v>
      </c>
      <c r="AN26" s="22">
        <v>0</v>
      </c>
      <c r="AO26" s="22">
        <v>3</v>
      </c>
      <c r="AP26" s="22">
        <f t="shared" si="6"/>
        <v>3</v>
      </c>
      <c r="AQ26" s="22">
        <v>2</v>
      </c>
      <c r="AR26" s="36"/>
    </row>
    <row r="27" spans="1:44" ht="15.95" customHeight="1" thickBot="1" x14ac:dyDescent="0.3">
      <c r="A27" s="41"/>
      <c r="C27" s="21"/>
      <c r="H27" s="22">
        <v>2</v>
      </c>
      <c r="I27" s="21" t="s">
        <v>37</v>
      </c>
      <c r="J27" s="21"/>
      <c r="K27" s="21"/>
      <c r="L27" s="21"/>
      <c r="M27" s="21" t="s">
        <v>122</v>
      </c>
      <c r="N27" s="21"/>
      <c r="O27" s="21"/>
      <c r="P27" s="21" t="s">
        <v>324</v>
      </c>
      <c r="Q27" s="41"/>
      <c r="R27" s="41"/>
      <c r="S27" s="17" t="s">
        <v>132</v>
      </c>
      <c r="T27" s="17"/>
      <c r="U27" s="17"/>
      <c r="V27" s="17"/>
      <c r="W27" s="17"/>
      <c r="X27" s="17"/>
      <c r="Y27" s="17"/>
      <c r="Z27" s="23">
        <f>SUM(Z15:Z26)</f>
        <v>209</v>
      </c>
      <c r="AA27" s="23">
        <f>SUM(AA15:AA26)</f>
        <v>67</v>
      </c>
      <c r="AB27" s="23">
        <f>SUM(AB15:AB26)</f>
        <v>99</v>
      </c>
      <c r="AC27" s="23">
        <f>+AB27+AA27</f>
        <v>166</v>
      </c>
      <c r="AD27" s="23">
        <f>SUM(AD15:AD26)</f>
        <v>30</v>
      </c>
      <c r="AE27" s="45"/>
      <c r="AF27" s="17" t="s">
        <v>172</v>
      </c>
      <c r="AG27" s="17"/>
      <c r="AH27" s="17"/>
      <c r="AI27" s="17"/>
      <c r="AJ27" s="17"/>
      <c r="AK27" s="17"/>
      <c r="AL27" s="17"/>
      <c r="AM27" s="23">
        <f>SUM(AM15:AM26)</f>
        <v>209</v>
      </c>
      <c r="AN27" s="23">
        <f>SUM(AN15:AN26)</f>
        <v>74</v>
      </c>
      <c r="AO27" s="23">
        <f>SUM(AO15:AO26)</f>
        <v>107</v>
      </c>
      <c r="AP27" s="23">
        <f>+AO27+AN27</f>
        <v>181</v>
      </c>
      <c r="AQ27" s="23">
        <f>SUM(AQ15:AQ26)</f>
        <v>38</v>
      </c>
      <c r="AR27" s="36"/>
    </row>
    <row r="28" spans="1:44" ht="15.95" customHeight="1" x14ac:dyDescent="0.25">
      <c r="A28" s="41"/>
      <c r="B28" s="36"/>
      <c r="C28" s="46"/>
      <c r="D28" s="46"/>
      <c r="E28" s="46"/>
      <c r="F28" s="46"/>
      <c r="G28" s="42"/>
      <c r="H28" s="45"/>
      <c r="I28" s="46"/>
      <c r="J28" s="46"/>
      <c r="K28" s="45"/>
      <c r="L28" s="45"/>
      <c r="M28" s="45"/>
      <c r="N28" s="45"/>
      <c r="O28" s="45"/>
      <c r="P28" s="45"/>
      <c r="Q28" s="41"/>
      <c r="R28" s="41"/>
      <c r="S28" s="19" t="s">
        <v>18</v>
      </c>
      <c r="T28" s="19"/>
      <c r="U28" s="19"/>
      <c r="V28" s="19"/>
      <c r="W28" s="19"/>
      <c r="X28" s="16" t="s">
        <v>41</v>
      </c>
      <c r="Z28" s="22">
        <v>25</v>
      </c>
      <c r="AA28" s="22">
        <v>8</v>
      </c>
      <c r="AB28" s="22">
        <v>6</v>
      </c>
      <c r="AC28" s="22">
        <f t="shared" ref="AC28:AC39" si="7">+AA28+AB28</f>
        <v>14</v>
      </c>
      <c r="AD28" s="22">
        <v>2</v>
      </c>
      <c r="AE28" s="45"/>
      <c r="AF28" s="19" t="s">
        <v>17</v>
      </c>
      <c r="AG28" s="19"/>
      <c r="AH28" s="19"/>
      <c r="AI28" s="19"/>
      <c r="AJ28" s="19"/>
      <c r="AK28" s="16" t="s">
        <v>51</v>
      </c>
      <c r="AM28" s="22">
        <v>17</v>
      </c>
      <c r="AN28" s="22">
        <v>7</v>
      </c>
      <c r="AO28" s="22">
        <v>8</v>
      </c>
      <c r="AP28" s="22">
        <f t="shared" ref="AP28:AP39" si="8">+AN28+AO28</f>
        <v>15</v>
      </c>
      <c r="AQ28" s="22">
        <v>0</v>
      </c>
      <c r="AR28" s="36"/>
    </row>
    <row r="29" spans="1:44" ht="15.95" customHeight="1" x14ac:dyDescent="0.25">
      <c r="A29" s="41"/>
      <c r="B29" s="42" t="s">
        <v>148</v>
      </c>
      <c r="C29" s="6" t="s">
        <v>179</v>
      </c>
      <c r="F29" s="20"/>
      <c r="G29" s="5">
        <v>4</v>
      </c>
      <c r="H29" s="22">
        <v>1</v>
      </c>
      <c r="I29" s="21" t="s">
        <v>161</v>
      </c>
      <c r="J29" s="21"/>
      <c r="K29" s="21"/>
      <c r="L29" s="21" t="s">
        <v>55</v>
      </c>
      <c r="M29" s="21"/>
      <c r="N29" s="21"/>
      <c r="O29" s="21"/>
      <c r="P29" s="21"/>
      <c r="Q29" s="41"/>
      <c r="R29" s="41"/>
      <c r="S29" s="27">
        <v>7.5</v>
      </c>
      <c r="T29" s="21" t="s">
        <v>78</v>
      </c>
      <c r="X29" s="22">
        <v>35</v>
      </c>
      <c r="Y29" s="21" t="s">
        <v>108</v>
      </c>
      <c r="Z29" s="22">
        <v>18</v>
      </c>
      <c r="AA29" s="22">
        <v>0</v>
      </c>
      <c r="AB29" s="22">
        <v>0</v>
      </c>
      <c r="AC29" s="22">
        <f t="shared" si="7"/>
        <v>0</v>
      </c>
      <c r="AD29" s="22">
        <v>2</v>
      </c>
      <c r="AE29" s="45"/>
      <c r="AF29" s="27">
        <v>7</v>
      </c>
      <c r="AG29" s="21" t="s">
        <v>162</v>
      </c>
      <c r="AH29" s="21"/>
      <c r="AI29" s="21"/>
      <c r="AJ29" s="21"/>
      <c r="AK29" s="22">
        <v>30</v>
      </c>
      <c r="AL29" s="21" t="s">
        <v>17</v>
      </c>
      <c r="AM29" s="22">
        <v>17</v>
      </c>
      <c r="AN29" s="22">
        <v>0</v>
      </c>
      <c r="AO29" s="22">
        <v>0</v>
      </c>
      <c r="AP29" s="22">
        <f t="shared" si="8"/>
        <v>0</v>
      </c>
      <c r="AQ29" s="22">
        <v>0</v>
      </c>
      <c r="AR29" s="36"/>
    </row>
    <row r="30" spans="1:44" ht="15.95" customHeight="1" x14ac:dyDescent="0.25">
      <c r="A30" s="41"/>
      <c r="B30" s="22" t="s">
        <v>27</v>
      </c>
      <c r="C30" s="16" t="s">
        <v>627</v>
      </c>
      <c r="D30" s="21"/>
      <c r="E30" s="21"/>
      <c r="H30" s="22">
        <v>1</v>
      </c>
      <c r="I30" s="21" t="s">
        <v>161</v>
      </c>
      <c r="J30" s="21"/>
      <c r="K30" s="21"/>
      <c r="L30" s="21" t="s">
        <v>129</v>
      </c>
      <c r="M30" s="21"/>
      <c r="N30" s="21"/>
      <c r="O30" s="21"/>
      <c r="P30" s="21"/>
      <c r="Q30" s="41"/>
      <c r="R30" s="41"/>
      <c r="S30" s="27">
        <v>9.5</v>
      </c>
      <c r="T30" s="21" t="s">
        <v>53</v>
      </c>
      <c r="U30" s="21"/>
      <c r="V30" s="21"/>
      <c r="W30" s="27"/>
      <c r="X30" s="22">
        <v>14</v>
      </c>
      <c r="Y30" s="21" t="s">
        <v>108</v>
      </c>
      <c r="Z30" s="22">
        <v>17</v>
      </c>
      <c r="AA30" s="22">
        <v>22</v>
      </c>
      <c r="AB30" s="22">
        <v>14</v>
      </c>
      <c r="AC30" s="22">
        <f t="shared" si="7"/>
        <v>36</v>
      </c>
      <c r="AD30" s="22">
        <v>8</v>
      </c>
      <c r="AE30" s="45"/>
      <c r="AF30" s="27">
        <v>9.5</v>
      </c>
      <c r="AG30" s="21" t="s">
        <v>129</v>
      </c>
      <c r="AH30" s="21"/>
      <c r="AI30" s="21"/>
      <c r="AJ30" s="21"/>
      <c r="AK30" s="22">
        <v>24</v>
      </c>
      <c r="AL30" s="21" t="s">
        <v>17</v>
      </c>
      <c r="AM30" s="22">
        <v>19</v>
      </c>
      <c r="AN30" s="22">
        <v>21</v>
      </c>
      <c r="AO30" s="22">
        <v>23</v>
      </c>
      <c r="AP30" s="22">
        <f t="shared" si="8"/>
        <v>44</v>
      </c>
      <c r="AQ30" s="22">
        <v>6</v>
      </c>
      <c r="AR30" s="36"/>
    </row>
    <row r="31" spans="1:44" ht="15.95" customHeight="1" x14ac:dyDescent="0.25">
      <c r="A31" s="41"/>
      <c r="H31" s="22">
        <v>1</v>
      </c>
      <c r="I31" s="21" t="s">
        <v>129</v>
      </c>
      <c r="J31" s="21"/>
      <c r="K31" s="21"/>
      <c r="L31" s="21" t="s">
        <v>161</v>
      </c>
      <c r="M31" s="21"/>
      <c r="N31" s="21"/>
      <c r="O31" s="21"/>
      <c r="P31" s="21"/>
      <c r="Q31" s="41"/>
      <c r="R31" s="41"/>
      <c r="S31" s="27">
        <v>8.5</v>
      </c>
      <c r="T31" s="21" t="s">
        <v>87</v>
      </c>
      <c r="U31" s="21"/>
      <c r="V31" s="21"/>
      <c r="W31" s="27"/>
      <c r="X31" s="22">
        <v>16</v>
      </c>
      <c r="Y31" s="21" t="s">
        <v>108</v>
      </c>
      <c r="Z31" s="22">
        <v>16</v>
      </c>
      <c r="AA31" s="22">
        <v>3</v>
      </c>
      <c r="AB31" s="22">
        <v>11</v>
      </c>
      <c r="AC31" s="22">
        <f t="shared" si="7"/>
        <v>14</v>
      </c>
      <c r="AD31" s="22">
        <v>0</v>
      </c>
      <c r="AE31" s="45"/>
      <c r="AF31" s="27">
        <v>8.5</v>
      </c>
      <c r="AG31" s="21" t="s">
        <v>161</v>
      </c>
      <c r="AH31" s="21"/>
      <c r="AI31" s="21"/>
      <c r="AJ31" s="21"/>
      <c r="AK31" s="22">
        <v>7</v>
      </c>
      <c r="AL31" s="21" t="s">
        <v>17</v>
      </c>
      <c r="AM31" s="22">
        <v>19</v>
      </c>
      <c r="AN31" s="22">
        <v>24</v>
      </c>
      <c r="AO31" s="22">
        <v>21</v>
      </c>
      <c r="AP31" s="22">
        <f t="shared" si="8"/>
        <v>45</v>
      </c>
      <c r="AQ31" s="22">
        <v>0</v>
      </c>
      <c r="AR31" s="36"/>
    </row>
    <row r="32" spans="1:44" ht="15.95" customHeight="1" x14ac:dyDescent="0.25">
      <c r="A32" s="41"/>
      <c r="H32" s="22">
        <v>1</v>
      </c>
      <c r="I32" s="21" t="s">
        <v>54</v>
      </c>
      <c r="L32" s="21" t="s">
        <v>40</v>
      </c>
      <c r="M32" s="21"/>
      <c r="N32" s="21"/>
      <c r="Q32" s="41"/>
      <c r="R32" s="41"/>
      <c r="S32" s="27">
        <v>8.5</v>
      </c>
      <c r="T32" s="21" t="s">
        <v>140</v>
      </c>
      <c r="U32" s="21"/>
      <c r="V32" s="21"/>
      <c r="W32" s="27"/>
      <c r="X32" s="22">
        <v>11</v>
      </c>
      <c r="Y32" s="21" t="s">
        <v>108</v>
      </c>
      <c r="Z32" s="22">
        <v>19</v>
      </c>
      <c r="AA32" s="22">
        <v>12</v>
      </c>
      <c r="AB32" s="22">
        <v>14</v>
      </c>
      <c r="AC32" s="22">
        <f t="shared" si="7"/>
        <v>26</v>
      </c>
      <c r="AD32" s="22">
        <v>0</v>
      </c>
      <c r="AE32" s="45"/>
      <c r="AF32" s="27">
        <v>8.5</v>
      </c>
      <c r="AG32" s="21" t="s">
        <v>120</v>
      </c>
      <c r="AH32" s="21"/>
      <c r="AI32" s="21"/>
      <c r="AJ32" s="21"/>
      <c r="AK32" s="22">
        <v>22</v>
      </c>
      <c r="AL32" s="16" t="s">
        <v>17</v>
      </c>
      <c r="AM32" s="22">
        <v>19</v>
      </c>
      <c r="AN32" s="22">
        <v>5</v>
      </c>
      <c r="AO32" s="22">
        <v>8</v>
      </c>
      <c r="AP32" s="22">
        <f t="shared" si="8"/>
        <v>13</v>
      </c>
      <c r="AQ32" s="22">
        <v>4</v>
      </c>
      <c r="AR32" s="36"/>
    </row>
    <row r="33" spans="1:44" ht="15.95" customHeight="1" x14ac:dyDescent="0.25">
      <c r="A33" s="41"/>
      <c r="Q33" s="41"/>
      <c r="R33" s="41"/>
      <c r="S33" s="27">
        <v>7.5</v>
      </c>
      <c r="T33" s="21" t="s">
        <v>45</v>
      </c>
      <c r="X33" s="22">
        <v>72</v>
      </c>
      <c r="Y33" s="21" t="s">
        <v>108</v>
      </c>
      <c r="Z33" s="22">
        <v>10</v>
      </c>
      <c r="AA33" s="22">
        <v>0</v>
      </c>
      <c r="AB33" s="22">
        <v>3</v>
      </c>
      <c r="AC33" s="22">
        <f t="shared" si="7"/>
        <v>3</v>
      </c>
      <c r="AD33" s="22">
        <v>2</v>
      </c>
      <c r="AE33" s="45"/>
      <c r="AF33" s="27">
        <v>7.5</v>
      </c>
      <c r="AG33" s="21" t="s">
        <v>31</v>
      </c>
      <c r="AK33" s="22">
        <v>2</v>
      </c>
      <c r="AL33" s="21" t="s">
        <v>17</v>
      </c>
      <c r="AM33" s="22">
        <v>17</v>
      </c>
      <c r="AN33" s="22">
        <v>0</v>
      </c>
      <c r="AO33" s="22">
        <v>5</v>
      </c>
      <c r="AP33" s="22">
        <f t="shared" si="8"/>
        <v>5</v>
      </c>
      <c r="AQ33" s="22">
        <v>0</v>
      </c>
      <c r="AR33" s="36"/>
    </row>
    <row r="34" spans="1:44" ht="15.95" customHeight="1" x14ac:dyDescent="0.25">
      <c r="A34" s="41"/>
      <c r="C34" s="6" t="s">
        <v>177</v>
      </c>
      <c r="D34" s="1"/>
      <c r="E34" s="21"/>
      <c r="F34" s="21"/>
      <c r="G34" s="5">
        <v>1</v>
      </c>
      <c r="H34" s="22">
        <v>1</v>
      </c>
      <c r="I34" s="21" t="s">
        <v>239</v>
      </c>
      <c r="J34" s="21"/>
      <c r="K34" s="21"/>
      <c r="L34" s="21" t="s">
        <v>622</v>
      </c>
      <c r="M34" s="21"/>
      <c r="N34" s="21"/>
      <c r="O34" s="21"/>
      <c r="P34" s="21"/>
      <c r="Q34" s="41"/>
      <c r="R34" s="41"/>
      <c r="S34" s="27">
        <v>7.5</v>
      </c>
      <c r="T34" s="21" t="s">
        <v>104</v>
      </c>
      <c r="U34" s="21"/>
      <c r="V34" s="21"/>
      <c r="W34" s="27"/>
      <c r="X34" s="22">
        <v>4</v>
      </c>
      <c r="Y34" s="21" t="s">
        <v>108</v>
      </c>
      <c r="Z34" s="22">
        <v>18</v>
      </c>
      <c r="AA34" s="22">
        <v>3</v>
      </c>
      <c r="AB34" s="22">
        <v>12</v>
      </c>
      <c r="AC34" s="22">
        <f t="shared" si="7"/>
        <v>15</v>
      </c>
      <c r="AD34" s="22">
        <v>2</v>
      </c>
      <c r="AE34" s="45"/>
      <c r="AF34" s="27">
        <v>7.5</v>
      </c>
      <c r="AG34" s="21" t="s">
        <v>54</v>
      </c>
      <c r="AJ34" s="21"/>
      <c r="AK34" s="22">
        <v>19</v>
      </c>
      <c r="AL34" s="21" t="s">
        <v>17</v>
      </c>
      <c r="AM34" s="22">
        <v>17</v>
      </c>
      <c r="AN34" s="22">
        <v>4</v>
      </c>
      <c r="AO34" s="22">
        <v>2</v>
      </c>
      <c r="AP34" s="22">
        <f t="shared" si="8"/>
        <v>6</v>
      </c>
      <c r="AQ34" s="22">
        <v>2</v>
      </c>
      <c r="AR34" s="36"/>
    </row>
    <row r="35" spans="1:44" ht="15.95" customHeight="1" x14ac:dyDescent="0.25">
      <c r="A35" s="41" t="s">
        <v>43</v>
      </c>
      <c r="B35" s="22" t="s">
        <v>27</v>
      </c>
      <c r="C35" s="21"/>
      <c r="D35" s="16" t="s">
        <v>100</v>
      </c>
      <c r="H35" s="22"/>
      <c r="I35" s="21"/>
      <c r="J35" s="21"/>
      <c r="K35" s="21"/>
      <c r="L35" s="21"/>
      <c r="M35" s="21"/>
      <c r="N35" s="21"/>
      <c r="O35" s="21"/>
      <c r="P35" s="21"/>
      <c r="Q35" s="41"/>
      <c r="R35" s="41"/>
      <c r="S35" s="27">
        <v>6.5</v>
      </c>
      <c r="T35" s="21" t="s">
        <v>46</v>
      </c>
      <c r="U35" s="21"/>
      <c r="V35" s="21"/>
      <c r="W35" s="27"/>
      <c r="X35" s="22">
        <v>24</v>
      </c>
      <c r="Y35" s="21" t="s">
        <v>108</v>
      </c>
      <c r="Z35" s="22">
        <v>14</v>
      </c>
      <c r="AA35" s="22">
        <v>0</v>
      </c>
      <c r="AB35" s="22">
        <v>9</v>
      </c>
      <c r="AC35" s="22">
        <f t="shared" si="7"/>
        <v>9</v>
      </c>
      <c r="AD35" s="22">
        <v>0</v>
      </c>
      <c r="AE35" s="45"/>
      <c r="AF35" s="27">
        <v>7.5</v>
      </c>
      <c r="AG35" s="21" t="s">
        <v>84</v>
      </c>
      <c r="AK35" s="22">
        <v>33</v>
      </c>
      <c r="AL35" s="21" t="s">
        <v>17</v>
      </c>
      <c r="AM35" s="22">
        <v>15</v>
      </c>
      <c r="AN35" s="22">
        <v>0</v>
      </c>
      <c r="AO35" s="22">
        <v>0</v>
      </c>
      <c r="AP35" s="22">
        <f t="shared" si="8"/>
        <v>0</v>
      </c>
      <c r="AQ35" s="22">
        <v>4</v>
      </c>
      <c r="AR35" s="36"/>
    </row>
    <row r="36" spans="1:44" ht="15.95" customHeight="1" x14ac:dyDescent="0.25">
      <c r="A36" s="41"/>
      <c r="B36" s="36"/>
      <c r="C36" s="46"/>
      <c r="D36" s="46"/>
      <c r="E36" s="46"/>
      <c r="F36" s="46"/>
      <c r="G36" s="42"/>
      <c r="H36" s="45"/>
      <c r="I36" s="46"/>
      <c r="J36" s="46"/>
      <c r="K36" s="45"/>
      <c r="L36" s="45"/>
      <c r="M36" s="45"/>
      <c r="N36" s="45"/>
      <c r="O36" s="45"/>
      <c r="P36" s="45"/>
      <c r="Q36" s="41"/>
      <c r="R36" s="41"/>
      <c r="S36" s="27">
        <v>7</v>
      </c>
      <c r="T36" s="21" t="s">
        <v>34</v>
      </c>
      <c r="U36" s="21"/>
      <c r="V36" s="21"/>
      <c r="W36" s="27"/>
      <c r="X36" s="22">
        <v>44</v>
      </c>
      <c r="Y36" s="21" t="s">
        <v>108</v>
      </c>
      <c r="Z36" s="22">
        <v>19</v>
      </c>
      <c r="AA36" s="22">
        <v>0</v>
      </c>
      <c r="AB36" s="22">
        <v>1</v>
      </c>
      <c r="AC36" s="22">
        <f t="shared" si="7"/>
        <v>1</v>
      </c>
      <c r="AD36" s="22">
        <v>2</v>
      </c>
      <c r="AE36" s="45"/>
      <c r="AF36" s="27">
        <v>7</v>
      </c>
      <c r="AG36" s="21" t="s">
        <v>64</v>
      </c>
      <c r="AH36" s="21"/>
      <c r="AI36" s="21"/>
      <c r="AJ36" s="21"/>
      <c r="AK36" s="22">
        <v>11</v>
      </c>
      <c r="AL36" s="21" t="s">
        <v>17</v>
      </c>
      <c r="AM36" s="22">
        <v>18</v>
      </c>
      <c r="AN36" s="22">
        <v>1</v>
      </c>
      <c r="AO36" s="22">
        <v>6</v>
      </c>
      <c r="AP36" s="22">
        <f t="shared" si="8"/>
        <v>7</v>
      </c>
      <c r="AQ36" s="22">
        <v>0</v>
      </c>
      <c r="AR36" s="36"/>
    </row>
    <row r="37" spans="1:44" ht="15.95" customHeight="1" x14ac:dyDescent="0.25">
      <c r="A37" s="41"/>
      <c r="B37" s="42" t="s">
        <v>149</v>
      </c>
      <c r="C37" s="6" t="s">
        <v>180</v>
      </c>
      <c r="E37" s="11"/>
      <c r="F37" s="11"/>
      <c r="G37" s="5">
        <v>5</v>
      </c>
      <c r="H37" s="22">
        <v>1</v>
      </c>
      <c r="I37" s="21" t="s">
        <v>192</v>
      </c>
      <c r="J37" s="21"/>
      <c r="K37" s="21"/>
      <c r="L37" s="21" t="s">
        <v>138</v>
      </c>
      <c r="M37" s="21"/>
      <c r="N37" s="21"/>
      <c r="O37" s="21"/>
      <c r="P37" s="21"/>
      <c r="Q37" s="41"/>
      <c r="R37" s="41"/>
      <c r="S37" s="27">
        <v>6.5</v>
      </c>
      <c r="T37" s="21" t="s">
        <v>186</v>
      </c>
      <c r="X37" s="22">
        <v>23</v>
      </c>
      <c r="Y37" s="21" t="s">
        <v>108</v>
      </c>
      <c r="Z37" s="22">
        <v>19</v>
      </c>
      <c r="AA37" s="22">
        <v>5</v>
      </c>
      <c r="AB37" s="22">
        <v>6</v>
      </c>
      <c r="AC37" s="22">
        <f t="shared" si="7"/>
        <v>11</v>
      </c>
      <c r="AD37" s="22">
        <v>2</v>
      </c>
      <c r="AE37" s="45"/>
      <c r="AF37" s="27">
        <v>7</v>
      </c>
      <c r="AG37" s="21" t="s">
        <v>55</v>
      </c>
      <c r="AH37" s="21"/>
      <c r="AI37" s="21"/>
      <c r="AJ37" s="21"/>
      <c r="AK37" s="22">
        <v>13</v>
      </c>
      <c r="AL37" s="21" t="s">
        <v>17</v>
      </c>
      <c r="AM37" s="22">
        <v>17</v>
      </c>
      <c r="AN37" s="22">
        <v>0</v>
      </c>
      <c r="AO37" s="22">
        <v>5</v>
      </c>
      <c r="AP37" s="22">
        <f t="shared" si="8"/>
        <v>5</v>
      </c>
      <c r="AQ37" s="22">
        <v>2</v>
      </c>
      <c r="AR37" s="36"/>
    </row>
    <row r="38" spans="1:44" ht="15.95" customHeight="1" x14ac:dyDescent="0.25">
      <c r="A38" s="41"/>
      <c r="B38" s="22" t="s">
        <v>27</v>
      </c>
      <c r="C38" s="16" t="s">
        <v>619</v>
      </c>
      <c r="D38" s="16"/>
      <c r="E38" s="16"/>
      <c r="H38" s="22">
        <v>2</v>
      </c>
      <c r="I38" s="21" t="s">
        <v>79</v>
      </c>
      <c r="J38" s="21"/>
      <c r="K38" s="21"/>
      <c r="L38" s="21" t="s">
        <v>433</v>
      </c>
      <c r="M38" s="21"/>
      <c r="N38" s="21"/>
      <c r="O38" s="21"/>
      <c r="P38" s="21"/>
      <c r="Q38" s="41"/>
      <c r="R38" s="41"/>
      <c r="S38" s="27">
        <v>6.5</v>
      </c>
      <c r="T38" s="21" t="s">
        <v>121</v>
      </c>
      <c r="X38" s="22">
        <v>30</v>
      </c>
      <c r="Y38" s="21" t="s">
        <v>108</v>
      </c>
      <c r="Z38" s="22">
        <v>18</v>
      </c>
      <c r="AA38" s="22">
        <v>2</v>
      </c>
      <c r="AB38" s="22">
        <v>4</v>
      </c>
      <c r="AC38" s="22">
        <f t="shared" si="7"/>
        <v>6</v>
      </c>
      <c r="AD38" s="22">
        <v>0</v>
      </c>
      <c r="AE38" s="45"/>
      <c r="AF38" s="27">
        <v>6.5</v>
      </c>
      <c r="AG38" s="21" t="s">
        <v>40</v>
      </c>
      <c r="AH38" s="21"/>
      <c r="AI38" s="21"/>
      <c r="AJ38" s="21"/>
      <c r="AK38" s="22">
        <v>4</v>
      </c>
      <c r="AL38" s="21" t="s">
        <v>17</v>
      </c>
      <c r="AM38" s="22">
        <v>17</v>
      </c>
      <c r="AN38" s="22">
        <v>0</v>
      </c>
      <c r="AO38" s="22">
        <v>10</v>
      </c>
      <c r="AP38" s="22">
        <f t="shared" si="8"/>
        <v>10</v>
      </c>
      <c r="AQ38" s="22">
        <v>0</v>
      </c>
      <c r="AR38" s="36"/>
    </row>
    <row r="39" spans="1:44" ht="15.95" customHeight="1" x14ac:dyDescent="0.25">
      <c r="A39" s="41"/>
      <c r="C39" s="16" t="s">
        <v>620</v>
      </c>
      <c r="D39" s="16"/>
      <c r="E39" s="16"/>
      <c r="F39" s="16"/>
      <c r="G39" s="16"/>
      <c r="H39" s="22">
        <v>2</v>
      </c>
      <c r="I39" s="21" t="s">
        <v>79</v>
      </c>
      <c r="L39" s="21" t="s">
        <v>192</v>
      </c>
      <c r="Q39" s="41"/>
      <c r="R39" s="41"/>
      <c r="S39" s="27">
        <v>6.5</v>
      </c>
      <c r="T39" s="21" t="s">
        <v>165</v>
      </c>
      <c r="U39" s="21"/>
      <c r="V39" s="21"/>
      <c r="W39" s="27"/>
      <c r="X39" s="22">
        <v>10</v>
      </c>
      <c r="Y39" s="21" t="s">
        <v>108</v>
      </c>
      <c r="Z39" s="22">
        <v>16</v>
      </c>
      <c r="AA39" s="22">
        <v>3</v>
      </c>
      <c r="AB39" s="22">
        <v>2</v>
      </c>
      <c r="AC39" s="22">
        <f t="shared" si="7"/>
        <v>5</v>
      </c>
      <c r="AD39" s="22">
        <v>0</v>
      </c>
      <c r="AE39" s="45"/>
      <c r="AF39" s="27">
        <v>6</v>
      </c>
      <c r="AG39" s="21" t="s">
        <v>103</v>
      </c>
      <c r="AK39" s="22">
        <v>44</v>
      </c>
      <c r="AL39" s="21" t="s">
        <v>17</v>
      </c>
      <c r="AM39" s="22">
        <v>17</v>
      </c>
      <c r="AN39" s="22">
        <v>3</v>
      </c>
      <c r="AO39" s="22">
        <v>6</v>
      </c>
      <c r="AP39" s="22">
        <f t="shared" si="8"/>
        <v>9</v>
      </c>
      <c r="AQ39" s="22">
        <v>0</v>
      </c>
      <c r="AR39" s="36"/>
    </row>
    <row r="40" spans="1:44" ht="15.95" customHeight="1" thickBot="1" x14ac:dyDescent="0.3">
      <c r="A40" s="41"/>
      <c r="C40" s="16" t="s">
        <v>621</v>
      </c>
      <c r="D40" s="16"/>
      <c r="E40" s="16"/>
      <c r="F40" s="16"/>
      <c r="G40" s="16"/>
      <c r="H40" s="22">
        <v>2</v>
      </c>
      <c r="I40" s="21" t="s">
        <v>192</v>
      </c>
      <c r="L40" s="21" t="s">
        <v>79</v>
      </c>
      <c r="M40" s="21"/>
      <c r="N40" s="21"/>
      <c r="O40" s="21"/>
      <c r="P40" s="21"/>
      <c r="Q40" s="41"/>
      <c r="R40" s="41"/>
      <c r="S40" s="17" t="s">
        <v>50</v>
      </c>
      <c r="T40" s="17"/>
      <c r="U40" s="17"/>
      <c r="V40" s="17"/>
      <c r="W40" s="17"/>
      <c r="X40" s="17"/>
      <c r="Y40" s="17"/>
      <c r="Z40" s="23">
        <f>SUM(Z28:Z39)</f>
        <v>209</v>
      </c>
      <c r="AA40" s="23">
        <f>SUM(AA28:AA39)</f>
        <v>58</v>
      </c>
      <c r="AB40" s="23">
        <f>SUM(AB28:AB39)</f>
        <v>82</v>
      </c>
      <c r="AC40" s="23">
        <f>+AB40+AA40</f>
        <v>140</v>
      </c>
      <c r="AD40" s="23">
        <f>SUM(AD28:AD39)</f>
        <v>20</v>
      </c>
      <c r="AE40" s="45"/>
      <c r="AF40" s="17" t="s">
        <v>57</v>
      </c>
      <c r="AG40" s="17"/>
      <c r="AH40" s="17"/>
      <c r="AI40" s="17"/>
      <c r="AJ40" s="17"/>
      <c r="AK40" s="17"/>
      <c r="AL40" s="17"/>
      <c r="AM40" s="23">
        <f>SUM(AM28:AM39)</f>
        <v>209</v>
      </c>
      <c r="AN40" s="23">
        <f>SUM(AN28:AN39)</f>
        <v>65</v>
      </c>
      <c r="AO40" s="23">
        <f>SUM(AO28:AO39)</f>
        <v>94</v>
      </c>
      <c r="AP40" s="23">
        <f>+AO40+AN40</f>
        <v>159</v>
      </c>
      <c r="AQ40" s="23">
        <f>SUM(AQ28:AQ39)</f>
        <v>18</v>
      </c>
      <c r="AR40" s="36"/>
    </row>
    <row r="41" spans="1:44" ht="15.95" customHeight="1" x14ac:dyDescent="0.25">
      <c r="A41" s="41"/>
      <c r="C41" s="16"/>
      <c r="D41" s="16"/>
      <c r="E41" s="16"/>
      <c r="F41" s="16"/>
      <c r="G41" s="16"/>
      <c r="H41" s="22">
        <v>2</v>
      </c>
      <c r="I41" s="21" t="s">
        <v>153</v>
      </c>
      <c r="L41" s="21" t="s">
        <v>99</v>
      </c>
      <c r="M41" s="21"/>
      <c r="N41" s="21"/>
      <c r="O41" s="21"/>
      <c r="P41" s="21"/>
      <c r="Q41" s="41"/>
      <c r="R41" s="41"/>
      <c r="S41" s="12" t="s">
        <v>93</v>
      </c>
      <c r="T41" s="12"/>
      <c r="U41" s="12"/>
      <c r="V41" s="12"/>
      <c r="W41" s="13"/>
      <c r="X41" s="14" t="s">
        <v>152</v>
      </c>
      <c r="Z41" s="27">
        <v>45.7</v>
      </c>
      <c r="AA41" s="22">
        <v>7</v>
      </c>
      <c r="AB41" s="22">
        <v>13</v>
      </c>
      <c r="AC41" s="22">
        <f t="shared" ref="AC41:AC52" si="9">+AA41+AB41</f>
        <v>20</v>
      </c>
      <c r="AD41" s="22">
        <v>2</v>
      </c>
      <c r="AE41" s="45"/>
      <c r="AF41" s="12" t="s">
        <v>92</v>
      </c>
      <c r="AG41" s="12"/>
      <c r="AH41" s="12"/>
      <c r="AI41" s="12"/>
      <c r="AJ41" s="13"/>
      <c r="AK41" s="14" t="s">
        <v>96</v>
      </c>
      <c r="AM41" s="22">
        <v>33</v>
      </c>
      <c r="AN41" s="22">
        <v>17</v>
      </c>
      <c r="AO41" s="22">
        <v>8</v>
      </c>
      <c r="AP41" s="22">
        <f t="shared" ref="AP41:AP52" si="10">+AN41+AO41</f>
        <v>25</v>
      </c>
      <c r="AQ41" s="22">
        <v>4</v>
      </c>
      <c r="AR41" s="36"/>
    </row>
    <row r="42" spans="1:44" ht="15.95" customHeight="1" x14ac:dyDescent="0.25">
      <c r="A42" s="41"/>
      <c r="H42" s="22"/>
      <c r="I42" s="21"/>
      <c r="L42" s="21"/>
      <c r="M42" s="21"/>
      <c r="N42" s="21"/>
      <c r="O42" s="21"/>
      <c r="P42" s="21"/>
      <c r="Q42" s="41"/>
      <c r="R42" s="41"/>
      <c r="S42" s="27">
        <v>7</v>
      </c>
      <c r="T42" s="21" t="s">
        <v>145</v>
      </c>
      <c r="U42" s="21"/>
      <c r="V42" s="21"/>
      <c r="W42" s="27"/>
      <c r="X42" s="22">
        <v>1</v>
      </c>
      <c r="Y42" s="16" t="s">
        <v>98</v>
      </c>
      <c r="Z42" s="22">
        <v>6</v>
      </c>
      <c r="AA42" s="22">
        <v>0</v>
      </c>
      <c r="AB42" s="22">
        <v>0</v>
      </c>
      <c r="AC42" s="22">
        <f t="shared" si="9"/>
        <v>0</v>
      </c>
      <c r="AD42" s="22">
        <v>0</v>
      </c>
      <c r="AE42" s="45"/>
      <c r="AF42" s="27">
        <v>7</v>
      </c>
      <c r="AG42" s="21" t="s">
        <v>183</v>
      </c>
      <c r="AH42" s="21"/>
      <c r="AI42" s="21"/>
      <c r="AJ42" s="27"/>
      <c r="AK42" s="22">
        <v>1</v>
      </c>
      <c r="AL42" s="21" t="s">
        <v>97</v>
      </c>
      <c r="AM42" s="22">
        <v>16</v>
      </c>
      <c r="AN42" s="22">
        <v>0</v>
      </c>
      <c r="AO42" s="22">
        <v>1</v>
      </c>
      <c r="AP42" s="22">
        <f t="shared" si="10"/>
        <v>1</v>
      </c>
      <c r="AQ42" s="22">
        <v>0</v>
      </c>
      <c r="AR42" s="36"/>
    </row>
    <row r="43" spans="1:44" ht="15.95" customHeight="1" x14ac:dyDescent="0.25">
      <c r="A43" s="41"/>
      <c r="C43" s="6" t="s">
        <v>176</v>
      </c>
      <c r="G43" s="5">
        <v>0</v>
      </c>
      <c r="H43" s="22"/>
      <c r="I43" s="21"/>
      <c r="J43" s="21"/>
      <c r="K43" s="21"/>
      <c r="L43" s="21"/>
      <c r="M43" s="21"/>
      <c r="N43" s="21"/>
      <c r="O43" s="21"/>
      <c r="P43" s="21"/>
      <c r="Q43" s="41"/>
      <c r="R43" s="41"/>
      <c r="S43" s="27">
        <v>9.5</v>
      </c>
      <c r="T43" s="21" t="s">
        <v>126</v>
      </c>
      <c r="U43" s="21"/>
      <c r="V43" s="21"/>
      <c r="W43" s="27"/>
      <c r="X43" s="22">
        <v>6</v>
      </c>
      <c r="Y43" s="16" t="s">
        <v>98</v>
      </c>
      <c r="Z43" s="27">
        <v>17.3</v>
      </c>
      <c r="AA43" s="22">
        <v>7</v>
      </c>
      <c r="AB43" s="22">
        <v>7</v>
      </c>
      <c r="AC43" s="22">
        <f t="shared" si="9"/>
        <v>14</v>
      </c>
      <c r="AD43" s="22">
        <v>8</v>
      </c>
      <c r="AE43" s="45"/>
      <c r="AF43" s="27">
        <v>9.5</v>
      </c>
      <c r="AG43" s="21" t="s">
        <v>150</v>
      </c>
      <c r="AH43" s="21"/>
      <c r="AI43" s="21"/>
      <c r="AJ43" s="27"/>
      <c r="AK43" s="22">
        <v>5</v>
      </c>
      <c r="AL43" s="21" t="s">
        <v>97</v>
      </c>
      <c r="AM43" s="22">
        <v>16</v>
      </c>
      <c r="AN43" s="22">
        <v>12</v>
      </c>
      <c r="AO43" s="22">
        <v>16</v>
      </c>
      <c r="AP43" s="22">
        <f t="shared" si="10"/>
        <v>28</v>
      </c>
      <c r="AQ43" s="22">
        <v>0</v>
      </c>
      <c r="AR43" s="36"/>
    </row>
    <row r="44" spans="1:44" ht="15.95" customHeight="1" x14ac:dyDescent="0.25">
      <c r="A44" s="41"/>
      <c r="B44" s="22" t="s">
        <v>27</v>
      </c>
      <c r="C44" s="21" t="s">
        <v>262</v>
      </c>
      <c r="D44" s="21"/>
      <c r="E44" s="21"/>
      <c r="F44" s="21"/>
      <c r="G44" s="21"/>
      <c r="H44" s="22"/>
      <c r="I44" s="21"/>
      <c r="J44" s="21"/>
      <c r="K44" s="21"/>
      <c r="L44" s="21"/>
      <c r="M44" s="21"/>
      <c r="N44" s="21"/>
      <c r="O44" s="21"/>
      <c r="P44" s="21"/>
      <c r="Q44" s="41"/>
      <c r="R44" s="41"/>
      <c r="S44" s="27">
        <v>8.5</v>
      </c>
      <c r="T44" s="21" t="s">
        <v>82</v>
      </c>
      <c r="U44" s="21"/>
      <c r="V44" s="21"/>
      <c r="W44" s="27"/>
      <c r="X44" s="22">
        <v>9</v>
      </c>
      <c r="Y44" s="16" t="s">
        <v>98</v>
      </c>
      <c r="Z44" s="22">
        <v>18</v>
      </c>
      <c r="AA44" s="22">
        <v>0</v>
      </c>
      <c r="AB44" s="22">
        <v>6</v>
      </c>
      <c r="AC44" s="22">
        <f t="shared" si="9"/>
        <v>6</v>
      </c>
      <c r="AD44" s="22">
        <v>2</v>
      </c>
      <c r="AE44" s="45"/>
      <c r="AF44" s="27">
        <v>8.5</v>
      </c>
      <c r="AG44" s="21" t="s">
        <v>154</v>
      </c>
      <c r="AH44" s="21"/>
      <c r="AI44" s="21"/>
      <c r="AJ44" s="27"/>
      <c r="AK44" s="22">
        <v>19</v>
      </c>
      <c r="AL44" s="21" t="s">
        <v>97</v>
      </c>
      <c r="AM44" s="22">
        <v>13</v>
      </c>
      <c r="AN44" s="22">
        <v>5</v>
      </c>
      <c r="AO44" s="22">
        <v>8</v>
      </c>
      <c r="AP44" s="22">
        <f t="shared" si="10"/>
        <v>13</v>
      </c>
      <c r="AQ44" s="22">
        <v>0</v>
      </c>
      <c r="AR44" s="36"/>
    </row>
    <row r="45" spans="1:44" ht="15.95" customHeight="1" x14ac:dyDescent="0.25">
      <c r="A45" s="41"/>
      <c r="B45" s="36"/>
      <c r="C45" s="46"/>
      <c r="D45" s="46"/>
      <c r="E45" s="46"/>
      <c r="F45" s="46"/>
      <c r="G45" s="42"/>
      <c r="H45" s="45"/>
      <c r="I45" s="46"/>
      <c r="J45" s="46"/>
      <c r="K45" s="45"/>
      <c r="L45" s="45"/>
      <c r="M45" s="45"/>
      <c r="N45" s="45"/>
      <c r="O45" s="45"/>
      <c r="P45" s="59"/>
      <c r="Q45" s="41"/>
      <c r="R45" s="41"/>
      <c r="S45" s="27">
        <v>8</v>
      </c>
      <c r="T45" s="21" t="s">
        <v>187</v>
      </c>
      <c r="U45" s="21"/>
      <c r="V45" s="21"/>
      <c r="W45" s="27"/>
      <c r="X45" s="22">
        <v>10</v>
      </c>
      <c r="Y45" s="16" t="s">
        <v>98</v>
      </c>
      <c r="Z45" s="22">
        <v>15</v>
      </c>
      <c r="AA45" s="22">
        <v>4</v>
      </c>
      <c r="AB45" s="22">
        <v>7</v>
      </c>
      <c r="AC45" s="22">
        <f t="shared" si="9"/>
        <v>11</v>
      </c>
      <c r="AD45" s="22">
        <v>2</v>
      </c>
      <c r="AE45" s="45"/>
      <c r="AF45" s="27">
        <v>8</v>
      </c>
      <c r="AG45" s="21" t="s">
        <v>131</v>
      </c>
      <c r="AH45" s="21"/>
      <c r="AI45" s="21"/>
      <c r="AJ45" s="27"/>
      <c r="AK45" s="22">
        <v>7</v>
      </c>
      <c r="AL45" s="21" t="s">
        <v>97</v>
      </c>
      <c r="AM45" s="22">
        <v>18</v>
      </c>
      <c r="AN45" s="22">
        <v>2</v>
      </c>
      <c r="AO45" s="22">
        <v>4</v>
      </c>
      <c r="AP45" s="22">
        <f t="shared" si="10"/>
        <v>6</v>
      </c>
      <c r="AQ45" s="22">
        <v>2</v>
      </c>
      <c r="AR45" s="36"/>
    </row>
    <row r="46" spans="1:44" ht="15.95" customHeight="1" x14ac:dyDescent="0.25">
      <c r="A46" s="41"/>
      <c r="B46" s="11"/>
      <c r="C46" s="11"/>
      <c r="D46" s="11"/>
      <c r="E46" s="21" t="s">
        <v>102</v>
      </c>
      <c r="F46" s="21"/>
      <c r="G46" s="5">
        <f>SUM(G14:G45)</f>
        <v>17</v>
      </c>
      <c r="H46" s="5"/>
      <c r="I46" s="20"/>
      <c r="J46" s="21" t="s">
        <v>56</v>
      </c>
      <c r="K46" s="20"/>
      <c r="L46" s="5">
        <f>COUNTA(C14:C45)-8</f>
        <v>8</v>
      </c>
      <c r="N46" s="21" t="s">
        <v>73</v>
      </c>
      <c r="O46" s="5">
        <f>+L46*2</f>
        <v>16</v>
      </c>
      <c r="P46" s="11"/>
      <c r="Q46" s="41"/>
      <c r="R46" s="41"/>
      <c r="S46" s="27">
        <v>7.5</v>
      </c>
      <c r="T46" s="21" t="s">
        <v>62</v>
      </c>
      <c r="U46" s="21"/>
      <c r="V46" s="21"/>
      <c r="W46" s="27"/>
      <c r="X46" s="22">
        <v>4</v>
      </c>
      <c r="Y46" s="16" t="s">
        <v>98</v>
      </c>
      <c r="Z46" s="22">
        <v>7</v>
      </c>
      <c r="AA46" s="22">
        <v>2</v>
      </c>
      <c r="AB46" s="22">
        <v>2</v>
      </c>
      <c r="AC46" s="22">
        <f t="shared" si="9"/>
        <v>4</v>
      </c>
      <c r="AD46" s="22">
        <v>0</v>
      </c>
      <c r="AE46" s="45"/>
      <c r="AF46" s="27">
        <v>8</v>
      </c>
      <c r="AG46" s="21" t="s">
        <v>193</v>
      </c>
      <c r="AH46" s="21"/>
      <c r="AI46" s="21"/>
      <c r="AJ46" s="27"/>
      <c r="AK46" s="22">
        <v>9</v>
      </c>
      <c r="AL46" s="21" t="s">
        <v>97</v>
      </c>
      <c r="AM46" s="22">
        <v>14</v>
      </c>
      <c r="AN46" s="22">
        <v>1</v>
      </c>
      <c r="AO46" s="22">
        <v>3</v>
      </c>
      <c r="AP46" s="22">
        <f t="shared" si="10"/>
        <v>4</v>
      </c>
      <c r="AQ46" s="22">
        <v>6</v>
      </c>
      <c r="AR46" s="36"/>
    </row>
    <row r="47" spans="1:44" ht="15.95" customHeight="1" x14ac:dyDescent="0.25">
      <c r="A47" s="41"/>
      <c r="E47" s="21" t="s">
        <v>101</v>
      </c>
      <c r="F47" s="21"/>
      <c r="G47" s="5">
        <f>COUNTA(L15:L45)+COUNTIF(L15:L45,"*&amp;*")</f>
        <v>21</v>
      </c>
      <c r="O47" t="s">
        <v>144</v>
      </c>
      <c r="Q47" s="41"/>
      <c r="R47" s="41"/>
      <c r="S47" s="27">
        <v>7.5</v>
      </c>
      <c r="T47" s="21" t="s">
        <v>158</v>
      </c>
      <c r="U47" s="21"/>
      <c r="V47" s="21"/>
      <c r="W47" s="27"/>
      <c r="X47" s="22">
        <v>11</v>
      </c>
      <c r="Y47" s="16" t="s">
        <v>98</v>
      </c>
      <c r="Z47" s="22">
        <v>18</v>
      </c>
      <c r="AA47" s="22">
        <v>5</v>
      </c>
      <c r="AB47" s="22">
        <v>11</v>
      </c>
      <c r="AC47" s="22">
        <f t="shared" si="9"/>
        <v>16</v>
      </c>
      <c r="AD47" s="22">
        <v>2</v>
      </c>
      <c r="AE47" s="45"/>
      <c r="AF47" s="27">
        <v>7.5</v>
      </c>
      <c r="AG47" s="21" t="s">
        <v>32</v>
      </c>
      <c r="AH47" s="21"/>
      <c r="AI47" s="21"/>
      <c r="AJ47" s="27"/>
      <c r="AK47" s="22">
        <v>10</v>
      </c>
      <c r="AL47" s="21" t="s">
        <v>97</v>
      </c>
      <c r="AM47" s="22">
        <v>18</v>
      </c>
      <c r="AN47" s="22">
        <v>8</v>
      </c>
      <c r="AO47" s="22">
        <v>7</v>
      </c>
      <c r="AP47" s="22">
        <f t="shared" si="10"/>
        <v>15</v>
      </c>
      <c r="AQ47" s="22">
        <v>0</v>
      </c>
      <c r="AR47" s="36"/>
    </row>
    <row r="48" spans="1:44" ht="15.95" customHeight="1" x14ac:dyDescent="0.25">
      <c r="A48" s="41"/>
      <c r="Q48" s="41"/>
      <c r="R48" s="41"/>
      <c r="S48" s="27">
        <v>7.5</v>
      </c>
      <c r="T48" s="21" t="s">
        <v>239</v>
      </c>
      <c r="U48" s="21"/>
      <c r="V48" s="21"/>
      <c r="W48" s="27"/>
      <c r="X48" s="22">
        <v>12</v>
      </c>
      <c r="Y48" s="16" t="s">
        <v>98</v>
      </c>
      <c r="Z48" s="22">
        <v>19</v>
      </c>
      <c r="AA48" s="22">
        <v>8</v>
      </c>
      <c r="AB48" s="22">
        <v>8</v>
      </c>
      <c r="AC48" s="22">
        <f t="shared" si="9"/>
        <v>16</v>
      </c>
      <c r="AD48" s="22">
        <v>0</v>
      </c>
      <c r="AE48" s="45"/>
      <c r="AF48" s="27">
        <v>7.5</v>
      </c>
      <c r="AG48" s="21" t="s">
        <v>143</v>
      </c>
      <c r="AH48" s="21"/>
      <c r="AI48" s="21"/>
      <c r="AJ48" s="27"/>
      <c r="AK48" s="22">
        <v>2</v>
      </c>
      <c r="AL48" s="21" t="s">
        <v>97</v>
      </c>
      <c r="AM48" s="22">
        <v>14</v>
      </c>
      <c r="AN48" s="22">
        <v>0</v>
      </c>
      <c r="AO48" s="22">
        <v>5</v>
      </c>
      <c r="AP48" s="22">
        <f t="shared" si="10"/>
        <v>5</v>
      </c>
      <c r="AQ48" s="22">
        <v>4</v>
      </c>
      <c r="AR48" s="36"/>
    </row>
    <row r="49" spans="1:44" ht="15.95" customHeight="1" x14ac:dyDescent="0.25">
      <c r="A49" s="41"/>
      <c r="B49" s="6" t="s">
        <v>83</v>
      </c>
      <c r="C49" s="6"/>
      <c r="N49" s="6"/>
      <c r="O49" s="6"/>
      <c r="Q49" s="41"/>
      <c r="R49" s="41"/>
      <c r="S49" s="27">
        <v>7</v>
      </c>
      <c r="T49" s="21" t="s">
        <v>52</v>
      </c>
      <c r="U49" s="21"/>
      <c r="V49" s="21"/>
      <c r="W49" s="27"/>
      <c r="X49" s="22">
        <v>15</v>
      </c>
      <c r="Y49" s="16" t="s">
        <v>98</v>
      </c>
      <c r="Z49" s="22">
        <v>18</v>
      </c>
      <c r="AA49" s="22">
        <v>3</v>
      </c>
      <c r="AB49" s="22">
        <v>6</v>
      </c>
      <c r="AC49" s="22">
        <f t="shared" si="9"/>
        <v>9</v>
      </c>
      <c r="AD49" s="22">
        <v>0</v>
      </c>
      <c r="AE49" s="45"/>
      <c r="AF49" s="27">
        <v>7</v>
      </c>
      <c r="AG49" s="21" t="s">
        <v>141</v>
      </c>
      <c r="AH49" s="21"/>
      <c r="AI49" s="21"/>
      <c r="AJ49" s="27"/>
      <c r="AK49" s="22">
        <v>13</v>
      </c>
      <c r="AL49" s="21" t="s">
        <v>97</v>
      </c>
      <c r="AM49" s="22">
        <v>19</v>
      </c>
      <c r="AN49" s="22">
        <v>0</v>
      </c>
      <c r="AO49" s="22">
        <v>8</v>
      </c>
      <c r="AP49" s="22">
        <f t="shared" si="10"/>
        <v>8</v>
      </c>
      <c r="AQ49" s="22">
        <v>4</v>
      </c>
      <c r="AR49" s="36"/>
    </row>
    <row r="50" spans="1:44" ht="15.95" customHeight="1" x14ac:dyDescent="0.25">
      <c r="A50" s="41"/>
      <c r="Q50" s="41"/>
      <c r="R50" s="41"/>
      <c r="S50" s="27">
        <v>6.5</v>
      </c>
      <c r="T50" s="21" t="s">
        <v>63</v>
      </c>
      <c r="U50" s="21"/>
      <c r="V50" s="21"/>
      <c r="W50" s="27"/>
      <c r="X50" s="22">
        <v>14</v>
      </c>
      <c r="Y50" s="16" t="s">
        <v>98</v>
      </c>
      <c r="Z50" s="22">
        <v>17</v>
      </c>
      <c r="AA50" s="22">
        <v>1</v>
      </c>
      <c r="AB50" s="22">
        <v>7</v>
      </c>
      <c r="AC50" s="22">
        <f t="shared" si="9"/>
        <v>8</v>
      </c>
      <c r="AD50" s="22">
        <v>0</v>
      </c>
      <c r="AE50" s="45"/>
      <c r="AF50" s="27">
        <v>7</v>
      </c>
      <c r="AG50" s="21" t="s">
        <v>39</v>
      </c>
      <c r="AH50" s="21"/>
      <c r="AI50" s="21"/>
      <c r="AJ50" s="27"/>
      <c r="AK50" s="22">
        <v>27</v>
      </c>
      <c r="AL50" s="21" t="s">
        <v>97</v>
      </c>
      <c r="AM50" s="22">
        <v>19</v>
      </c>
      <c r="AN50" s="22">
        <v>3</v>
      </c>
      <c r="AO50" s="22">
        <v>7</v>
      </c>
      <c r="AP50" s="22">
        <f t="shared" si="10"/>
        <v>10</v>
      </c>
      <c r="AQ50" s="22">
        <v>0</v>
      </c>
      <c r="AR50" s="36"/>
    </row>
    <row r="51" spans="1:44" ht="15.95" customHeight="1" x14ac:dyDescent="0.25">
      <c r="A51" s="41"/>
      <c r="C51" s="6" t="s">
        <v>58</v>
      </c>
      <c r="H51" s="6" t="s">
        <v>65</v>
      </c>
      <c r="M51" s="6" t="s">
        <v>66</v>
      </c>
      <c r="Q51" s="41"/>
      <c r="R51" s="41"/>
      <c r="S51" s="27">
        <v>6</v>
      </c>
      <c r="T51" s="21" t="s">
        <v>47</v>
      </c>
      <c r="X51" s="22">
        <v>3</v>
      </c>
      <c r="Y51" s="16" t="s">
        <v>98</v>
      </c>
      <c r="Z51" s="22">
        <v>19</v>
      </c>
      <c r="AA51" s="22">
        <v>0</v>
      </c>
      <c r="AB51" s="22">
        <v>0</v>
      </c>
      <c r="AC51" s="22">
        <f t="shared" si="9"/>
        <v>0</v>
      </c>
      <c r="AD51" s="22">
        <v>2</v>
      </c>
      <c r="AE51" s="45"/>
      <c r="AF51" s="27">
        <v>6.5</v>
      </c>
      <c r="AG51" s="21" t="s">
        <v>48</v>
      </c>
      <c r="AK51" s="22">
        <v>3</v>
      </c>
      <c r="AL51" s="21" t="s">
        <v>97</v>
      </c>
      <c r="AM51" s="22">
        <v>18</v>
      </c>
      <c r="AN51" s="22">
        <v>0</v>
      </c>
      <c r="AO51" s="22">
        <v>3</v>
      </c>
      <c r="AP51" s="22">
        <f t="shared" si="10"/>
        <v>3</v>
      </c>
      <c r="AQ51" s="22">
        <v>6</v>
      </c>
      <c r="AR51" s="36"/>
    </row>
    <row r="52" spans="1:44" ht="15.95" customHeight="1" x14ac:dyDescent="0.25">
      <c r="A52" s="41"/>
      <c r="C52" s="21" t="s">
        <v>275</v>
      </c>
      <c r="H52" s="21"/>
      <c r="I52" s="21"/>
      <c r="J52" s="21"/>
      <c r="K52" s="21"/>
      <c r="L52" s="21"/>
      <c r="M52" s="21"/>
      <c r="N52" s="21"/>
      <c r="O52" s="21"/>
      <c r="P52" s="21"/>
      <c r="Q52" s="41"/>
      <c r="R52" s="41"/>
      <c r="S52" s="27">
        <v>6</v>
      </c>
      <c r="T52" s="21" t="s">
        <v>49</v>
      </c>
      <c r="U52" s="21"/>
      <c r="V52" s="21"/>
      <c r="W52" s="27"/>
      <c r="X52" s="22">
        <v>7</v>
      </c>
      <c r="Y52" s="16" t="s">
        <v>98</v>
      </c>
      <c r="Z52" s="22">
        <v>9</v>
      </c>
      <c r="AA52" s="22">
        <v>2</v>
      </c>
      <c r="AB52" s="22">
        <v>2</v>
      </c>
      <c r="AC52" s="22">
        <f t="shared" si="9"/>
        <v>4</v>
      </c>
      <c r="AD52" s="22">
        <v>0</v>
      </c>
      <c r="AE52" s="45"/>
      <c r="AF52" s="27">
        <v>6</v>
      </c>
      <c r="AG52" s="21" t="s">
        <v>113</v>
      </c>
      <c r="AH52" s="21"/>
      <c r="AI52" s="21"/>
      <c r="AJ52" s="27"/>
      <c r="AK52" s="22">
        <v>6</v>
      </c>
      <c r="AL52" s="21" t="s">
        <v>97</v>
      </c>
      <c r="AM52" s="22">
        <v>11</v>
      </c>
      <c r="AN52" s="22">
        <v>1</v>
      </c>
      <c r="AO52" s="22">
        <v>0</v>
      </c>
      <c r="AP52" s="22">
        <f t="shared" si="10"/>
        <v>1</v>
      </c>
      <c r="AQ52" s="22">
        <v>4</v>
      </c>
      <c r="AR52" s="36"/>
    </row>
    <row r="53" spans="1:44" ht="15.95" customHeight="1" thickBot="1" x14ac:dyDescent="0.3">
      <c r="A53" s="41"/>
      <c r="C53" s="21" t="s">
        <v>628</v>
      </c>
      <c r="H53" s="21"/>
      <c r="I53" s="21"/>
      <c r="J53" s="21"/>
      <c r="K53" s="21"/>
      <c r="L53" s="21"/>
      <c r="M53" s="21"/>
      <c r="N53" s="21"/>
      <c r="Q53" s="41"/>
      <c r="R53" s="41"/>
      <c r="S53" s="17" t="s">
        <v>95</v>
      </c>
      <c r="T53" s="17"/>
      <c r="U53" s="17"/>
      <c r="V53" s="17"/>
      <c r="W53" s="17"/>
      <c r="X53" s="17"/>
      <c r="Y53" s="17"/>
      <c r="Z53" s="23">
        <f>SUM(Z41:Z52)</f>
        <v>209</v>
      </c>
      <c r="AA53" s="23">
        <f>SUM(AA41:AA52)</f>
        <v>39</v>
      </c>
      <c r="AB53" s="23">
        <f>SUM(AB41:AB52)</f>
        <v>69</v>
      </c>
      <c r="AC53" s="23">
        <f>+AB53+AA53</f>
        <v>108</v>
      </c>
      <c r="AD53" s="23">
        <f>SUM(AD41:AD52)</f>
        <v>18</v>
      </c>
      <c r="AE53" s="45"/>
      <c r="AF53" s="17" t="s">
        <v>94</v>
      </c>
      <c r="AG53" s="17"/>
      <c r="AH53" s="17"/>
      <c r="AI53" s="17"/>
      <c r="AJ53" s="17"/>
      <c r="AK53" s="17"/>
      <c r="AL53" s="17"/>
      <c r="AM53" s="23">
        <f>SUM(AM41:AM52)</f>
        <v>209</v>
      </c>
      <c r="AN53" s="23">
        <f>SUM(AN41:AN52)</f>
        <v>49</v>
      </c>
      <c r="AO53" s="23">
        <f>SUM(AO41:AO52)</f>
        <v>70</v>
      </c>
      <c r="AP53" s="23">
        <f>+AO53+AN53</f>
        <v>119</v>
      </c>
      <c r="AQ53" s="23">
        <f>SUM(AQ41:AQ52)</f>
        <v>30</v>
      </c>
      <c r="AR53" s="36"/>
    </row>
    <row r="54" spans="1:44" ht="15.95" customHeight="1" x14ac:dyDescent="0.25">
      <c r="A54" s="41"/>
      <c r="H54" s="21"/>
      <c r="I54" s="21"/>
      <c r="J54" s="21"/>
      <c r="K54" s="21"/>
      <c r="L54" s="21"/>
      <c r="M54" s="21"/>
      <c r="N54" s="21"/>
      <c r="Q54" s="41"/>
      <c r="R54" s="41"/>
      <c r="S54" s="12" t="s">
        <v>115</v>
      </c>
      <c r="T54" s="12"/>
      <c r="U54" s="12"/>
      <c r="V54" s="12"/>
      <c r="W54" s="12"/>
      <c r="X54" s="14" t="s">
        <v>36</v>
      </c>
      <c r="Z54" s="22">
        <v>17</v>
      </c>
      <c r="AA54" s="22">
        <v>3</v>
      </c>
      <c r="AB54" s="22">
        <v>15</v>
      </c>
      <c r="AC54" s="22">
        <f t="shared" ref="AC54:AC65" si="11">+AA54+AB54</f>
        <v>18</v>
      </c>
      <c r="AD54" s="22">
        <v>0</v>
      </c>
      <c r="AE54" s="45"/>
      <c r="AF54" s="19" t="s">
        <v>14</v>
      </c>
      <c r="AG54" s="19"/>
      <c r="AH54" s="19"/>
      <c r="AI54" s="19"/>
      <c r="AJ54" s="19"/>
      <c r="AK54" s="16" t="s">
        <v>26</v>
      </c>
      <c r="AM54" s="22">
        <v>44</v>
      </c>
      <c r="AN54" s="22">
        <v>10</v>
      </c>
      <c r="AO54" s="22">
        <v>30</v>
      </c>
      <c r="AP54" s="22">
        <f t="shared" ref="AP54:AP65" si="12">+AN54+AO54</f>
        <v>40</v>
      </c>
      <c r="AQ54" s="22">
        <v>6</v>
      </c>
      <c r="AR54" s="36"/>
    </row>
    <row r="55" spans="1:44" ht="15.95" customHeight="1" x14ac:dyDescent="0.25">
      <c r="A55" s="41"/>
      <c r="M55" s="21"/>
      <c r="Q55" s="41"/>
      <c r="R55" s="41"/>
      <c r="S55" s="27">
        <v>7.5</v>
      </c>
      <c r="T55" s="21" t="s">
        <v>69</v>
      </c>
      <c r="U55" s="21"/>
      <c r="V55" s="21"/>
      <c r="W55" s="21"/>
      <c r="X55" s="22">
        <v>68</v>
      </c>
      <c r="Y55" s="21" t="s">
        <v>106</v>
      </c>
      <c r="Z55" s="22">
        <v>19</v>
      </c>
      <c r="AA55" s="22">
        <v>0</v>
      </c>
      <c r="AB55" s="22">
        <v>1</v>
      </c>
      <c r="AC55" s="22">
        <f t="shared" si="11"/>
        <v>1</v>
      </c>
      <c r="AD55" s="22">
        <v>0</v>
      </c>
      <c r="AE55" s="45"/>
      <c r="AF55" s="27">
        <v>8</v>
      </c>
      <c r="AG55" s="21" t="s">
        <v>142</v>
      </c>
      <c r="AK55" s="22">
        <v>1</v>
      </c>
      <c r="AL55" s="21" t="s">
        <v>107</v>
      </c>
      <c r="AM55" s="22">
        <v>18</v>
      </c>
      <c r="AN55" s="22">
        <v>0</v>
      </c>
      <c r="AO55" s="22">
        <v>0</v>
      </c>
      <c r="AP55" s="22">
        <f t="shared" si="12"/>
        <v>0</v>
      </c>
      <c r="AQ55" s="22">
        <v>0</v>
      </c>
      <c r="AR55" s="36"/>
    </row>
    <row r="56" spans="1:44" ht="15.95" customHeight="1" x14ac:dyDescent="0.25">
      <c r="A56" s="41"/>
      <c r="Q56" s="41"/>
      <c r="R56" s="41"/>
      <c r="S56" s="27">
        <v>9.5</v>
      </c>
      <c r="T56" s="21" t="s">
        <v>85</v>
      </c>
      <c r="U56" s="21"/>
      <c r="V56" s="21"/>
      <c r="W56" s="21"/>
      <c r="X56" s="22">
        <v>9</v>
      </c>
      <c r="Y56" s="21" t="s">
        <v>106</v>
      </c>
      <c r="Z56" s="22">
        <v>17</v>
      </c>
      <c r="AA56" s="22">
        <v>20</v>
      </c>
      <c r="AB56" s="22">
        <v>16</v>
      </c>
      <c r="AC56" s="22">
        <f t="shared" si="11"/>
        <v>36</v>
      </c>
      <c r="AD56" s="22">
        <v>2</v>
      </c>
      <c r="AE56" s="45"/>
      <c r="AF56" s="27">
        <v>9</v>
      </c>
      <c r="AG56" s="21" t="s">
        <v>167</v>
      </c>
      <c r="AH56" s="21"/>
      <c r="AI56" s="21"/>
      <c r="AJ56" s="21"/>
      <c r="AK56" s="22">
        <v>71</v>
      </c>
      <c r="AL56" s="21" t="s">
        <v>107</v>
      </c>
      <c r="AM56" s="22">
        <v>17</v>
      </c>
      <c r="AN56" s="22">
        <v>10</v>
      </c>
      <c r="AO56" s="22">
        <v>5</v>
      </c>
      <c r="AP56" s="22">
        <f t="shared" si="12"/>
        <v>15</v>
      </c>
      <c r="AQ56" s="22">
        <v>2</v>
      </c>
      <c r="AR56" s="36"/>
    </row>
    <row r="57" spans="1:44" ht="15.95" customHeight="1" x14ac:dyDescent="0.25">
      <c r="A57" s="41"/>
      <c r="Q57" s="41"/>
      <c r="R57" s="41"/>
      <c r="S57" s="27">
        <v>8.5</v>
      </c>
      <c r="T57" s="21" t="s">
        <v>282</v>
      </c>
      <c r="U57" s="21"/>
      <c r="V57" s="21"/>
      <c r="W57" s="21"/>
      <c r="X57" s="22">
        <v>14</v>
      </c>
      <c r="Y57" s="21" t="s">
        <v>106</v>
      </c>
      <c r="Z57" s="22">
        <v>18</v>
      </c>
      <c r="AA57" s="22">
        <v>9</v>
      </c>
      <c r="AB57" s="22">
        <v>14</v>
      </c>
      <c r="AC57" s="22">
        <f t="shared" si="11"/>
        <v>23</v>
      </c>
      <c r="AD57" s="22">
        <v>6</v>
      </c>
      <c r="AE57" s="45"/>
      <c r="AF57" s="27">
        <v>8.5</v>
      </c>
      <c r="AG57" s="21" t="s">
        <v>42</v>
      </c>
      <c r="AH57" s="21"/>
      <c r="AI57" s="21"/>
      <c r="AJ57" s="21"/>
      <c r="AK57" s="22">
        <v>2</v>
      </c>
      <c r="AL57" s="21" t="s">
        <v>107</v>
      </c>
      <c r="AM57" s="22">
        <v>16</v>
      </c>
      <c r="AN57" s="22">
        <v>9</v>
      </c>
      <c r="AO57" s="22">
        <v>12</v>
      </c>
      <c r="AP57" s="22">
        <f t="shared" si="12"/>
        <v>21</v>
      </c>
      <c r="AQ57" s="22">
        <v>4</v>
      </c>
      <c r="AR57" s="36"/>
    </row>
    <row r="58" spans="1:44" ht="15.95" customHeight="1" x14ac:dyDescent="0.25">
      <c r="A58" s="41"/>
      <c r="Q58" s="41"/>
      <c r="R58" s="41"/>
      <c r="S58" s="27">
        <v>8</v>
      </c>
      <c r="T58" s="21" t="s">
        <v>190</v>
      </c>
      <c r="U58" s="21"/>
      <c r="V58" s="21"/>
      <c r="W58" s="21"/>
      <c r="X58" s="22">
        <v>11</v>
      </c>
      <c r="Y58" s="21" t="s">
        <v>106</v>
      </c>
      <c r="Z58" s="22">
        <v>16</v>
      </c>
      <c r="AA58" s="22">
        <v>1</v>
      </c>
      <c r="AB58" s="22">
        <v>5</v>
      </c>
      <c r="AC58" s="22">
        <f t="shared" si="11"/>
        <v>6</v>
      </c>
      <c r="AD58" s="22">
        <v>0</v>
      </c>
      <c r="AE58" s="45"/>
      <c r="AF58" s="27">
        <v>8</v>
      </c>
      <c r="AG58" s="21" t="s">
        <v>74</v>
      </c>
      <c r="AH58" s="21"/>
      <c r="AI58" s="21"/>
      <c r="AJ58" s="21"/>
      <c r="AK58" s="22">
        <v>91</v>
      </c>
      <c r="AL58" s="21" t="s">
        <v>107</v>
      </c>
      <c r="AM58" s="22">
        <v>18</v>
      </c>
      <c r="AN58" s="22">
        <v>12</v>
      </c>
      <c r="AO58" s="22">
        <v>3</v>
      </c>
      <c r="AP58" s="22">
        <f t="shared" si="12"/>
        <v>15</v>
      </c>
      <c r="AQ58" s="22">
        <v>2</v>
      </c>
      <c r="AR58" s="36"/>
    </row>
    <row r="59" spans="1:44" ht="15.95" customHeight="1" x14ac:dyDescent="0.25">
      <c r="A59" s="41"/>
      <c r="Q59" s="41"/>
      <c r="R59" s="41"/>
      <c r="S59" s="27">
        <v>7.5</v>
      </c>
      <c r="T59" s="21" t="s">
        <v>139</v>
      </c>
      <c r="U59" s="21"/>
      <c r="V59" s="21"/>
      <c r="W59" s="21"/>
      <c r="X59" s="22">
        <v>6</v>
      </c>
      <c r="Y59" s="21" t="s">
        <v>106</v>
      </c>
      <c r="Z59" s="22">
        <v>18</v>
      </c>
      <c r="AA59" s="22">
        <v>7</v>
      </c>
      <c r="AB59" s="22">
        <v>8</v>
      </c>
      <c r="AC59" s="22">
        <f t="shared" si="11"/>
        <v>15</v>
      </c>
      <c r="AD59" s="22">
        <v>0</v>
      </c>
      <c r="AE59" s="45"/>
      <c r="AF59" s="27">
        <v>8</v>
      </c>
      <c r="AG59" s="21" t="s">
        <v>195</v>
      </c>
      <c r="AH59" s="21"/>
      <c r="AI59" s="21"/>
      <c r="AJ59" s="21"/>
      <c r="AK59" s="22">
        <v>5</v>
      </c>
      <c r="AL59" s="21" t="s">
        <v>107</v>
      </c>
      <c r="AM59" s="22">
        <v>13</v>
      </c>
      <c r="AN59" s="22">
        <v>4</v>
      </c>
      <c r="AO59" s="22">
        <v>3</v>
      </c>
      <c r="AP59" s="22">
        <f t="shared" si="12"/>
        <v>7</v>
      </c>
      <c r="AQ59" s="22">
        <v>2</v>
      </c>
      <c r="AR59" s="36"/>
    </row>
    <row r="60" spans="1:44" ht="15.95" customHeight="1" x14ac:dyDescent="0.25">
      <c r="A60" s="41"/>
      <c r="Q60" s="41"/>
      <c r="R60" s="41"/>
      <c r="S60" s="27">
        <v>7.5</v>
      </c>
      <c r="T60" s="21" t="s">
        <v>118</v>
      </c>
      <c r="V60" s="21"/>
      <c r="W60" s="21"/>
      <c r="X60" s="22">
        <v>7</v>
      </c>
      <c r="Y60" s="21" t="s">
        <v>106</v>
      </c>
      <c r="Z60" s="22">
        <v>17</v>
      </c>
      <c r="AA60" s="22">
        <v>9</v>
      </c>
      <c r="AB60" s="22">
        <v>17</v>
      </c>
      <c r="AC60" s="22">
        <f t="shared" si="11"/>
        <v>26</v>
      </c>
      <c r="AD60" s="22">
        <v>6</v>
      </c>
      <c r="AE60" s="45"/>
      <c r="AF60" s="27">
        <v>7.5</v>
      </c>
      <c r="AG60" s="21" t="s">
        <v>450</v>
      </c>
      <c r="AH60" s="21"/>
      <c r="AI60" s="21"/>
      <c r="AJ60" s="21"/>
      <c r="AK60" s="22">
        <v>97</v>
      </c>
      <c r="AL60" s="21" t="s">
        <v>107</v>
      </c>
      <c r="AM60" s="22">
        <v>16</v>
      </c>
      <c r="AN60" s="22">
        <v>2</v>
      </c>
      <c r="AO60" s="22">
        <v>2</v>
      </c>
      <c r="AP60" s="22">
        <f t="shared" si="12"/>
        <v>4</v>
      </c>
      <c r="AQ60" s="22">
        <v>2</v>
      </c>
      <c r="AR60" s="36"/>
    </row>
    <row r="61" spans="1:44" ht="15.95" customHeight="1" x14ac:dyDescent="0.25">
      <c r="A61" s="41"/>
      <c r="Q61" s="36"/>
      <c r="R61" s="41"/>
      <c r="S61" s="27">
        <v>7.5</v>
      </c>
      <c r="T61" s="21" t="s">
        <v>128</v>
      </c>
      <c r="U61" s="21"/>
      <c r="V61" s="21"/>
      <c r="W61" s="21"/>
      <c r="X61" s="22">
        <v>10</v>
      </c>
      <c r="Y61" s="21" t="s">
        <v>106</v>
      </c>
      <c r="Z61" s="22">
        <v>18</v>
      </c>
      <c r="AA61" s="22">
        <v>11</v>
      </c>
      <c r="AB61" s="22">
        <v>10</v>
      </c>
      <c r="AC61" s="22">
        <f t="shared" si="11"/>
        <v>21</v>
      </c>
      <c r="AD61" s="22">
        <v>0</v>
      </c>
      <c r="AE61" s="45"/>
      <c r="AF61" s="27">
        <v>7.5</v>
      </c>
      <c r="AG61" s="21" t="s">
        <v>60</v>
      </c>
      <c r="AH61" s="21"/>
      <c r="AI61" s="21"/>
      <c r="AJ61" s="21"/>
      <c r="AK61" s="22">
        <v>23</v>
      </c>
      <c r="AL61" s="21" t="s">
        <v>107</v>
      </c>
      <c r="AM61" s="22">
        <v>11</v>
      </c>
      <c r="AN61" s="22">
        <v>2</v>
      </c>
      <c r="AO61" s="22">
        <v>9</v>
      </c>
      <c r="AP61" s="22">
        <f t="shared" si="12"/>
        <v>11</v>
      </c>
      <c r="AQ61" s="22">
        <v>0</v>
      </c>
      <c r="AR61" s="36"/>
    </row>
    <row r="62" spans="1:44" ht="15.95" customHeight="1" x14ac:dyDescent="0.25">
      <c r="A62" s="41"/>
      <c r="Q62" s="41"/>
      <c r="R62" s="41"/>
      <c r="S62" s="27">
        <v>7</v>
      </c>
      <c r="T62" s="21" t="s">
        <v>191</v>
      </c>
      <c r="U62" s="21"/>
      <c r="V62" s="21"/>
      <c r="W62" s="21"/>
      <c r="X62" s="22">
        <v>5</v>
      </c>
      <c r="Y62" s="21" t="s">
        <v>106</v>
      </c>
      <c r="Z62" s="22">
        <v>16</v>
      </c>
      <c r="AA62" s="22">
        <v>1</v>
      </c>
      <c r="AB62" s="22">
        <v>3</v>
      </c>
      <c r="AC62" s="22">
        <f t="shared" si="11"/>
        <v>4</v>
      </c>
      <c r="AD62" s="22">
        <v>2</v>
      </c>
      <c r="AE62" s="45"/>
      <c r="AF62" s="27">
        <v>7</v>
      </c>
      <c r="AG62" s="21" t="s">
        <v>61</v>
      </c>
      <c r="AH62" s="21"/>
      <c r="AI62" s="21"/>
      <c r="AJ62" s="21"/>
      <c r="AK62" s="22">
        <v>7</v>
      </c>
      <c r="AL62" s="21" t="s">
        <v>107</v>
      </c>
      <c r="AM62" s="22">
        <v>17</v>
      </c>
      <c r="AN62" s="22">
        <v>1</v>
      </c>
      <c r="AO62" s="22">
        <v>1</v>
      </c>
      <c r="AP62" s="22">
        <f t="shared" si="12"/>
        <v>2</v>
      </c>
      <c r="AQ62" s="22">
        <v>0</v>
      </c>
      <c r="AR62" s="36"/>
    </row>
    <row r="63" spans="1:44" ht="15.95" customHeight="1" x14ac:dyDescent="0.25">
      <c r="A63" s="36"/>
      <c r="Q63" s="36"/>
      <c r="R63" s="41"/>
      <c r="S63" s="27">
        <v>6.5</v>
      </c>
      <c r="T63" s="21" t="s">
        <v>30</v>
      </c>
      <c r="U63" s="21"/>
      <c r="V63" s="21"/>
      <c r="W63" s="21"/>
      <c r="X63" s="22">
        <v>3</v>
      </c>
      <c r="Y63" s="21" t="s">
        <v>106</v>
      </c>
      <c r="Z63" s="22">
        <v>19</v>
      </c>
      <c r="AA63" s="22">
        <v>0</v>
      </c>
      <c r="AB63" s="22">
        <v>8</v>
      </c>
      <c r="AC63" s="22">
        <f t="shared" si="11"/>
        <v>8</v>
      </c>
      <c r="AD63" s="22">
        <v>6</v>
      </c>
      <c r="AE63" s="45"/>
      <c r="AF63" s="27">
        <v>7</v>
      </c>
      <c r="AG63" s="21" t="s">
        <v>197</v>
      </c>
      <c r="AH63" s="21"/>
      <c r="AI63" s="21"/>
      <c r="AJ63" s="21"/>
      <c r="AK63" s="22">
        <v>10</v>
      </c>
      <c r="AL63" s="21" t="s">
        <v>107</v>
      </c>
      <c r="AM63" s="22">
        <v>13</v>
      </c>
      <c r="AN63" s="22">
        <v>0</v>
      </c>
      <c r="AO63" s="22">
        <v>2</v>
      </c>
      <c r="AP63" s="22">
        <f t="shared" si="12"/>
        <v>2</v>
      </c>
      <c r="AQ63" s="22">
        <v>4</v>
      </c>
      <c r="AR63" s="36"/>
    </row>
    <row r="64" spans="1:44" ht="15.95" customHeight="1" x14ac:dyDescent="0.25">
      <c r="A64" s="41"/>
      <c r="Q64" s="41"/>
      <c r="R64" s="41"/>
      <c r="S64" s="27">
        <v>6</v>
      </c>
      <c r="T64" s="21" t="s">
        <v>105</v>
      </c>
      <c r="U64" s="21"/>
      <c r="V64" s="21"/>
      <c r="W64" s="21"/>
      <c r="X64" s="22">
        <v>4</v>
      </c>
      <c r="Y64" s="21" t="s">
        <v>106</v>
      </c>
      <c r="Z64" s="22">
        <v>17</v>
      </c>
      <c r="AA64" s="22">
        <v>0</v>
      </c>
      <c r="AB64" s="22">
        <v>5</v>
      </c>
      <c r="AC64" s="22">
        <f t="shared" si="11"/>
        <v>5</v>
      </c>
      <c r="AD64" s="22">
        <v>0</v>
      </c>
      <c r="AE64" s="45"/>
      <c r="AF64" s="27">
        <v>6.5</v>
      </c>
      <c r="AG64" s="21" t="s">
        <v>33</v>
      </c>
      <c r="AH64" s="21"/>
      <c r="AI64" s="21"/>
      <c r="AJ64" s="21"/>
      <c r="AK64" s="22">
        <v>66</v>
      </c>
      <c r="AL64" s="21" t="s">
        <v>107</v>
      </c>
      <c r="AM64" s="22">
        <v>11</v>
      </c>
      <c r="AN64" s="22">
        <v>0</v>
      </c>
      <c r="AO64" s="22">
        <v>1</v>
      </c>
      <c r="AP64" s="22">
        <f t="shared" si="12"/>
        <v>1</v>
      </c>
      <c r="AQ64" s="22">
        <v>0</v>
      </c>
      <c r="AR64" s="36"/>
    </row>
    <row r="65" spans="1:44" ht="15.95" customHeight="1" x14ac:dyDescent="0.25">
      <c r="A65" s="36"/>
      <c r="Q65" s="36"/>
      <c r="R65" s="41"/>
      <c r="S65" s="27">
        <v>6.5</v>
      </c>
      <c r="T65" s="21" t="s">
        <v>133</v>
      </c>
      <c r="U65" s="21"/>
      <c r="V65" s="21"/>
      <c r="W65" s="21"/>
      <c r="X65" s="22">
        <v>2</v>
      </c>
      <c r="Y65" s="21" t="s">
        <v>106</v>
      </c>
      <c r="Z65" s="22">
        <v>17</v>
      </c>
      <c r="AA65" s="22">
        <v>6</v>
      </c>
      <c r="AB65" s="22">
        <v>9</v>
      </c>
      <c r="AC65" s="22">
        <f t="shared" si="11"/>
        <v>15</v>
      </c>
      <c r="AD65" s="22">
        <v>0</v>
      </c>
      <c r="AE65" s="45"/>
      <c r="AF65" s="27">
        <v>6</v>
      </c>
      <c r="AG65" s="21" t="s">
        <v>59</v>
      </c>
      <c r="AH65" s="21"/>
      <c r="AI65" s="21"/>
      <c r="AJ65" s="21"/>
      <c r="AK65" s="22">
        <v>75</v>
      </c>
      <c r="AL65" s="21" t="s">
        <v>107</v>
      </c>
      <c r="AM65" s="22">
        <v>15</v>
      </c>
      <c r="AN65" s="22">
        <v>0</v>
      </c>
      <c r="AO65" s="22">
        <v>1</v>
      </c>
      <c r="AP65" s="22">
        <f t="shared" si="12"/>
        <v>1</v>
      </c>
      <c r="AQ65" s="22">
        <v>0</v>
      </c>
      <c r="AR65" s="36"/>
    </row>
    <row r="66" spans="1:44" ht="15.95" customHeight="1" thickBot="1" x14ac:dyDescent="0.3">
      <c r="A66" s="41"/>
      <c r="Q66" s="36"/>
      <c r="R66" s="41"/>
      <c r="S66" s="17" t="s">
        <v>116</v>
      </c>
      <c r="T66" s="17"/>
      <c r="U66" s="17"/>
      <c r="V66" s="17"/>
      <c r="W66" s="17"/>
      <c r="X66" s="17"/>
      <c r="Y66" s="17"/>
      <c r="Z66" s="23">
        <f>SUM(Z54:Z65)</f>
        <v>209</v>
      </c>
      <c r="AA66" s="23">
        <f>SUM(AA54:AA65)</f>
        <v>67</v>
      </c>
      <c r="AB66" s="23">
        <f>SUM(AB54:AB65)</f>
        <v>111</v>
      </c>
      <c r="AC66" s="23">
        <f>+AB66+AA66</f>
        <v>178</v>
      </c>
      <c r="AD66" s="23">
        <f>SUM(AD54:AD65)</f>
        <v>22</v>
      </c>
      <c r="AE66" s="45"/>
      <c r="AF66" s="17" t="s">
        <v>35</v>
      </c>
      <c r="AG66" s="17"/>
      <c r="AH66" s="17"/>
      <c r="AI66" s="17"/>
      <c r="AJ66" s="17"/>
      <c r="AK66" s="17"/>
      <c r="AL66" s="17"/>
      <c r="AM66" s="23">
        <f>SUM(AM54:AM65)</f>
        <v>209</v>
      </c>
      <c r="AN66" s="23">
        <f>SUM(AN54:AN65)</f>
        <v>50</v>
      </c>
      <c r="AO66" s="23">
        <f>SUM(AO54:AO65)</f>
        <v>69</v>
      </c>
      <c r="AP66" s="23">
        <f>+AO66+AN66</f>
        <v>119</v>
      </c>
      <c r="AQ66" s="23">
        <f>SUM(AQ54:AQ65)</f>
        <v>22</v>
      </c>
      <c r="AR66" s="36"/>
    </row>
    <row r="67" spans="1:44" ht="15.95" customHeight="1" x14ac:dyDescent="0.25">
      <c r="A67" s="41"/>
      <c r="Q67" s="36"/>
      <c r="R67" s="36"/>
      <c r="AF67" s="21" t="s">
        <v>124</v>
      </c>
      <c r="AG67" s="11"/>
      <c r="AH67" s="11"/>
      <c r="AI67" s="11"/>
      <c r="AJ67" s="21"/>
      <c r="AK67" s="21"/>
      <c r="AL67" s="11"/>
      <c r="AM67" s="62">
        <f>+Z27+Z40+AM27+AM66+AM53+AM40+Z66+Z53</f>
        <v>1672</v>
      </c>
      <c r="AN67" s="15">
        <f>+AA27+AA40+AN27+AN66+AN53+AN40+AA66+AA53</f>
        <v>469</v>
      </c>
      <c r="AO67" s="15">
        <f>+AB27+AB40+AO27+AO66+AO53+AO40+AB66+AB53</f>
        <v>701</v>
      </c>
      <c r="AP67" s="61">
        <f>+AC27+AC40+AP27+AP66+AP53+AP40+AC66+AC53</f>
        <v>1170</v>
      </c>
      <c r="AQ67" s="15">
        <f>+AD27+AD40+AQ27+AQ66+AQ53+AQ40+AD66+AD53</f>
        <v>198</v>
      </c>
      <c r="AR67" s="36"/>
    </row>
    <row r="68" spans="1:44" ht="15.95" customHeight="1" x14ac:dyDescent="0.25">
      <c r="A68" s="41"/>
      <c r="Q68" s="36"/>
      <c r="R68" s="36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J68" s="21"/>
      <c r="AK68" s="21"/>
      <c r="AL68" s="11"/>
      <c r="AM68" s="22"/>
      <c r="AN68" s="22"/>
      <c r="AO68" s="22"/>
      <c r="AP68" s="22"/>
      <c r="AQ68" s="22"/>
      <c r="AR68" s="36"/>
    </row>
    <row r="69" spans="1:44" ht="15.95" customHeight="1" x14ac:dyDescent="0.25">
      <c r="A69" s="41"/>
      <c r="Q69" s="36"/>
      <c r="R69" s="36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21"/>
      <c r="AG69" s="11"/>
      <c r="AH69" s="11"/>
      <c r="AI69" s="11"/>
      <c r="AJ69" s="21"/>
      <c r="AK69" s="21"/>
      <c r="AL69" s="11"/>
      <c r="AM69" s="22"/>
      <c r="AN69" s="22"/>
      <c r="AO69" s="22"/>
      <c r="AP69" s="22"/>
      <c r="AQ69" s="22"/>
      <c r="AR69" s="36"/>
    </row>
    <row r="70" spans="1:44" ht="15.95" customHeight="1" x14ac:dyDescent="0.25">
      <c r="A70" s="41"/>
      <c r="Q70" s="36"/>
      <c r="R70" s="36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21"/>
      <c r="AG70" s="11"/>
      <c r="AH70" s="11"/>
      <c r="AI70" s="11"/>
      <c r="AJ70" s="21"/>
      <c r="AK70" s="21"/>
      <c r="AL70" s="11"/>
      <c r="AM70" s="22"/>
      <c r="AN70" s="22"/>
      <c r="AO70" s="22"/>
      <c r="AP70" s="34"/>
      <c r="AQ70" s="22"/>
      <c r="AR70" s="36"/>
    </row>
    <row r="71" spans="1:44" ht="15.95" customHeight="1" x14ac:dyDescent="0.25">
      <c r="A71" s="41"/>
      <c r="Q71" s="36"/>
      <c r="R71" s="36"/>
      <c r="S71" s="11"/>
      <c r="T71" s="11"/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1"/>
      <c r="AF71" s="21"/>
      <c r="AG71" s="11"/>
      <c r="AH71" s="11"/>
      <c r="AI71" s="11"/>
      <c r="AJ71" s="21"/>
      <c r="AK71" s="21"/>
      <c r="AL71" s="11"/>
      <c r="AM71" s="22"/>
      <c r="AN71" s="22"/>
      <c r="AO71" s="22"/>
      <c r="AP71" s="34"/>
      <c r="AQ71" s="22"/>
      <c r="AR71" s="36"/>
    </row>
    <row r="72" spans="1:44" ht="15.95" customHeight="1" x14ac:dyDescent="0.25">
      <c r="A72" s="41"/>
      <c r="Q72" s="36"/>
      <c r="R72" s="39"/>
      <c r="AR72" s="43"/>
    </row>
    <row r="73" spans="1:44" ht="15" customHeight="1" x14ac:dyDescent="0.2">
      <c r="A73" s="39"/>
      <c r="B73" s="39"/>
      <c r="C73" s="39"/>
      <c r="D73" s="39"/>
      <c r="E73" s="39"/>
      <c r="F73" s="39"/>
      <c r="G73" s="39"/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39"/>
      <c r="U73" s="39"/>
      <c r="V73" s="39"/>
      <c r="W73" s="39"/>
      <c r="X73" s="39"/>
      <c r="Y73" s="39"/>
      <c r="Z73" s="39"/>
      <c r="AA73" s="43"/>
      <c r="AB73" s="39"/>
      <c r="AC73" s="39"/>
      <c r="AD73" s="39"/>
      <c r="AE73" s="39"/>
      <c r="AF73" s="39"/>
      <c r="AG73" s="39"/>
      <c r="AH73" s="39"/>
      <c r="AI73" s="39"/>
      <c r="AJ73" s="39"/>
      <c r="AK73" s="39"/>
      <c r="AL73" s="39"/>
      <c r="AM73" s="39"/>
      <c r="AN73" s="39"/>
      <c r="AO73" s="39"/>
      <c r="AP73" s="39"/>
      <c r="AQ73" s="39"/>
      <c r="AR73" s="43"/>
    </row>
    <row r="74" spans="1:44" ht="24" customHeight="1" x14ac:dyDescent="0.3">
      <c r="A74" s="39"/>
      <c r="B74" s="85" t="s">
        <v>127</v>
      </c>
      <c r="C74" s="85"/>
      <c r="D74" s="85"/>
      <c r="E74" s="85"/>
      <c r="F74" s="85"/>
      <c r="G74" s="85"/>
      <c r="H74" s="85"/>
      <c r="I74" s="85"/>
      <c r="J74" s="85"/>
      <c r="K74" s="85"/>
      <c r="L74" s="85"/>
      <c r="M74" s="85"/>
      <c r="N74" s="85"/>
      <c r="O74" s="85"/>
      <c r="P74" s="85"/>
      <c r="Q74" s="39"/>
      <c r="R74" s="39"/>
      <c r="S74" s="85" t="s">
        <v>127</v>
      </c>
      <c r="T74" s="85"/>
      <c r="U74" s="85"/>
      <c r="V74" s="85"/>
      <c r="W74" s="85"/>
      <c r="X74" s="85"/>
      <c r="Y74" s="85"/>
      <c r="Z74" s="85"/>
      <c r="AA74" s="85"/>
      <c r="AB74" s="85"/>
      <c r="AC74" s="85"/>
      <c r="AD74" s="85"/>
      <c r="AE74" s="85"/>
      <c r="AF74" s="85"/>
      <c r="AG74" s="85"/>
      <c r="AH74" s="85"/>
      <c r="AI74" s="85"/>
      <c r="AJ74" s="85"/>
      <c r="AK74" s="85"/>
      <c r="AL74" s="85"/>
      <c r="AM74" s="85"/>
      <c r="AN74" s="85"/>
      <c r="AO74" s="85"/>
      <c r="AP74" s="85"/>
      <c r="AQ74" s="85"/>
      <c r="AR74" s="43"/>
    </row>
    <row r="75" spans="1:44" ht="20.25" x14ac:dyDescent="0.3">
      <c r="A75" s="39"/>
      <c r="B75" s="26" t="s">
        <v>76</v>
      </c>
      <c r="C75" s="26">
        <f>+C2</f>
        <v>19</v>
      </c>
      <c r="D75" s="25"/>
      <c r="E75" s="25"/>
      <c r="F75" s="25"/>
      <c r="G75" s="86" t="str">
        <f>+G2</f>
        <v>2025/2026 REGULAR SEASON</v>
      </c>
      <c r="H75" s="86"/>
      <c r="I75" s="86"/>
      <c r="J75" s="86"/>
      <c r="K75" s="86"/>
      <c r="L75" s="86"/>
      <c r="M75" s="86"/>
      <c r="N75" s="25"/>
      <c r="O75" s="25"/>
      <c r="P75" s="25"/>
      <c r="Q75" s="39"/>
      <c r="R75" s="39"/>
      <c r="S75" s="86" t="s">
        <v>88</v>
      </c>
      <c r="T75" s="86"/>
      <c r="U75" s="86"/>
      <c r="V75" s="86"/>
      <c r="W75" s="86"/>
      <c r="X75" s="86"/>
      <c r="Y75" s="86"/>
      <c r="Z75" s="86"/>
      <c r="AA75" s="86"/>
      <c r="AB75" s="86"/>
      <c r="AC75" s="86"/>
      <c r="AD75" s="86"/>
      <c r="AE75" s="86"/>
      <c r="AF75" s="86"/>
      <c r="AG75" s="86"/>
      <c r="AH75" s="86"/>
      <c r="AI75" s="86"/>
      <c r="AJ75" s="86"/>
      <c r="AK75" s="86"/>
      <c r="AL75" s="86"/>
      <c r="AM75" s="86"/>
      <c r="AN75" s="86"/>
      <c r="AO75" s="86"/>
      <c r="AP75" s="86"/>
      <c r="AQ75" s="86"/>
      <c r="AR75" s="39"/>
    </row>
    <row r="76" spans="1:44" ht="18.600000000000001" customHeight="1" x14ac:dyDescent="0.3">
      <c r="A76" s="36"/>
      <c r="N76" s="25"/>
      <c r="O76" s="25"/>
      <c r="P76" s="25"/>
      <c r="Q76" s="36"/>
      <c r="R76" s="36"/>
      <c r="T76" s="16"/>
      <c r="U76" s="16"/>
      <c r="V76" s="16"/>
      <c r="W76" s="16"/>
      <c r="X76" s="16"/>
      <c r="Y76" s="16"/>
      <c r="Z76" s="16"/>
      <c r="AA76" s="29"/>
      <c r="AB76" s="29"/>
      <c r="AC76" s="29"/>
      <c r="AD76" s="29"/>
      <c r="AE76" s="30"/>
      <c r="AF76" s="29"/>
      <c r="AG76" s="29"/>
      <c r="AH76" s="29"/>
      <c r="AI76" s="29"/>
      <c r="AJ76" s="29"/>
      <c r="AK76" s="29"/>
      <c r="AL76" s="29"/>
      <c r="AM76" s="21"/>
      <c r="AN76" s="11"/>
      <c r="AO76" s="11"/>
      <c r="AP76" s="22"/>
      <c r="AQ76" s="22"/>
      <c r="AR76" s="36"/>
    </row>
    <row r="77" spans="1:44" ht="16.5" thickBot="1" x14ac:dyDescent="0.3">
      <c r="A77" s="36"/>
      <c r="Q77" s="39"/>
      <c r="R77" s="39"/>
      <c r="S77" s="28" t="s">
        <v>109</v>
      </c>
      <c r="T77" s="28" t="s">
        <v>111</v>
      </c>
      <c r="U77" s="28"/>
      <c r="V77" s="38"/>
      <c r="W77" s="38"/>
      <c r="X77" s="38"/>
      <c r="Y77" s="38"/>
      <c r="Z77" s="38" t="s">
        <v>3</v>
      </c>
      <c r="AA77" s="38" t="s">
        <v>22</v>
      </c>
      <c r="AB77" s="38" t="s">
        <v>23</v>
      </c>
      <c r="AC77" s="38" t="s">
        <v>24</v>
      </c>
      <c r="AD77" s="38" t="s">
        <v>2</v>
      </c>
      <c r="AE77" s="22"/>
      <c r="AF77" s="28" t="s">
        <v>109</v>
      </c>
      <c r="AG77" s="28" t="s">
        <v>111</v>
      </c>
      <c r="AH77" s="28"/>
      <c r="AI77" s="38"/>
      <c r="AJ77" s="38"/>
      <c r="AK77" s="38"/>
      <c r="AL77" s="38"/>
      <c r="AM77" s="38" t="s">
        <v>3</v>
      </c>
      <c r="AN77" s="38" t="s">
        <v>22</v>
      </c>
      <c r="AO77" s="38" t="s">
        <v>23</v>
      </c>
      <c r="AP77" s="38" t="s">
        <v>24</v>
      </c>
      <c r="AQ77" s="38" t="s">
        <v>2</v>
      </c>
      <c r="AR77" s="39"/>
    </row>
    <row r="78" spans="1:44" ht="15.75" customHeight="1" x14ac:dyDescent="0.25">
      <c r="A78" s="36"/>
      <c r="Q78" s="39"/>
      <c r="R78" s="39"/>
      <c r="S78" s="27">
        <v>8.5</v>
      </c>
      <c r="T78" s="21" t="s">
        <v>276</v>
      </c>
      <c r="Z78" s="22">
        <v>2</v>
      </c>
      <c r="AA78" s="22">
        <v>5</v>
      </c>
      <c r="AB78" s="22">
        <v>1</v>
      </c>
      <c r="AC78" s="22">
        <f t="shared" ref="AC78:AC95" si="13">+AA78+AB78</f>
        <v>6</v>
      </c>
      <c r="AD78" s="22">
        <v>0</v>
      </c>
      <c r="AF78" s="27">
        <v>7</v>
      </c>
      <c r="AG78" s="21" t="s">
        <v>393</v>
      </c>
      <c r="AM78" s="22">
        <v>8</v>
      </c>
      <c r="AN78" s="22">
        <v>3</v>
      </c>
      <c r="AO78" s="22">
        <v>2</v>
      </c>
      <c r="AP78" s="22">
        <f t="shared" ref="AP78:AP95" si="14">+AN78+AO78</f>
        <v>5</v>
      </c>
      <c r="AQ78" s="22">
        <v>2</v>
      </c>
      <c r="AR78" s="39"/>
    </row>
    <row r="79" spans="1:44" ht="15.75" customHeight="1" thickBot="1" x14ac:dyDescent="0.3">
      <c r="A79" s="36"/>
      <c r="E79" s="2" t="s">
        <v>67</v>
      </c>
      <c r="F79" s="2"/>
      <c r="G79" s="2"/>
      <c r="H79" s="4" t="s">
        <v>1</v>
      </c>
      <c r="I79" s="4"/>
      <c r="J79" s="4" t="s">
        <v>3</v>
      </c>
      <c r="K79" s="4" t="s">
        <v>22</v>
      </c>
      <c r="L79" s="4" t="s">
        <v>23</v>
      </c>
      <c r="M79" s="50" t="s">
        <v>24</v>
      </c>
      <c r="Q79" s="36"/>
      <c r="R79" s="36"/>
      <c r="S79" s="27">
        <v>9</v>
      </c>
      <c r="T79" s="21" t="s">
        <v>484</v>
      </c>
      <c r="Z79" s="22">
        <v>3</v>
      </c>
      <c r="AA79" s="22">
        <v>3</v>
      </c>
      <c r="AB79" s="22">
        <v>5</v>
      </c>
      <c r="AC79" s="22">
        <f t="shared" si="13"/>
        <v>8</v>
      </c>
      <c r="AD79" s="22">
        <v>0</v>
      </c>
      <c r="AF79" s="27">
        <v>7.5</v>
      </c>
      <c r="AG79" s="21" t="s">
        <v>297</v>
      </c>
      <c r="AM79" s="22">
        <v>2</v>
      </c>
      <c r="AN79" s="22">
        <v>0</v>
      </c>
      <c r="AO79" s="22">
        <v>1</v>
      </c>
      <c r="AP79" s="22">
        <f t="shared" si="14"/>
        <v>1</v>
      </c>
      <c r="AQ79" s="22">
        <v>0</v>
      </c>
      <c r="AR79" s="36"/>
    </row>
    <row r="80" spans="1:44" ht="15.75" customHeight="1" x14ac:dyDescent="0.25">
      <c r="A80" s="36"/>
      <c r="E80" s="21" t="s">
        <v>161</v>
      </c>
      <c r="F80" s="21"/>
      <c r="G80" s="21"/>
      <c r="H80" s="21" t="s">
        <v>17</v>
      </c>
      <c r="I80" s="22"/>
      <c r="J80" s="22">
        <v>19</v>
      </c>
      <c r="K80" s="22">
        <v>24</v>
      </c>
      <c r="L80" s="22">
        <v>21</v>
      </c>
      <c r="M80" s="49">
        <f t="shared" ref="M80:M106" si="15">+K80+L80</f>
        <v>45</v>
      </c>
      <c r="Q80" s="36"/>
      <c r="R80" s="36"/>
      <c r="S80" s="27">
        <v>8.5</v>
      </c>
      <c r="T80" s="21" t="s">
        <v>394</v>
      </c>
      <c r="Z80" s="22">
        <v>2.7</v>
      </c>
      <c r="AA80" s="22">
        <v>1</v>
      </c>
      <c r="AB80" s="22">
        <v>6</v>
      </c>
      <c r="AC80" s="22">
        <f t="shared" si="13"/>
        <v>7</v>
      </c>
      <c r="AD80" s="22">
        <v>0</v>
      </c>
      <c r="AF80" s="27">
        <v>9</v>
      </c>
      <c r="AG80" s="21" t="s">
        <v>372</v>
      </c>
      <c r="AM80" s="22">
        <v>3</v>
      </c>
      <c r="AN80" s="22">
        <v>5</v>
      </c>
      <c r="AO80" s="22">
        <v>1</v>
      </c>
      <c r="AP80" s="22">
        <f t="shared" si="14"/>
        <v>6</v>
      </c>
      <c r="AQ80" s="22">
        <v>0</v>
      </c>
      <c r="AR80" s="36"/>
    </row>
    <row r="81" spans="1:44" ht="15.75" customHeight="1" x14ac:dyDescent="0.25">
      <c r="A81" s="36"/>
      <c r="E81" s="21" t="s">
        <v>129</v>
      </c>
      <c r="F81" s="21"/>
      <c r="G81" s="21"/>
      <c r="H81" s="21" t="s">
        <v>17</v>
      </c>
      <c r="I81" s="22"/>
      <c r="J81" s="22">
        <v>19</v>
      </c>
      <c r="K81" s="22">
        <v>21</v>
      </c>
      <c r="L81" s="22">
        <v>23</v>
      </c>
      <c r="M81" s="49">
        <f t="shared" si="15"/>
        <v>44</v>
      </c>
      <c r="Q81" s="36"/>
      <c r="R81" s="36"/>
      <c r="S81" s="27">
        <v>8</v>
      </c>
      <c r="T81" s="21" t="s">
        <v>298</v>
      </c>
      <c r="Z81" s="22">
        <v>3</v>
      </c>
      <c r="AA81" s="22">
        <v>0</v>
      </c>
      <c r="AB81" s="22">
        <v>3</v>
      </c>
      <c r="AC81" s="22">
        <f t="shared" si="13"/>
        <v>3</v>
      </c>
      <c r="AD81" s="22">
        <v>0</v>
      </c>
      <c r="AF81" s="27">
        <v>6.5</v>
      </c>
      <c r="AG81" s="21" t="s">
        <v>392</v>
      </c>
      <c r="AM81" s="22">
        <v>3</v>
      </c>
      <c r="AN81" s="22">
        <v>0</v>
      </c>
      <c r="AO81" s="22">
        <v>3</v>
      </c>
      <c r="AP81" s="22">
        <f t="shared" si="14"/>
        <v>3</v>
      </c>
      <c r="AQ81" s="22">
        <v>0</v>
      </c>
      <c r="AR81" s="36"/>
    </row>
    <row r="82" spans="1:44" ht="15.75" customHeight="1" x14ac:dyDescent="0.25">
      <c r="A82" s="36"/>
      <c r="E82" s="21" t="s">
        <v>192</v>
      </c>
      <c r="F82" s="21"/>
      <c r="G82" s="21"/>
      <c r="H82" s="21" t="s">
        <v>173</v>
      </c>
      <c r="I82" s="22"/>
      <c r="J82" s="22">
        <v>18</v>
      </c>
      <c r="K82" s="22">
        <v>18</v>
      </c>
      <c r="L82" s="22">
        <v>20</v>
      </c>
      <c r="M82" s="49">
        <f t="shared" si="15"/>
        <v>38</v>
      </c>
      <c r="Q82" s="36"/>
      <c r="R82" s="36"/>
      <c r="S82" s="27">
        <v>7.5</v>
      </c>
      <c r="T82" s="21" t="s">
        <v>371</v>
      </c>
      <c r="Z82" s="22">
        <v>5</v>
      </c>
      <c r="AA82" s="22">
        <v>0</v>
      </c>
      <c r="AB82" s="22">
        <v>1</v>
      </c>
      <c r="AC82" s="22">
        <f t="shared" si="13"/>
        <v>1</v>
      </c>
      <c r="AD82" s="22">
        <v>0</v>
      </c>
      <c r="AF82" s="27">
        <v>8.5</v>
      </c>
      <c r="AG82" s="21" t="s">
        <v>254</v>
      </c>
      <c r="AM82" s="22">
        <v>3</v>
      </c>
      <c r="AN82" s="22">
        <v>0</v>
      </c>
      <c r="AO82" s="22">
        <v>0</v>
      </c>
      <c r="AP82" s="22">
        <f t="shared" si="14"/>
        <v>0</v>
      </c>
      <c r="AQ82" s="22">
        <v>2</v>
      </c>
      <c r="AR82" s="36"/>
    </row>
    <row r="83" spans="1:44" ht="15.75" customHeight="1" x14ac:dyDescent="0.25">
      <c r="A83" s="36"/>
      <c r="E83" s="21" t="s">
        <v>53</v>
      </c>
      <c r="F83" s="21"/>
      <c r="G83" s="21"/>
      <c r="H83" s="21" t="s">
        <v>108</v>
      </c>
      <c r="I83" s="22"/>
      <c r="J83" s="22">
        <v>17</v>
      </c>
      <c r="K83" s="22">
        <v>22</v>
      </c>
      <c r="L83" s="22">
        <v>14</v>
      </c>
      <c r="M83" s="49">
        <f t="shared" si="15"/>
        <v>36</v>
      </c>
      <c r="Q83" s="36"/>
      <c r="R83" s="36"/>
      <c r="S83" s="27">
        <v>7.5</v>
      </c>
      <c r="T83" s="21" t="s">
        <v>420</v>
      </c>
      <c r="Z83" s="22">
        <v>3</v>
      </c>
      <c r="AA83" s="22">
        <v>0</v>
      </c>
      <c r="AB83" s="22">
        <v>1</v>
      </c>
      <c r="AC83" s="22">
        <f t="shared" si="13"/>
        <v>1</v>
      </c>
      <c r="AD83" s="22">
        <v>4</v>
      </c>
      <c r="AF83" s="27">
        <v>6</v>
      </c>
      <c r="AG83" s="21" t="s">
        <v>156</v>
      </c>
      <c r="AM83" s="22">
        <v>8</v>
      </c>
      <c r="AN83" s="22">
        <v>0</v>
      </c>
      <c r="AO83" s="22">
        <v>0</v>
      </c>
      <c r="AP83" s="22">
        <f t="shared" si="14"/>
        <v>0</v>
      </c>
      <c r="AQ83" s="22">
        <v>2</v>
      </c>
      <c r="AR83" s="36"/>
    </row>
    <row r="84" spans="1:44" ht="15.75" customHeight="1" x14ac:dyDescent="0.25">
      <c r="A84" s="36"/>
      <c r="E84" s="21" t="s">
        <v>85</v>
      </c>
      <c r="F84" s="21"/>
      <c r="G84" s="21"/>
      <c r="H84" s="21" t="s">
        <v>106</v>
      </c>
      <c r="I84" s="22"/>
      <c r="J84" s="22">
        <v>17</v>
      </c>
      <c r="K84" s="22">
        <v>20</v>
      </c>
      <c r="L84" s="22">
        <v>16</v>
      </c>
      <c r="M84" s="49">
        <f t="shared" si="15"/>
        <v>36</v>
      </c>
      <c r="Q84" s="36"/>
      <c r="R84" s="36"/>
      <c r="S84" s="27">
        <v>7</v>
      </c>
      <c r="T84" s="21" t="s">
        <v>416</v>
      </c>
      <c r="Z84" s="22">
        <v>1</v>
      </c>
      <c r="AA84" s="22">
        <v>2</v>
      </c>
      <c r="AB84" s="22">
        <v>0</v>
      </c>
      <c r="AC84" s="22">
        <f t="shared" si="13"/>
        <v>2</v>
      </c>
      <c r="AD84" s="22">
        <v>0</v>
      </c>
      <c r="AF84" s="27">
        <v>9.5</v>
      </c>
      <c r="AG84" s="21" t="s">
        <v>419</v>
      </c>
      <c r="AM84" s="22">
        <v>3</v>
      </c>
      <c r="AN84" s="22">
        <v>7</v>
      </c>
      <c r="AO84" s="22">
        <v>1</v>
      </c>
      <c r="AP84" s="22">
        <f t="shared" si="14"/>
        <v>8</v>
      </c>
      <c r="AQ84" s="22">
        <v>0</v>
      </c>
      <c r="AR84" s="36"/>
    </row>
    <row r="85" spans="1:44" ht="15.75" customHeight="1" x14ac:dyDescent="0.25">
      <c r="A85" s="36"/>
      <c r="E85" s="21" t="s">
        <v>79</v>
      </c>
      <c r="F85" s="21"/>
      <c r="G85" s="21"/>
      <c r="H85" s="21" t="s">
        <v>173</v>
      </c>
      <c r="I85" s="22"/>
      <c r="J85" s="22">
        <v>17</v>
      </c>
      <c r="K85" s="22">
        <v>10</v>
      </c>
      <c r="L85" s="22">
        <v>24</v>
      </c>
      <c r="M85" s="49">
        <f t="shared" si="15"/>
        <v>34</v>
      </c>
      <c r="Q85" s="36"/>
      <c r="R85" s="36"/>
      <c r="S85" s="27">
        <v>7</v>
      </c>
      <c r="T85" s="21" t="s">
        <v>219</v>
      </c>
      <c r="Z85" s="22">
        <v>14</v>
      </c>
      <c r="AA85" s="22">
        <v>1</v>
      </c>
      <c r="AB85" s="22">
        <v>1</v>
      </c>
      <c r="AC85" s="22">
        <f t="shared" si="13"/>
        <v>2</v>
      </c>
      <c r="AD85" s="22">
        <v>0</v>
      </c>
      <c r="AF85" s="27">
        <v>8.5</v>
      </c>
      <c r="AG85" s="21" t="s">
        <v>348</v>
      </c>
      <c r="AM85" s="22">
        <v>3</v>
      </c>
      <c r="AN85" s="22">
        <v>0</v>
      </c>
      <c r="AO85" s="22">
        <v>1</v>
      </c>
      <c r="AP85" s="22">
        <f t="shared" si="14"/>
        <v>1</v>
      </c>
      <c r="AQ85" s="22">
        <v>0</v>
      </c>
      <c r="AR85" s="36"/>
    </row>
    <row r="86" spans="1:44" ht="15.75" customHeight="1" x14ac:dyDescent="0.25">
      <c r="A86" s="36"/>
      <c r="E86" s="21" t="s">
        <v>185</v>
      </c>
      <c r="F86" s="21"/>
      <c r="G86" s="21"/>
      <c r="H86" s="21" t="s">
        <v>134</v>
      </c>
      <c r="I86" s="22"/>
      <c r="J86" s="22">
        <v>18</v>
      </c>
      <c r="K86" s="22">
        <v>24</v>
      </c>
      <c r="L86" s="22">
        <v>7</v>
      </c>
      <c r="M86" s="49">
        <f t="shared" si="15"/>
        <v>31</v>
      </c>
      <c r="Q86" s="36"/>
      <c r="R86" s="36"/>
      <c r="S86" s="27">
        <v>7</v>
      </c>
      <c r="T86" s="21" t="s">
        <v>391</v>
      </c>
      <c r="Z86" s="22">
        <v>5</v>
      </c>
      <c r="AA86" s="22">
        <v>1</v>
      </c>
      <c r="AB86" s="22">
        <v>3</v>
      </c>
      <c r="AC86" s="22">
        <f t="shared" si="13"/>
        <v>4</v>
      </c>
      <c r="AD86" s="22">
        <v>0</v>
      </c>
      <c r="AF86" s="27">
        <v>8</v>
      </c>
      <c r="AG86" s="21" t="s">
        <v>279</v>
      </c>
      <c r="AM86" s="22">
        <v>15</v>
      </c>
      <c r="AN86" s="22">
        <v>7</v>
      </c>
      <c r="AO86" s="22">
        <v>18</v>
      </c>
      <c r="AP86" s="22">
        <f t="shared" si="14"/>
        <v>25</v>
      </c>
      <c r="AQ86" s="22">
        <v>0</v>
      </c>
      <c r="AR86" s="40"/>
    </row>
    <row r="87" spans="1:44" ht="15.75" customHeight="1" x14ac:dyDescent="0.25">
      <c r="A87" s="36"/>
      <c r="E87" s="21" t="s">
        <v>150</v>
      </c>
      <c r="F87" s="21"/>
      <c r="G87" s="21"/>
      <c r="H87" s="21" t="s">
        <v>97</v>
      </c>
      <c r="I87" s="22"/>
      <c r="J87" s="22">
        <v>16</v>
      </c>
      <c r="K87" s="22">
        <v>12</v>
      </c>
      <c r="L87" s="22">
        <v>16</v>
      </c>
      <c r="M87" s="49">
        <f t="shared" si="15"/>
        <v>28</v>
      </c>
      <c r="Q87" s="40"/>
      <c r="R87" s="40"/>
      <c r="S87" s="27">
        <v>7.5</v>
      </c>
      <c r="T87" s="21" t="s">
        <v>370</v>
      </c>
      <c r="Z87" s="22">
        <v>12</v>
      </c>
      <c r="AA87" s="22">
        <v>1</v>
      </c>
      <c r="AB87" s="22">
        <v>5</v>
      </c>
      <c r="AC87" s="22">
        <f t="shared" si="13"/>
        <v>6</v>
      </c>
      <c r="AD87" s="22">
        <v>2</v>
      </c>
      <c r="AF87" s="27">
        <v>8.5</v>
      </c>
      <c r="AG87" s="21" t="s">
        <v>616</v>
      </c>
      <c r="AM87" s="22">
        <v>1</v>
      </c>
      <c r="AN87" s="22">
        <v>1</v>
      </c>
      <c r="AO87" s="22">
        <v>0</v>
      </c>
      <c r="AP87" s="22">
        <f t="shared" si="14"/>
        <v>1</v>
      </c>
      <c r="AQ87" s="22">
        <v>0</v>
      </c>
      <c r="AR87" s="40"/>
    </row>
    <row r="88" spans="1:44" ht="15.75" customHeight="1" x14ac:dyDescent="0.25">
      <c r="A88" s="36"/>
      <c r="E88" s="21" t="s">
        <v>155</v>
      </c>
      <c r="H88" s="21" t="s">
        <v>134</v>
      </c>
      <c r="I88" s="22"/>
      <c r="J88" s="22">
        <v>18</v>
      </c>
      <c r="K88" s="22">
        <v>14</v>
      </c>
      <c r="L88" s="22">
        <v>12</v>
      </c>
      <c r="M88" s="49">
        <f t="shared" si="15"/>
        <v>26</v>
      </c>
      <c r="Q88" s="40"/>
      <c r="R88" s="40"/>
      <c r="S88" s="27">
        <v>8</v>
      </c>
      <c r="T88" s="21" t="s">
        <v>417</v>
      </c>
      <c r="Z88" s="22">
        <v>7</v>
      </c>
      <c r="AA88" s="22">
        <v>4</v>
      </c>
      <c r="AB88" s="22">
        <v>5</v>
      </c>
      <c r="AC88" s="22">
        <f t="shared" si="13"/>
        <v>9</v>
      </c>
      <c r="AD88" s="22">
        <v>0</v>
      </c>
      <c r="AF88" s="27">
        <v>8.5</v>
      </c>
      <c r="AG88" s="21" t="s">
        <v>418</v>
      </c>
      <c r="AM88" s="22">
        <v>6</v>
      </c>
      <c r="AN88" s="22">
        <v>0</v>
      </c>
      <c r="AO88" s="22">
        <v>10</v>
      </c>
      <c r="AP88" s="22">
        <f t="shared" si="14"/>
        <v>10</v>
      </c>
      <c r="AQ88" s="22">
        <v>0</v>
      </c>
      <c r="AR88" s="40"/>
    </row>
    <row r="89" spans="1:44" ht="15.75" customHeight="1" x14ac:dyDescent="0.25">
      <c r="A89" s="36"/>
      <c r="E89" s="21" t="s">
        <v>138</v>
      </c>
      <c r="F89" s="21"/>
      <c r="G89" s="21"/>
      <c r="H89" s="21" t="s">
        <v>173</v>
      </c>
      <c r="I89" s="22"/>
      <c r="J89" s="22">
        <v>15</v>
      </c>
      <c r="K89" s="22">
        <v>14</v>
      </c>
      <c r="L89" s="22">
        <v>12</v>
      </c>
      <c r="M89" s="49">
        <f t="shared" si="15"/>
        <v>26</v>
      </c>
      <c r="Q89" s="40"/>
      <c r="R89" s="40"/>
      <c r="S89" s="27">
        <v>8</v>
      </c>
      <c r="T89" s="21" t="s">
        <v>137</v>
      </c>
      <c r="Z89" s="22">
        <v>9</v>
      </c>
      <c r="AA89" s="22">
        <v>7</v>
      </c>
      <c r="AB89" s="22">
        <v>1</v>
      </c>
      <c r="AC89" s="22">
        <f t="shared" si="13"/>
        <v>8</v>
      </c>
      <c r="AD89" s="22">
        <v>0</v>
      </c>
      <c r="AF89" s="27">
        <v>7.5</v>
      </c>
      <c r="AG89" s="21" t="s">
        <v>345</v>
      </c>
      <c r="AM89" s="22">
        <v>4</v>
      </c>
      <c r="AN89" s="22">
        <v>2</v>
      </c>
      <c r="AO89" s="22">
        <v>1</v>
      </c>
      <c r="AP89" s="22">
        <f t="shared" si="14"/>
        <v>3</v>
      </c>
      <c r="AQ89" s="22">
        <v>0</v>
      </c>
      <c r="AR89" s="41"/>
    </row>
    <row r="90" spans="1:44" ht="15.75" customHeight="1" x14ac:dyDescent="0.25">
      <c r="A90" s="36"/>
      <c r="E90" s="21" t="s">
        <v>140</v>
      </c>
      <c r="F90" s="21"/>
      <c r="G90" s="21"/>
      <c r="H90" s="21" t="s">
        <v>108</v>
      </c>
      <c r="I90" s="22"/>
      <c r="J90" s="22">
        <v>19</v>
      </c>
      <c r="K90" s="22">
        <v>12</v>
      </c>
      <c r="L90" s="22">
        <v>14</v>
      </c>
      <c r="M90" s="49">
        <f t="shared" si="15"/>
        <v>26</v>
      </c>
      <c r="Q90" s="41"/>
      <c r="R90" s="41"/>
      <c r="S90" s="27">
        <v>6.5</v>
      </c>
      <c r="T90" s="21" t="s">
        <v>277</v>
      </c>
      <c r="Z90" s="22">
        <v>11</v>
      </c>
      <c r="AA90" s="22">
        <v>2</v>
      </c>
      <c r="AB90" s="22">
        <v>6</v>
      </c>
      <c r="AC90" s="22">
        <f t="shared" si="13"/>
        <v>8</v>
      </c>
      <c r="AD90" s="22">
        <v>0</v>
      </c>
      <c r="AF90" s="27">
        <v>7</v>
      </c>
      <c r="AG90" s="21" t="s">
        <v>346</v>
      </c>
      <c r="AM90" s="22">
        <v>8</v>
      </c>
      <c r="AN90" s="22">
        <v>1</v>
      </c>
      <c r="AO90" s="22">
        <v>1</v>
      </c>
      <c r="AP90" s="22">
        <f t="shared" si="14"/>
        <v>2</v>
      </c>
      <c r="AQ90" s="22">
        <v>0</v>
      </c>
      <c r="AR90" s="41"/>
    </row>
    <row r="91" spans="1:44" ht="15.75" customHeight="1" x14ac:dyDescent="0.25">
      <c r="A91" s="36"/>
      <c r="E91" s="21" t="s">
        <v>118</v>
      </c>
      <c r="G91" s="21"/>
      <c r="H91" s="21" t="s">
        <v>106</v>
      </c>
      <c r="I91" s="22"/>
      <c r="J91" s="22">
        <v>17</v>
      </c>
      <c r="K91" s="22">
        <v>9</v>
      </c>
      <c r="L91" s="22">
        <v>17</v>
      </c>
      <c r="M91" s="49">
        <f t="shared" si="15"/>
        <v>26</v>
      </c>
      <c r="Q91" s="41"/>
      <c r="R91" s="41"/>
      <c r="S91" s="27">
        <v>7.5</v>
      </c>
      <c r="T91" s="21" t="s">
        <v>160</v>
      </c>
      <c r="Z91" s="22">
        <v>5</v>
      </c>
      <c r="AA91" s="22">
        <v>0</v>
      </c>
      <c r="AB91" s="22">
        <v>1</v>
      </c>
      <c r="AC91" s="22">
        <f t="shared" si="13"/>
        <v>1</v>
      </c>
      <c r="AD91" s="22">
        <v>0</v>
      </c>
      <c r="AF91" s="27">
        <v>8</v>
      </c>
      <c r="AG91" s="21" t="s">
        <v>570</v>
      </c>
      <c r="AM91" s="22">
        <v>1</v>
      </c>
      <c r="AN91" s="22">
        <v>1</v>
      </c>
      <c r="AO91" s="22">
        <v>1</v>
      </c>
      <c r="AP91" s="22">
        <f t="shared" si="14"/>
        <v>2</v>
      </c>
      <c r="AQ91" s="22">
        <v>0</v>
      </c>
      <c r="AR91" s="41"/>
    </row>
    <row r="92" spans="1:44" ht="15.75" customHeight="1" x14ac:dyDescent="0.25">
      <c r="A92" s="36"/>
      <c r="E92" s="21" t="s">
        <v>282</v>
      </c>
      <c r="F92" s="21"/>
      <c r="G92" s="21"/>
      <c r="H92" s="21" t="s">
        <v>106</v>
      </c>
      <c r="I92" s="22"/>
      <c r="J92" s="22">
        <v>18</v>
      </c>
      <c r="K92" s="22">
        <v>9</v>
      </c>
      <c r="L92" s="22">
        <v>14</v>
      </c>
      <c r="M92" s="49">
        <f t="shared" si="15"/>
        <v>23</v>
      </c>
      <c r="Q92" s="41"/>
      <c r="R92" s="41"/>
      <c r="S92" s="27">
        <v>7.5</v>
      </c>
      <c r="T92" s="21" t="s">
        <v>278</v>
      </c>
      <c r="Z92" s="22">
        <v>2</v>
      </c>
      <c r="AA92" s="22">
        <v>0</v>
      </c>
      <c r="AB92" s="22">
        <v>3</v>
      </c>
      <c r="AC92" s="22">
        <f t="shared" si="13"/>
        <v>3</v>
      </c>
      <c r="AD92" s="22">
        <v>0</v>
      </c>
      <c r="AF92" s="27">
        <v>6</v>
      </c>
      <c r="AG92" s="21" t="s">
        <v>223</v>
      </c>
      <c r="AM92" s="22">
        <v>3</v>
      </c>
      <c r="AN92" s="22">
        <v>1</v>
      </c>
      <c r="AO92" s="22">
        <v>2</v>
      </c>
      <c r="AP92" s="22">
        <f t="shared" si="14"/>
        <v>3</v>
      </c>
      <c r="AQ92" s="22">
        <v>0</v>
      </c>
      <c r="AR92" s="41"/>
    </row>
    <row r="93" spans="1:44" ht="15.75" customHeight="1" x14ac:dyDescent="0.25">
      <c r="A93" s="36"/>
      <c r="E93" s="21" t="s">
        <v>128</v>
      </c>
      <c r="F93" s="21"/>
      <c r="G93" s="21"/>
      <c r="H93" s="21" t="s">
        <v>106</v>
      </c>
      <c r="I93" s="22"/>
      <c r="J93" s="22">
        <v>18</v>
      </c>
      <c r="K93" s="22">
        <v>11</v>
      </c>
      <c r="L93" s="22">
        <v>10</v>
      </c>
      <c r="M93" s="49">
        <f t="shared" si="15"/>
        <v>21</v>
      </c>
      <c r="Q93" s="41"/>
      <c r="R93" s="41"/>
      <c r="S93" s="27">
        <v>8</v>
      </c>
      <c r="T93" s="21" t="s">
        <v>438</v>
      </c>
      <c r="Z93" s="22">
        <v>4</v>
      </c>
      <c r="AA93" s="22">
        <v>0</v>
      </c>
      <c r="AB93" s="22">
        <v>2</v>
      </c>
      <c r="AC93" s="22">
        <f t="shared" si="13"/>
        <v>2</v>
      </c>
      <c r="AD93" s="22">
        <v>0</v>
      </c>
      <c r="AF93" s="27">
        <v>9</v>
      </c>
      <c r="AG93" s="21" t="s">
        <v>421</v>
      </c>
      <c r="AM93" s="22">
        <v>2</v>
      </c>
      <c r="AN93" s="22">
        <v>0</v>
      </c>
      <c r="AO93" s="22">
        <v>1</v>
      </c>
      <c r="AP93" s="22">
        <f t="shared" si="14"/>
        <v>1</v>
      </c>
      <c r="AQ93" s="22">
        <v>0</v>
      </c>
      <c r="AR93" s="41"/>
    </row>
    <row r="94" spans="1:44" ht="15.75" customHeight="1" x14ac:dyDescent="0.25">
      <c r="A94" s="36"/>
      <c r="E94" s="21" t="s">
        <v>42</v>
      </c>
      <c r="F94" s="21"/>
      <c r="G94" s="21"/>
      <c r="H94" s="21" t="s">
        <v>107</v>
      </c>
      <c r="I94" s="22"/>
      <c r="J94" s="22">
        <v>16</v>
      </c>
      <c r="K94" s="22">
        <v>9</v>
      </c>
      <c r="L94" s="22">
        <v>12</v>
      </c>
      <c r="M94" s="49">
        <f t="shared" si="15"/>
        <v>21</v>
      </c>
      <c r="Q94" s="41"/>
      <c r="R94" s="41"/>
      <c r="S94" s="27">
        <v>8</v>
      </c>
      <c r="T94" s="21" t="s">
        <v>631</v>
      </c>
      <c r="Z94" s="22">
        <v>1</v>
      </c>
      <c r="AA94" s="22">
        <v>0</v>
      </c>
      <c r="AB94" s="22">
        <v>0</v>
      </c>
      <c r="AC94" s="22">
        <f t="shared" si="13"/>
        <v>0</v>
      </c>
      <c r="AD94" s="22">
        <v>0</v>
      </c>
      <c r="AF94" s="27">
        <v>6.5</v>
      </c>
      <c r="AG94" s="21" t="s">
        <v>569</v>
      </c>
      <c r="AM94" s="22">
        <v>3</v>
      </c>
      <c r="AN94" s="22">
        <v>0</v>
      </c>
      <c r="AO94" s="22">
        <v>0</v>
      </c>
      <c r="AP94" s="22">
        <f t="shared" si="14"/>
        <v>0</v>
      </c>
      <c r="AQ94" s="22">
        <v>0</v>
      </c>
      <c r="AR94" s="41"/>
    </row>
    <row r="95" spans="1:44" ht="15.75" customHeight="1" thickBot="1" x14ac:dyDescent="0.3">
      <c r="A95" s="36"/>
      <c r="E95" s="21" t="s">
        <v>153</v>
      </c>
      <c r="F95" s="21"/>
      <c r="G95" s="21"/>
      <c r="H95" s="21" t="s">
        <v>173</v>
      </c>
      <c r="I95" s="22"/>
      <c r="J95" s="22">
        <v>16</v>
      </c>
      <c r="K95" s="22">
        <v>9</v>
      </c>
      <c r="L95" s="22">
        <v>9</v>
      </c>
      <c r="M95" s="49">
        <f t="shared" si="15"/>
        <v>18</v>
      </c>
      <c r="Q95" s="41"/>
      <c r="R95" s="41"/>
      <c r="S95" s="27">
        <v>8</v>
      </c>
      <c r="T95" s="21" t="s">
        <v>437</v>
      </c>
      <c r="Z95" s="22">
        <v>3</v>
      </c>
      <c r="AA95" s="22">
        <v>0</v>
      </c>
      <c r="AB95" s="22">
        <v>1</v>
      </c>
      <c r="AC95" s="22">
        <f t="shared" si="13"/>
        <v>1</v>
      </c>
      <c r="AD95" s="22">
        <v>0</v>
      </c>
      <c r="AF95" s="27">
        <v>6.5</v>
      </c>
      <c r="AG95" s="21" t="s">
        <v>316</v>
      </c>
      <c r="AM95" s="22">
        <v>10</v>
      </c>
      <c r="AN95" s="22">
        <v>0</v>
      </c>
      <c r="AO95" s="22">
        <v>5</v>
      </c>
      <c r="AP95" s="22">
        <f t="shared" si="14"/>
        <v>5</v>
      </c>
      <c r="AQ95" s="22">
        <v>0</v>
      </c>
      <c r="AR95" s="41"/>
    </row>
    <row r="96" spans="1:44" ht="15.75" customHeight="1" x14ac:dyDescent="0.25">
      <c r="A96" s="36"/>
      <c r="E96" s="21" t="s">
        <v>164</v>
      </c>
      <c r="F96" s="21"/>
      <c r="G96" s="21"/>
      <c r="H96" s="21" t="s">
        <v>134</v>
      </c>
      <c r="I96" s="22"/>
      <c r="J96" s="22">
        <v>19</v>
      </c>
      <c r="K96" s="22">
        <v>7</v>
      </c>
      <c r="L96" s="22">
        <v>11</v>
      </c>
      <c r="M96" s="49">
        <f t="shared" si="15"/>
        <v>18</v>
      </c>
      <c r="Q96" s="41"/>
      <c r="R96" s="41"/>
      <c r="S96" s="8"/>
      <c r="T96" s="8"/>
      <c r="U96" s="8"/>
      <c r="V96" s="8"/>
      <c r="W96" s="8"/>
      <c r="X96" s="8"/>
      <c r="Y96" s="8"/>
      <c r="Z96" s="8"/>
      <c r="AA96" s="8"/>
      <c r="AB96" s="8"/>
      <c r="AC96" s="8"/>
      <c r="AD96" s="8"/>
      <c r="AF96" s="8"/>
      <c r="AG96" s="31" t="s">
        <v>86</v>
      </c>
      <c r="AH96" s="8"/>
      <c r="AI96" s="8"/>
      <c r="AJ96" s="8"/>
      <c r="AK96" s="8"/>
      <c r="AL96" s="8"/>
      <c r="AM96" s="15">
        <f>SUM(Z77:Z95)+SUM(AM77:AM95)</f>
        <v>178.7</v>
      </c>
      <c r="AN96" s="15">
        <f>SUM(AA77:AA95)+SUM(AN77:AN95)</f>
        <v>55</v>
      </c>
      <c r="AO96" s="15">
        <f>SUM(AB77:AB95)+SUM(AO77:AO95)</f>
        <v>93</v>
      </c>
      <c r="AP96" s="15">
        <f>SUM(AC77:AC95)+SUM(AP77:AP95)</f>
        <v>148</v>
      </c>
      <c r="AQ96" s="15">
        <f>SUM(AD77:AD95)+SUM(AQ77:AQ95)</f>
        <v>12</v>
      </c>
      <c r="AR96" s="41"/>
    </row>
    <row r="97" spans="1:44" ht="15.75" customHeight="1" x14ac:dyDescent="0.25">
      <c r="A97" s="36"/>
      <c r="E97" s="21" t="s">
        <v>239</v>
      </c>
      <c r="F97" s="21"/>
      <c r="G97" s="21"/>
      <c r="H97" s="16" t="s">
        <v>98</v>
      </c>
      <c r="I97" s="22"/>
      <c r="J97" s="22">
        <v>19</v>
      </c>
      <c r="K97" s="22">
        <v>8</v>
      </c>
      <c r="L97" s="22">
        <v>8</v>
      </c>
      <c r="M97" s="49">
        <f t="shared" si="15"/>
        <v>16</v>
      </c>
      <c r="Q97" s="41"/>
      <c r="R97" s="41"/>
      <c r="AR97" s="41"/>
    </row>
    <row r="98" spans="1:44" ht="15.75" customHeight="1" thickBot="1" x14ac:dyDescent="0.3">
      <c r="A98" s="36"/>
      <c r="E98" s="21" t="s">
        <v>158</v>
      </c>
      <c r="F98" s="21"/>
      <c r="G98" s="21"/>
      <c r="H98" s="16" t="s">
        <v>98</v>
      </c>
      <c r="I98" s="22"/>
      <c r="J98" s="22">
        <v>18</v>
      </c>
      <c r="K98" s="22">
        <v>5</v>
      </c>
      <c r="L98" s="22">
        <v>11</v>
      </c>
      <c r="M98" s="49">
        <f t="shared" si="15"/>
        <v>16</v>
      </c>
      <c r="Q98" s="41"/>
      <c r="R98" s="41"/>
      <c r="S98" s="28" t="s">
        <v>109</v>
      </c>
      <c r="T98" s="28" t="s">
        <v>112</v>
      </c>
      <c r="U98" s="28"/>
      <c r="V98" s="38"/>
      <c r="W98" s="38"/>
      <c r="X98" s="38"/>
      <c r="Y98" s="38"/>
      <c r="Z98" s="38" t="s">
        <v>3</v>
      </c>
      <c r="AA98" s="38" t="s">
        <v>22</v>
      </c>
      <c r="AB98" s="38" t="s">
        <v>23</v>
      </c>
      <c r="AC98" s="38" t="s">
        <v>24</v>
      </c>
      <c r="AD98" s="38" t="s">
        <v>2</v>
      </c>
      <c r="AF98" s="28" t="s">
        <v>109</v>
      </c>
      <c r="AG98" s="28" t="s">
        <v>112</v>
      </c>
      <c r="AH98" s="28"/>
      <c r="AI98" s="38"/>
      <c r="AJ98" s="38"/>
      <c r="AK98" s="38"/>
      <c r="AL98" s="38"/>
      <c r="AM98" s="38" t="s">
        <v>3</v>
      </c>
      <c r="AN98" s="38" t="s">
        <v>22</v>
      </c>
      <c r="AO98" s="38" t="s">
        <v>23</v>
      </c>
      <c r="AP98" s="38" t="s">
        <v>24</v>
      </c>
      <c r="AQ98" s="38" t="s">
        <v>2</v>
      </c>
      <c r="AR98" s="41"/>
    </row>
    <row r="99" spans="1:44" ht="15.75" customHeight="1" x14ac:dyDescent="0.25">
      <c r="A99" s="36"/>
      <c r="E99" s="21" t="s">
        <v>74</v>
      </c>
      <c r="F99" s="21"/>
      <c r="G99" s="21"/>
      <c r="H99" s="21" t="s">
        <v>107</v>
      </c>
      <c r="I99" s="22"/>
      <c r="J99" s="22">
        <v>18</v>
      </c>
      <c r="K99" s="22">
        <v>12</v>
      </c>
      <c r="L99" s="22">
        <v>3</v>
      </c>
      <c r="M99" s="49">
        <f t="shared" si="15"/>
        <v>15</v>
      </c>
      <c r="Q99" s="41"/>
      <c r="R99" s="41"/>
      <c r="S99" s="27">
        <v>8</v>
      </c>
      <c r="T99" s="21" t="s">
        <v>153</v>
      </c>
      <c r="Z99" s="22">
        <v>1</v>
      </c>
      <c r="AA99" s="22">
        <v>1</v>
      </c>
      <c r="AB99" s="22">
        <v>0</v>
      </c>
      <c r="AC99" s="22">
        <f t="shared" ref="AC99:AC107" si="16">+AA99+AB99</f>
        <v>1</v>
      </c>
      <c r="AD99" s="22">
        <v>0</v>
      </c>
      <c r="AF99" s="27">
        <v>7.5</v>
      </c>
      <c r="AG99" s="21" t="s">
        <v>196</v>
      </c>
      <c r="AH99" s="21"/>
      <c r="AM99" s="22">
        <v>1</v>
      </c>
      <c r="AN99" s="22">
        <v>0</v>
      </c>
      <c r="AO99" s="22">
        <v>0</v>
      </c>
      <c r="AP99" s="22">
        <f t="shared" ref="AP99:AP107" si="17">+AN99+AO99</f>
        <v>0</v>
      </c>
      <c r="AQ99" s="22">
        <v>0</v>
      </c>
      <c r="AR99" s="41"/>
    </row>
    <row r="100" spans="1:44" ht="15.75" customHeight="1" x14ac:dyDescent="0.25">
      <c r="A100" s="36"/>
      <c r="E100" s="21" t="s">
        <v>167</v>
      </c>
      <c r="F100" s="21"/>
      <c r="G100" s="21"/>
      <c r="H100" s="21" t="s">
        <v>107</v>
      </c>
      <c r="I100" s="22"/>
      <c r="J100" s="22">
        <v>17</v>
      </c>
      <c r="K100" s="22">
        <v>10</v>
      </c>
      <c r="L100" s="22">
        <v>5</v>
      </c>
      <c r="M100" s="49">
        <f t="shared" si="15"/>
        <v>15</v>
      </c>
      <c r="Q100" s="41"/>
      <c r="R100" s="41"/>
      <c r="S100" s="27">
        <v>7</v>
      </c>
      <c r="T100" s="21" t="s">
        <v>64</v>
      </c>
      <c r="Z100" s="22">
        <v>3</v>
      </c>
      <c r="AA100" s="22">
        <v>0</v>
      </c>
      <c r="AB100" s="22">
        <v>1</v>
      </c>
      <c r="AC100" s="22">
        <f t="shared" si="16"/>
        <v>1</v>
      </c>
      <c r="AD100" s="22">
        <v>0</v>
      </c>
      <c r="AF100" s="27">
        <v>6.5</v>
      </c>
      <c r="AG100" s="21" t="s">
        <v>30</v>
      </c>
      <c r="AH100" s="21"/>
      <c r="AM100" s="22">
        <v>1</v>
      </c>
      <c r="AN100" s="22">
        <v>0</v>
      </c>
      <c r="AO100" s="22">
        <v>1</v>
      </c>
      <c r="AP100" s="22">
        <f t="shared" si="17"/>
        <v>1</v>
      </c>
      <c r="AQ100" s="22">
        <v>0</v>
      </c>
      <c r="AR100" s="41"/>
    </row>
    <row r="101" spans="1:44" ht="15.75" customHeight="1" x14ac:dyDescent="0.25">
      <c r="A101" s="36"/>
      <c r="E101" s="21" t="s">
        <v>32</v>
      </c>
      <c r="F101" s="21"/>
      <c r="G101" s="21"/>
      <c r="H101" s="21" t="s">
        <v>97</v>
      </c>
      <c r="I101" s="22"/>
      <c r="J101" s="22">
        <v>18</v>
      </c>
      <c r="K101" s="22">
        <v>8</v>
      </c>
      <c r="L101" s="22">
        <v>7</v>
      </c>
      <c r="M101" s="49">
        <f t="shared" si="15"/>
        <v>15</v>
      </c>
      <c r="Q101" s="41"/>
      <c r="R101" s="41"/>
      <c r="S101" s="27">
        <v>7</v>
      </c>
      <c r="T101" s="21" t="s">
        <v>141</v>
      </c>
      <c r="Z101" s="22">
        <v>1</v>
      </c>
      <c r="AA101" s="22">
        <v>1</v>
      </c>
      <c r="AB101" s="22">
        <v>0</v>
      </c>
      <c r="AC101" s="22">
        <f t="shared" si="16"/>
        <v>1</v>
      </c>
      <c r="AD101" s="22">
        <v>0</v>
      </c>
      <c r="AF101" s="27">
        <v>8.5</v>
      </c>
      <c r="AG101" s="21" t="s">
        <v>28</v>
      </c>
      <c r="AM101" s="22">
        <v>1</v>
      </c>
      <c r="AN101" s="22">
        <v>0</v>
      </c>
      <c r="AO101" s="22">
        <v>1</v>
      </c>
      <c r="AP101" s="22">
        <f t="shared" si="17"/>
        <v>1</v>
      </c>
      <c r="AQ101" s="22">
        <v>0</v>
      </c>
      <c r="AR101" s="41"/>
    </row>
    <row r="102" spans="1:44" ht="15.75" customHeight="1" x14ac:dyDescent="0.25">
      <c r="A102" s="36"/>
      <c r="E102" s="21" t="s">
        <v>37</v>
      </c>
      <c r="H102" s="21" t="s">
        <v>134</v>
      </c>
      <c r="I102" s="22"/>
      <c r="J102" s="22">
        <v>17</v>
      </c>
      <c r="K102" s="22">
        <v>7</v>
      </c>
      <c r="L102" s="22">
        <v>8</v>
      </c>
      <c r="M102" s="49">
        <f t="shared" si="15"/>
        <v>15</v>
      </c>
      <c r="O102" s="22"/>
      <c r="Q102" s="41"/>
      <c r="R102" s="41"/>
      <c r="S102" s="27">
        <v>7.5</v>
      </c>
      <c r="T102" s="21" t="s">
        <v>31</v>
      </c>
      <c r="Z102" s="22">
        <v>2</v>
      </c>
      <c r="AA102" s="22">
        <v>0</v>
      </c>
      <c r="AB102" s="22">
        <v>1</v>
      </c>
      <c r="AC102" s="22">
        <f t="shared" si="16"/>
        <v>1</v>
      </c>
      <c r="AD102" s="22">
        <v>0</v>
      </c>
      <c r="AF102" s="27">
        <v>7.5</v>
      </c>
      <c r="AG102" s="21" t="s">
        <v>32</v>
      </c>
      <c r="AM102" s="22">
        <v>1</v>
      </c>
      <c r="AN102" s="22">
        <v>0</v>
      </c>
      <c r="AO102" s="22">
        <v>0</v>
      </c>
      <c r="AP102" s="22">
        <f t="shared" si="17"/>
        <v>0</v>
      </c>
      <c r="AQ102" s="22">
        <v>0</v>
      </c>
      <c r="AR102" s="41"/>
    </row>
    <row r="103" spans="1:44" ht="15.75" customHeight="1" x14ac:dyDescent="0.25">
      <c r="A103" s="36"/>
      <c r="E103" s="21" t="s">
        <v>139</v>
      </c>
      <c r="F103" s="21"/>
      <c r="G103" s="21"/>
      <c r="H103" s="21" t="s">
        <v>106</v>
      </c>
      <c r="I103" s="22"/>
      <c r="J103" s="22">
        <v>18</v>
      </c>
      <c r="K103" s="22">
        <v>7</v>
      </c>
      <c r="L103" s="22">
        <v>8</v>
      </c>
      <c r="M103" s="49">
        <f t="shared" si="15"/>
        <v>15</v>
      </c>
      <c r="O103" s="22"/>
      <c r="Q103" s="41"/>
      <c r="R103" s="41"/>
      <c r="S103" s="27">
        <v>7.5</v>
      </c>
      <c r="T103" s="21" t="s">
        <v>139</v>
      </c>
      <c r="Z103" s="22">
        <v>1</v>
      </c>
      <c r="AA103" s="22">
        <v>0</v>
      </c>
      <c r="AB103" s="22">
        <v>0</v>
      </c>
      <c r="AC103" s="22">
        <f t="shared" si="16"/>
        <v>0</v>
      </c>
      <c r="AD103" s="22">
        <v>0</v>
      </c>
      <c r="AF103" s="27">
        <v>7.5</v>
      </c>
      <c r="AG103" s="21" t="s">
        <v>104</v>
      </c>
      <c r="AM103" s="22">
        <v>1</v>
      </c>
      <c r="AN103" s="22">
        <v>0</v>
      </c>
      <c r="AO103" s="22">
        <v>1</v>
      </c>
      <c r="AP103" s="22">
        <f t="shared" si="17"/>
        <v>1</v>
      </c>
      <c r="AQ103" s="22">
        <v>0</v>
      </c>
      <c r="AR103" s="41"/>
    </row>
    <row r="104" spans="1:44" ht="15.75" customHeight="1" x14ac:dyDescent="0.25">
      <c r="A104" s="36"/>
      <c r="E104" s="21" t="s">
        <v>133</v>
      </c>
      <c r="F104" s="21"/>
      <c r="G104" s="21"/>
      <c r="H104" s="21" t="s">
        <v>106</v>
      </c>
      <c r="I104" s="22"/>
      <c r="J104" s="22">
        <v>17</v>
      </c>
      <c r="K104" s="22">
        <v>6</v>
      </c>
      <c r="L104" s="22">
        <v>9</v>
      </c>
      <c r="M104" s="49">
        <f t="shared" si="15"/>
        <v>15</v>
      </c>
      <c r="O104" s="22"/>
      <c r="Q104" s="41"/>
      <c r="R104" s="41"/>
      <c r="S104" s="27">
        <v>6.5</v>
      </c>
      <c r="T104" s="21" t="s">
        <v>123</v>
      </c>
      <c r="Z104" s="22">
        <v>8</v>
      </c>
      <c r="AA104" s="22">
        <v>2</v>
      </c>
      <c r="AB104" s="22">
        <v>2</v>
      </c>
      <c r="AC104" s="22">
        <f t="shared" si="16"/>
        <v>4</v>
      </c>
      <c r="AD104" s="22">
        <v>2</v>
      </c>
      <c r="AF104" s="27">
        <v>7.5</v>
      </c>
      <c r="AG104" s="21" t="s">
        <v>164</v>
      </c>
      <c r="AH104" s="21"/>
      <c r="AM104" s="22">
        <v>4</v>
      </c>
      <c r="AN104" s="22">
        <v>1</v>
      </c>
      <c r="AO104" s="22">
        <v>2</v>
      </c>
      <c r="AP104" s="22">
        <f t="shared" si="17"/>
        <v>3</v>
      </c>
      <c r="AQ104" s="22">
        <v>0</v>
      </c>
      <c r="AR104" s="41"/>
    </row>
    <row r="105" spans="1:44" ht="15.75" customHeight="1" x14ac:dyDescent="0.25">
      <c r="A105" s="36"/>
      <c r="E105" s="21" t="s">
        <v>104</v>
      </c>
      <c r="F105" s="21"/>
      <c r="G105" s="21"/>
      <c r="H105" s="21" t="s">
        <v>108</v>
      </c>
      <c r="I105" s="22"/>
      <c r="J105" s="22">
        <v>18</v>
      </c>
      <c r="K105" s="22">
        <v>3</v>
      </c>
      <c r="L105" s="22">
        <v>12</v>
      </c>
      <c r="M105" s="49">
        <f t="shared" si="15"/>
        <v>15</v>
      </c>
      <c r="O105" s="22"/>
      <c r="Q105" s="41"/>
      <c r="R105" s="41"/>
      <c r="S105" s="27">
        <v>6</v>
      </c>
      <c r="T105" s="21" t="s">
        <v>103</v>
      </c>
      <c r="Z105" s="22">
        <v>4</v>
      </c>
      <c r="AA105" s="22">
        <v>0</v>
      </c>
      <c r="AB105" s="22">
        <v>0</v>
      </c>
      <c r="AC105" s="22">
        <f t="shared" si="16"/>
        <v>0</v>
      </c>
      <c r="AD105" s="22">
        <v>0</v>
      </c>
      <c r="AF105" s="27">
        <v>8.5</v>
      </c>
      <c r="AG105" s="21" t="s">
        <v>140</v>
      </c>
      <c r="AM105" s="22">
        <v>2</v>
      </c>
      <c r="AN105" s="22">
        <v>3</v>
      </c>
      <c r="AO105" s="22">
        <v>1</v>
      </c>
      <c r="AP105" s="22">
        <f t="shared" si="17"/>
        <v>4</v>
      </c>
      <c r="AQ105" s="22">
        <v>2</v>
      </c>
      <c r="AR105" s="41"/>
    </row>
    <row r="106" spans="1:44" ht="15.75" customHeight="1" x14ac:dyDescent="0.25">
      <c r="A106" s="36"/>
      <c r="E106" s="21" t="s">
        <v>119</v>
      </c>
      <c r="F106" s="21"/>
      <c r="G106" s="21"/>
      <c r="H106" s="21" t="s">
        <v>173</v>
      </c>
      <c r="I106" s="22"/>
      <c r="J106" s="22">
        <v>17</v>
      </c>
      <c r="K106" s="22">
        <v>3</v>
      </c>
      <c r="L106" s="22">
        <v>12</v>
      </c>
      <c r="M106" s="49">
        <f t="shared" si="15"/>
        <v>15</v>
      </c>
      <c r="Q106" s="41"/>
      <c r="R106" s="41"/>
      <c r="S106" s="27">
        <v>8.5</v>
      </c>
      <c r="T106" s="21" t="s">
        <v>161</v>
      </c>
      <c r="Z106" s="22">
        <v>1</v>
      </c>
      <c r="AA106" s="22">
        <v>1</v>
      </c>
      <c r="AB106" s="22">
        <v>3</v>
      </c>
      <c r="AC106" s="22">
        <f t="shared" si="16"/>
        <v>4</v>
      </c>
      <c r="AD106" s="22">
        <v>0</v>
      </c>
      <c r="AF106" s="27">
        <v>7.5</v>
      </c>
      <c r="AG106" s="21" t="s">
        <v>44</v>
      </c>
      <c r="AM106" s="22">
        <v>3</v>
      </c>
      <c r="AN106" s="22">
        <v>0</v>
      </c>
      <c r="AO106" s="22">
        <v>3</v>
      </c>
      <c r="AP106" s="22">
        <f t="shared" si="17"/>
        <v>3</v>
      </c>
      <c r="AQ106" s="22">
        <v>0</v>
      </c>
      <c r="AR106" s="41"/>
    </row>
    <row r="107" spans="1:44" ht="15.75" customHeight="1" thickBot="1" x14ac:dyDescent="0.3">
      <c r="A107" s="36"/>
      <c r="E107" s="21"/>
      <c r="F107" s="21"/>
      <c r="G107" s="21"/>
      <c r="H107" s="21"/>
      <c r="I107" s="22"/>
      <c r="J107" s="22"/>
      <c r="K107" s="22"/>
      <c r="L107" s="22"/>
      <c r="M107" s="22"/>
      <c r="O107" s="22"/>
      <c r="Q107" s="41"/>
      <c r="R107" s="41"/>
      <c r="S107" s="27">
        <v>9.5</v>
      </c>
      <c r="T107" s="21" t="s">
        <v>129</v>
      </c>
      <c r="Z107" s="22">
        <v>2</v>
      </c>
      <c r="AA107" s="22">
        <v>2</v>
      </c>
      <c r="AB107" s="22">
        <v>5</v>
      </c>
      <c r="AC107" s="22">
        <f t="shared" si="16"/>
        <v>7</v>
      </c>
      <c r="AD107" s="22">
        <v>2</v>
      </c>
      <c r="AF107" s="27">
        <v>9.5</v>
      </c>
      <c r="AG107" s="21" t="s">
        <v>53</v>
      </c>
      <c r="AM107" s="22">
        <v>1</v>
      </c>
      <c r="AN107" s="22">
        <v>1</v>
      </c>
      <c r="AO107" s="22">
        <v>0</v>
      </c>
      <c r="AP107" s="22">
        <f t="shared" si="17"/>
        <v>1</v>
      </c>
      <c r="AQ107" s="22">
        <v>0</v>
      </c>
      <c r="AR107" s="41"/>
    </row>
    <row r="108" spans="1:44" ht="15.75" customHeight="1" thickBot="1" x14ac:dyDescent="0.3">
      <c r="A108" s="36"/>
      <c r="E108" s="21"/>
      <c r="F108" s="2" t="s">
        <v>77</v>
      </c>
      <c r="G108" s="2"/>
      <c r="H108" s="2"/>
      <c r="I108" s="4" t="s">
        <v>1</v>
      </c>
      <c r="J108" s="4"/>
      <c r="K108" s="4" t="s">
        <v>3</v>
      </c>
      <c r="L108" s="50" t="s">
        <v>2</v>
      </c>
      <c r="M108" s="22"/>
      <c r="O108" s="22"/>
      <c r="Q108" s="41"/>
      <c r="R108" s="41"/>
      <c r="S108" s="8"/>
      <c r="T108" s="8"/>
      <c r="U108" s="8"/>
      <c r="V108" s="8"/>
      <c r="W108" s="8"/>
      <c r="X108" s="8"/>
      <c r="Y108" s="8"/>
      <c r="Z108" s="8"/>
      <c r="AA108" s="8"/>
      <c r="AB108" s="8"/>
      <c r="AC108" s="8"/>
      <c r="AD108" s="8"/>
      <c r="AF108" s="8"/>
      <c r="AG108" s="31" t="s">
        <v>157</v>
      </c>
      <c r="AH108" s="8"/>
      <c r="AI108" s="8"/>
      <c r="AJ108" s="8"/>
      <c r="AK108" s="8"/>
      <c r="AL108" s="8"/>
      <c r="AM108" s="53">
        <f>SUM(Z98:Z107)+SUM(AM98:AM107)</f>
        <v>38</v>
      </c>
      <c r="AN108" s="53">
        <f>SUM(AA98:AA107)+SUM(AN98:AN107)</f>
        <v>12</v>
      </c>
      <c r="AO108" s="53">
        <f>SUM(AB98:AB107)+SUM(AO98:AO107)</f>
        <v>21</v>
      </c>
      <c r="AP108" s="53">
        <f>SUM(AC98:AC107)+SUM(AP98:AP107)</f>
        <v>33</v>
      </c>
      <c r="AQ108" s="53">
        <f>SUM(AD98:AD107)+SUM(AQ98:AQ107)</f>
        <v>6</v>
      </c>
      <c r="AR108" s="41"/>
    </row>
    <row r="109" spans="1:44" ht="15.75" customHeight="1" x14ac:dyDescent="0.25">
      <c r="A109" s="36"/>
      <c r="E109" s="21"/>
      <c r="F109" s="21" t="s">
        <v>79</v>
      </c>
      <c r="G109" s="21"/>
      <c r="H109" s="21"/>
      <c r="I109" s="21" t="s">
        <v>173</v>
      </c>
      <c r="J109" s="22"/>
      <c r="K109" s="22">
        <v>17</v>
      </c>
      <c r="L109" s="49">
        <v>10</v>
      </c>
      <c r="M109" s="22"/>
      <c r="N109" s="22"/>
      <c r="O109" s="22"/>
      <c r="Q109" s="41"/>
      <c r="R109" s="41"/>
      <c r="AF109" s="27"/>
      <c r="AG109" s="21" t="s">
        <v>86</v>
      </c>
      <c r="AM109" s="54">
        <f>AM96+AC121+AM108</f>
        <v>239.7</v>
      </c>
      <c r="AN109" s="54">
        <f>AN108+AN96</f>
        <v>67</v>
      </c>
      <c r="AO109" s="54">
        <f>AO108+AO96</f>
        <v>114</v>
      </c>
      <c r="AP109" s="54">
        <f>AP108+AP96</f>
        <v>181</v>
      </c>
      <c r="AQ109" s="54">
        <f>AQ108+AQ96</f>
        <v>18</v>
      </c>
      <c r="AR109" s="41"/>
    </row>
    <row r="110" spans="1:44" ht="15.75" customHeight="1" x14ac:dyDescent="0.25">
      <c r="A110" s="36"/>
      <c r="E110" s="21"/>
      <c r="F110" s="21" t="s">
        <v>37</v>
      </c>
      <c r="I110" s="21" t="s">
        <v>134</v>
      </c>
      <c r="J110" s="22"/>
      <c r="K110" s="22">
        <v>17</v>
      </c>
      <c r="L110" s="49">
        <v>10</v>
      </c>
      <c r="M110" s="22"/>
      <c r="N110" s="22"/>
      <c r="O110" s="22"/>
      <c r="Q110" s="41"/>
      <c r="R110" s="41"/>
      <c r="AF110" s="27"/>
      <c r="AG110" s="21" t="s">
        <v>75</v>
      </c>
      <c r="AM110" s="22">
        <f>+AM41+AM28+Z54+Z41+AM54+AM15+Z28+Z15</f>
        <v>239.7</v>
      </c>
      <c r="AN110" s="22">
        <f>+AN41+AN28+AA54+AA41+AN54+AN15+AA28+AA15</f>
        <v>67</v>
      </c>
      <c r="AO110" s="22">
        <f>+AO41+AO28+AB54+AB41+AO54+AO15+AB28+AB15</f>
        <v>114</v>
      </c>
      <c r="AP110" s="22">
        <f>+AP41+AP28+AC54+AC41+AP54+AP15+AC28+AC15</f>
        <v>181</v>
      </c>
      <c r="AQ110" s="22">
        <f>+AQ41+AQ28+AD54+AD41+AQ54+AQ15+AD28+AD15</f>
        <v>18</v>
      </c>
      <c r="AR110" s="41"/>
    </row>
    <row r="111" spans="1:44" ht="15.75" customHeight="1" x14ac:dyDescent="0.25">
      <c r="A111" s="36"/>
      <c r="E111" s="21"/>
      <c r="F111" s="21" t="s">
        <v>192</v>
      </c>
      <c r="G111" s="21"/>
      <c r="H111" s="21"/>
      <c r="I111" s="21" t="s">
        <v>173</v>
      </c>
      <c r="J111" s="22"/>
      <c r="K111" s="22">
        <v>18</v>
      </c>
      <c r="L111" s="49">
        <v>10</v>
      </c>
      <c r="M111" s="22"/>
      <c r="N111" s="22"/>
      <c r="O111" s="22"/>
      <c r="Q111" s="41"/>
      <c r="R111" s="41"/>
      <c r="AR111" s="41"/>
    </row>
    <row r="112" spans="1:44" ht="15.75" customHeight="1" thickBot="1" x14ac:dyDescent="0.3">
      <c r="A112" s="36"/>
      <c r="E112" s="21"/>
      <c r="F112" s="21" t="s">
        <v>53</v>
      </c>
      <c r="G112" s="21"/>
      <c r="H112" s="21"/>
      <c r="I112" s="21" t="s">
        <v>108</v>
      </c>
      <c r="J112" s="22"/>
      <c r="K112" s="22">
        <v>17</v>
      </c>
      <c r="L112" s="49">
        <v>8</v>
      </c>
      <c r="M112" s="22"/>
      <c r="N112" s="22"/>
      <c r="O112" s="22"/>
      <c r="Q112" s="41"/>
      <c r="R112" s="41"/>
      <c r="U112" s="37" t="s">
        <v>109</v>
      </c>
      <c r="V112" s="10" t="s">
        <v>117</v>
      </c>
      <c r="W112" s="10"/>
      <c r="X112" s="10"/>
      <c r="Y112" s="10"/>
      <c r="Z112" s="10"/>
      <c r="AA112" s="10"/>
      <c r="AB112" s="10"/>
      <c r="AC112" s="37" t="s">
        <v>3</v>
      </c>
      <c r="AD112" s="37" t="s">
        <v>7</v>
      </c>
      <c r="AE112" s="37" t="s">
        <v>8</v>
      </c>
      <c r="AF112" s="37" t="s">
        <v>9</v>
      </c>
      <c r="AG112" s="37" t="s">
        <v>71</v>
      </c>
      <c r="AH112" s="37"/>
      <c r="AI112" s="37" t="s">
        <v>4</v>
      </c>
      <c r="AJ112" s="37" t="s">
        <v>6</v>
      </c>
      <c r="AK112" s="37" t="s">
        <v>5</v>
      </c>
      <c r="AL112" s="37" t="s">
        <v>72</v>
      </c>
      <c r="AM112" s="37" t="s">
        <v>23</v>
      </c>
      <c r="AN112" s="37" t="s">
        <v>2</v>
      </c>
      <c r="AR112" s="41"/>
    </row>
    <row r="113" spans="1:44" ht="15.75" customHeight="1" x14ac:dyDescent="0.25">
      <c r="A113" s="36"/>
      <c r="E113" s="21"/>
      <c r="F113" s="21" t="s">
        <v>126</v>
      </c>
      <c r="G113" s="21"/>
      <c r="H113" s="21"/>
      <c r="I113" s="16" t="s">
        <v>98</v>
      </c>
      <c r="J113" s="22"/>
      <c r="K113" s="22">
        <v>17.3</v>
      </c>
      <c r="L113" s="49">
        <v>8</v>
      </c>
      <c r="M113" s="22"/>
      <c r="N113" s="22"/>
      <c r="O113" s="22"/>
      <c r="Q113" s="41"/>
      <c r="R113" s="41"/>
      <c r="U113" s="58">
        <v>8</v>
      </c>
      <c r="V113" s="31" t="s">
        <v>15</v>
      </c>
      <c r="W113" s="8"/>
      <c r="X113" s="31"/>
      <c r="Y113" s="31"/>
      <c r="Z113" s="14"/>
      <c r="AA113" s="8"/>
      <c r="AB113" s="8"/>
      <c r="AC113" s="15">
        <f t="shared" ref="AC113:AC120" si="18">SUM(AD113:AF113)</f>
        <v>1</v>
      </c>
      <c r="AD113" s="15">
        <v>0</v>
      </c>
      <c r="AE113" s="15">
        <v>1</v>
      </c>
      <c r="AF113" s="15">
        <v>0</v>
      </c>
      <c r="AG113" s="98">
        <f t="shared" ref="AG113:AG121" si="19">+(AD113*2+AF113)/(2*AC113)</f>
        <v>0</v>
      </c>
      <c r="AH113" s="98"/>
      <c r="AI113" s="15">
        <v>9</v>
      </c>
      <c r="AJ113" s="15">
        <v>0</v>
      </c>
      <c r="AK113" s="15">
        <v>0</v>
      </c>
      <c r="AL113" s="52">
        <f t="shared" ref="AL113:AL121" si="20">+AI113/AC113</f>
        <v>9</v>
      </c>
      <c r="AM113" s="15">
        <v>0</v>
      </c>
      <c r="AN113" s="15">
        <v>0</v>
      </c>
      <c r="AR113" s="41"/>
    </row>
    <row r="114" spans="1:44" ht="15.75" customHeight="1" x14ac:dyDescent="0.25">
      <c r="A114" s="36"/>
      <c r="E114" s="21"/>
      <c r="F114" s="21" t="s">
        <v>193</v>
      </c>
      <c r="G114" s="21"/>
      <c r="H114" s="21"/>
      <c r="I114" s="21" t="s">
        <v>97</v>
      </c>
      <c r="J114" s="22"/>
      <c r="K114" s="22">
        <v>14</v>
      </c>
      <c r="L114" s="49">
        <v>6</v>
      </c>
      <c r="M114" s="22"/>
      <c r="N114" s="22"/>
      <c r="O114" s="22"/>
      <c r="Q114" s="41"/>
      <c r="R114" s="41"/>
      <c r="U114" s="27">
        <v>7</v>
      </c>
      <c r="V114" s="21" t="s">
        <v>347</v>
      </c>
      <c r="X114" s="21"/>
      <c r="Y114" s="21"/>
      <c r="Z114" s="16"/>
      <c r="AC114" s="22">
        <f t="shared" si="18"/>
        <v>7</v>
      </c>
      <c r="AD114" s="22">
        <v>0</v>
      </c>
      <c r="AE114" s="22">
        <v>7</v>
      </c>
      <c r="AF114" s="22">
        <v>0</v>
      </c>
      <c r="AG114" s="95">
        <f t="shared" si="19"/>
        <v>0</v>
      </c>
      <c r="AH114" s="95"/>
      <c r="AI114" s="22">
        <v>36</v>
      </c>
      <c r="AJ114" s="22">
        <v>0</v>
      </c>
      <c r="AK114" s="22">
        <v>0</v>
      </c>
      <c r="AL114" s="24">
        <f t="shared" si="20"/>
        <v>5.1428571428571432</v>
      </c>
      <c r="AM114" s="22">
        <v>0</v>
      </c>
      <c r="AN114" s="22">
        <v>0</v>
      </c>
      <c r="AR114" s="41"/>
    </row>
    <row r="115" spans="1:44" ht="15.75" customHeight="1" x14ac:dyDescent="0.25">
      <c r="A115" s="36"/>
      <c r="E115" s="21"/>
      <c r="F115" s="21" t="s">
        <v>169</v>
      </c>
      <c r="G115" s="21"/>
      <c r="H115" s="21"/>
      <c r="I115" s="21" t="s">
        <v>134</v>
      </c>
      <c r="J115" s="22"/>
      <c r="K115" s="22">
        <v>16</v>
      </c>
      <c r="L115" s="49">
        <v>6</v>
      </c>
      <c r="M115" s="22"/>
      <c r="N115" s="22"/>
      <c r="O115" s="22"/>
      <c r="Q115" s="41"/>
      <c r="R115" s="41"/>
      <c r="U115" s="27">
        <v>7</v>
      </c>
      <c r="V115" s="21" t="s">
        <v>162</v>
      </c>
      <c r="X115" s="21"/>
      <c r="Y115" s="21"/>
      <c r="Z115" s="16"/>
      <c r="AC115" s="22">
        <f t="shared" si="18"/>
        <v>3</v>
      </c>
      <c r="AD115" s="22">
        <v>3</v>
      </c>
      <c r="AE115" s="22">
        <v>0</v>
      </c>
      <c r="AF115" s="22">
        <v>0</v>
      </c>
      <c r="AG115" s="95">
        <f t="shared" si="19"/>
        <v>1</v>
      </c>
      <c r="AH115" s="95"/>
      <c r="AI115" s="22">
        <v>5</v>
      </c>
      <c r="AJ115" s="22">
        <v>0</v>
      </c>
      <c r="AK115" s="22">
        <v>0</v>
      </c>
      <c r="AL115" s="24">
        <f t="shared" si="20"/>
        <v>1.6666666666666667</v>
      </c>
      <c r="AM115" s="22">
        <v>0</v>
      </c>
      <c r="AN115" s="22">
        <v>0</v>
      </c>
      <c r="AR115" s="41"/>
    </row>
    <row r="116" spans="1:44" ht="15.75" customHeight="1" x14ac:dyDescent="0.25">
      <c r="A116" s="36"/>
      <c r="E116" s="21"/>
      <c r="F116" s="21" t="s">
        <v>118</v>
      </c>
      <c r="H116" s="21"/>
      <c r="I116" s="21" t="s">
        <v>106</v>
      </c>
      <c r="J116" s="22"/>
      <c r="K116" s="22">
        <v>17</v>
      </c>
      <c r="L116" s="49">
        <v>6</v>
      </c>
      <c r="M116" s="22"/>
      <c r="N116" s="22"/>
      <c r="O116" s="22"/>
      <c r="Q116" s="41"/>
      <c r="R116" s="41"/>
      <c r="U116" s="27">
        <v>7</v>
      </c>
      <c r="V116" s="21" t="s">
        <v>183</v>
      </c>
      <c r="X116" s="21"/>
      <c r="Y116" s="21"/>
      <c r="Z116" s="16"/>
      <c r="AC116" s="22">
        <f t="shared" si="18"/>
        <v>2</v>
      </c>
      <c r="AD116" s="22">
        <v>1</v>
      </c>
      <c r="AE116" s="22">
        <v>0</v>
      </c>
      <c r="AF116" s="22">
        <v>1</v>
      </c>
      <c r="AG116" s="95">
        <f t="shared" si="19"/>
        <v>0.75</v>
      </c>
      <c r="AH116" s="95"/>
      <c r="AI116" s="22">
        <v>3</v>
      </c>
      <c r="AJ116" s="22">
        <v>0</v>
      </c>
      <c r="AK116" s="22">
        <v>0</v>
      </c>
      <c r="AL116" s="24">
        <f t="shared" si="20"/>
        <v>1.5</v>
      </c>
      <c r="AM116" s="22">
        <v>0</v>
      </c>
      <c r="AN116" s="22">
        <v>0</v>
      </c>
      <c r="AR116" s="41"/>
    </row>
    <row r="117" spans="1:44" ht="15.75" customHeight="1" x14ac:dyDescent="0.25">
      <c r="A117" s="36"/>
      <c r="F117" s="21" t="s">
        <v>155</v>
      </c>
      <c r="I117" s="21" t="s">
        <v>134</v>
      </c>
      <c r="J117" s="22"/>
      <c r="K117" s="22">
        <v>18</v>
      </c>
      <c r="L117" s="49">
        <v>6</v>
      </c>
      <c r="M117" s="22"/>
      <c r="N117" s="22"/>
      <c r="O117" s="22"/>
      <c r="Q117" s="41"/>
      <c r="R117" s="41"/>
      <c r="U117" s="27">
        <v>7</v>
      </c>
      <c r="V117" s="21" t="s">
        <v>315</v>
      </c>
      <c r="X117" s="21"/>
      <c r="Y117" s="21"/>
      <c r="Z117" s="16"/>
      <c r="AC117" s="22">
        <f t="shared" si="18"/>
        <v>1</v>
      </c>
      <c r="AD117" s="22">
        <v>0</v>
      </c>
      <c r="AE117" s="22">
        <v>0</v>
      </c>
      <c r="AF117" s="22">
        <v>1</v>
      </c>
      <c r="AG117" s="95">
        <f t="shared" si="19"/>
        <v>0.5</v>
      </c>
      <c r="AH117" s="95"/>
      <c r="AI117" s="22">
        <v>1</v>
      </c>
      <c r="AJ117" s="22">
        <v>0</v>
      </c>
      <c r="AK117" s="22">
        <v>0</v>
      </c>
      <c r="AL117" s="24">
        <f t="shared" si="20"/>
        <v>1</v>
      </c>
      <c r="AM117" s="22">
        <v>0</v>
      </c>
      <c r="AN117" s="22">
        <v>0</v>
      </c>
      <c r="AR117" s="41"/>
    </row>
    <row r="118" spans="1:44" ht="15.75" customHeight="1" x14ac:dyDescent="0.25">
      <c r="A118" s="36"/>
      <c r="F118" s="21" t="s">
        <v>282</v>
      </c>
      <c r="G118" s="21"/>
      <c r="H118" s="21"/>
      <c r="I118" s="21" t="s">
        <v>106</v>
      </c>
      <c r="J118" s="22"/>
      <c r="K118" s="22">
        <v>18</v>
      </c>
      <c r="L118" s="49">
        <v>6</v>
      </c>
      <c r="M118" s="22"/>
      <c r="N118" s="22"/>
      <c r="O118" s="22"/>
      <c r="Q118" s="41"/>
      <c r="R118" s="41"/>
      <c r="U118" s="27">
        <v>7.5</v>
      </c>
      <c r="V118" s="21" t="s">
        <v>168</v>
      </c>
      <c r="Z118" s="21" t="s">
        <v>136</v>
      </c>
      <c r="AB118" s="22"/>
      <c r="AC118" s="22">
        <f t="shared" si="18"/>
        <v>2</v>
      </c>
      <c r="AD118" s="22">
        <v>1</v>
      </c>
      <c r="AE118" s="22">
        <v>1</v>
      </c>
      <c r="AF118" s="22">
        <v>0</v>
      </c>
      <c r="AG118" s="95">
        <f t="shared" si="19"/>
        <v>0.5</v>
      </c>
      <c r="AH118" s="95"/>
      <c r="AI118" s="22">
        <v>2</v>
      </c>
      <c r="AJ118" s="22">
        <v>0</v>
      </c>
      <c r="AK118" s="22">
        <v>1</v>
      </c>
      <c r="AL118" s="24">
        <f t="shared" si="20"/>
        <v>1</v>
      </c>
      <c r="AM118" s="22">
        <v>0</v>
      </c>
      <c r="AN118" s="22">
        <v>0</v>
      </c>
      <c r="AR118" s="41"/>
    </row>
    <row r="119" spans="1:44" ht="15.75" customHeight="1" x14ac:dyDescent="0.25">
      <c r="A119" s="36"/>
      <c r="F119" s="21" t="s">
        <v>48</v>
      </c>
      <c r="I119" s="21" t="s">
        <v>97</v>
      </c>
      <c r="J119" s="22"/>
      <c r="K119" s="22">
        <v>18</v>
      </c>
      <c r="L119" s="49">
        <v>6</v>
      </c>
      <c r="M119" s="22"/>
      <c r="N119" s="22"/>
      <c r="O119" s="22"/>
      <c r="Q119" s="41"/>
      <c r="R119" s="41"/>
      <c r="U119" s="27">
        <v>7</v>
      </c>
      <c r="V119" s="21" t="s">
        <v>274</v>
      </c>
      <c r="X119" s="21"/>
      <c r="Y119" s="21"/>
      <c r="Z119" s="16"/>
      <c r="AC119" s="22">
        <f t="shared" si="18"/>
        <v>4</v>
      </c>
      <c r="AD119" s="22">
        <v>0</v>
      </c>
      <c r="AE119" s="22">
        <v>3</v>
      </c>
      <c r="AF119" s="22">
        <v>1</v>
      </c>
      <c r="AG119" s="95">
        <f t="shared" si="19"/>
        <v>0.125</v>
      </c>
      <c r="AH119" s="95"/>
      <c r="AI119" s="22">
        <v>13</v>
      </c>
      <c r="AJ119" s="22">
        <v>0</v>
      </c>
      <c r="AK119" s="22">
        <v>0</v>
      </c>
      <c r="AL119" s="24">
        <f t="shared" si="20"/>
        <v>3.25</v>
      </c>
      <c r="AM119" s="22">
        <v>0</v>
      </c>
      <c r="AN119" s="22">
        <v>0</v>
      </c>
      <c r="AR119" s="41"/>
    </row>
    <row r="120" spans="1:44" ht="15.75" customHeight="1" thickBot="1" x14ac:dyDescent="0.3">
      <c r="A120" s="36"/>
      <c r="F120" s="21" t="s">
        <v>129</v>
      </c>
      <c r="G120" s="21"/>
      <c r="H120" s="21"/>
      <c r="I120" s="21" t="s">
        <v>17</v>
      </c>
      <c r="J120" s="22"/>
      <c r="K120" s="22">
        <v>19</v>
      </c>
      <c r="L120" s="49">
        <v>6</v>
      </c>
      <c r="M120" s="22"/>
      <c r="N120" s="22"/>
      <c r="O120" s="22"/>
      <c r="Q120" s="41"/>
      <c r="R120" s="41"/>
      <c r="U120" s="56">
        <v>7</v>
      </c>
      <c r="V120" s="28" t="s">
        <v>222</v>
      </c>
      <c r="W120" s="3"/>
      <c r="X120" s="28"/>
      <c r="Y120" s="28"/>
      <c r="Z120" s="10"/>
      <c r="AA120" s="3"/>
      <c r="AB120" s="3"/>
      <c r="AC120" s="38">
        <f t="shared" si="18"/>
        <v>3</v>
      </c>
      <c r="AD120" s="38">
        <v>0</v>
      </c>
      <c r="AE120" s="38">
        <v>2</v>
      </c>
      <c r="AF120" s="38">
        <v>1</v>
      </c>
      <c r="AG120" s="99">
        <f t="shared" si="19"/>
        <v>0.16666666666666666</v>
      </c>
      <c r="AH120" s="99"/>
      <c r="AI120" s="38">
        <v>14</v>
      </c>
      <c r="AJ120" s="38">
        <v>0</v>
      </c>
      <c r="AK120" s="38">
        <v>0</v>
      </c>
      <c r="AL120" s="57">
        <f t="shared" si="20"/>
        <v>4.666666666666667</v>
      </c>
      <c r="AM120" s="38">
        <v>0</v>
      </c>
      <c r="AN120" s="38">
        <v>0</v>
      </c>
      <c r="AR120" s="41"/>
    </row>
    <row r="121" spans="1:44" ht="15.75" customHeight="1" x14ac:dyDescent="0.25">
      <c r="A121" s="36"/>
      <c r="F121" s="21" t="s">
        <v>30</v>
      </c>
      <c r="G121" s="21"/>
      <c r="H121" s="21"/>
      <c r="I121" s="21" t="s">
        <v>106</v>
      </c>
      <c r="J121" s="22"/>
      <c r="K121" s="22">
        <v>19</v>
      </c>
      <c r="L121" s="49">
        <v>6</v>
      </c>
      <c r="M121" s="22"/>
      <c r="N121" s="22"/>
      <c r="O121" s="22"/>
      <c r="Q121" s="41"/>
      <c r="R121" s="41"/>
      <c r="U121" s="8"/>
      <c r="V121" s="32"/>
      <c r="W121" s="31" t="s">
        <v>20</v>
      </c>
      <c r="X121" s="32"/>
      <c r="Y121" s="32"/>
      <c r="Z121" s="15"/>
      <c r="AA121" s="8"/>
      <c r="AB121" s="8"/>
      <c r="AC121" s="15">
        <f>SUM(AC113:AC120)</f>
        <v>23</v>
      </c>
      <c r="AD121" s="15">
        <f>SUM(AD113:AD120)</f>
        <v>5</v>
      </c>
      <c r="AE121" s="15">
        <f>SUM(AE113:AE120)</f>
        <v>14</v>
      </c>
      <c r="AF121" s="15">
        <f>SUM(AF113:AF120)</f>
        <v>4</v>
      </c>
      <c r="AG121" s="98">
        <f t="shared" si="19"/>
        <v>0.30434782608695654</v>
      </c>
      <c r="AH121" s="98"/>
      <c r="AI121" s="15">
        <f>SUM(AI113:AI120)</f>
        <v>83</v>
      </c>
      <c r="AJ121" s="15">
        <f>SUM(AJ113:AJ120)</f>
        <v>0</v>
      </c>
      <c r="AK121" s="15">
        <f>SUM(AK113:AK120)</f>
        <v>1</v>
      </c>
      <c r="AL121" s="52">
        <f t="shared" si="20"/>
        <v>3.6086956521739131</v>
      </c>
      <c r="AM121" s="15">
        <f>SUM(AM113:AM120)</f>
        <v>0</v>
      </c>
      <c r="AN121" s="15">
        <f>SUM(AN113:AN120)</f>
        <v>0</v>
      </c>
      <c r="AR121" s="41"/>
    </row>
    <row r="122" spans="1:44" ht="15.75" customHeight="1" x14ac:dyDescent="0.25">
      <c r="A122" s="36"/>
      <c r="F122" s="21" t="s">
        <v>113</v>
      </c>
      <c r="G122" s="21"/>
      <c r="H122" s="21"/>
      <c r="I122" s="21" t="s">
        <v>97</v>
      </c>
      <c r="J122" s="22"/>
      <c r="K122" s="22">
        <v>11</v>
      </c>
      <c r="L122" s="49">
        <v>4</v>
      </c>
      <c r="M122" s="22"/>
      <c r="N122" s="22"/>
      <c r="O122" s="22"/>
      <c r="Q122" s="41"/>
      <c r="R122" s="41"/>
      <c r="AR122" s="41"/>
    </row>
    <row r="123" spans="1:44" ht="15.75" customHeight="1" x14ac:dyDescent="0.25">
      <c r="A123" s="36"/>
      <c r="F123" s="21" t="s">
        <v>197</v>
      </c>
      <c r="G123" s="21"/>
      <c r="H123" s="21"/>
      <c r="I123" s="21" t="s">
        <v>107</v>
      </c>
      <c r="J123" s="22"/>
      <c r="K123" s="22">
        <v>13</v>
      </c>
      <c r="L123" s="49">
        <v>4</v>
      </c>
      <c r="M123" s="22"/>
      <c r="N123" s="22"/>
      <c r="O123" s="22"/>
      <c r="Q123" s="41"/>
      <c r="R123" s="41"/>
      <c r="AR123" s="41"/>
    </row>
    <row r="124" spans="1:44" ht="15.75" customHeight="1" x14ac:dyDescent="0.25">
      <c r="A124" s="36"/>
      <c r="D124" s="21"/>
      <c r="E124" s="21"/>
      <c r="F124" s="21" t="s">
        <v>143</v>
      </c>
      <c r="G124" s="21"/>
      <c r="H124" s="21"/>
      <c r="I124" s="21" t="s">
        <v>97</v>
      </c>
      <c r="J124" s="22"/>
      <c r="K124" s="22">
        <v>14</v>
      </c>
      <c r="L124" s="49">
        <v>4</v>
      </c>
      <c r="M124" s="22"/>
      <c r="N124" s="22"/>
      <c r="O124" s="22"/>
      <c r="Q124" s="41"/>
      <c r="R124" s="41"/>
      <c r="AR124" s="41"/>
    </row>
    <row r="125" spans="1:44" ht="15.75" customHeight="1" x14ac:dyDescent="0.25">
      <c r="A125" s="36"/>
      <c r="D125" s="21"/>
      <c r="E125" s="21"/>
      <c r="F125" s="21" t="s">
        <v>138</v>
      </c>
      <c r="G125" s="21"/>
      <c r="H125" s="21"/>
      <c r="I125" s="21" t="s">
        <v>173</v>
      </c>
      <c r="J125" s="22"/>
      <c r="K125" s="22">
        <v>15</v>
      </c>
      <c r="L125" s="49">
        <v>4</v>
      </c>
      <c r="M125" s="22"/>
      <c r="N125" s="22"/>
      <c r="O125" s="22"/>
      <c r="Q125" s="41"/>
      <c r="R125" s="41"/>
      <c r="AR125" s="41"/>
    </row>
    <row r="126" spans="1:44" ht="15.75" customHeight="1" x14ac:dyDescent="0.25">
      <c r="A126" s="36"/>
      <c r="F126" s="21" t="s">
        <v>84</v>
      </c>
      <c r="I126" s="21" t="s">
        <v>17</v>
      </c>
      <c r="J126" s="22"/>
      <c r="K126" s="22">
        <v>15</v>
      </c>
      <c r="L126" s="49">
        <v>4</v>
      </c>
      <c r="M126" s="22"/>
      <c r="N126" s="22"/>
      <c r="O126" s="22"/>
      <c r="Q126" s="41"/>
      <c r="R126" s="41"/>
      <c r="AR126" s="41"/>
    </row>
    <row r="127" spans="1:44" ht="15.75" customHeight="1" x14ac:dyDescent="0.25">
      <c r="A127" s="36"/>
      <c r="F127" s="21" t="s">
        <v>42</v>
      </c>
      <c r="G127" s="21"/>
      <c r="H127" s="21"/>
      <c r="I127" s="21" t="s">
        <v>107</v>
      </c>
      <c r="J127" s="22"/>
      <c r="K127" s="22">
        <v>16</v>
      </c>
      <c r="L127" s="49">
        <v>4</v>
      </c>
      <c r="M127" s="22"/>
      <c r="N127" s="22"/>
      <c r="O127" s="22"/>
      <c r="Q127" s="41"/>
      <c r="R127" s="41"/>
      <c r="AR127" s="41"/>
    </row>
    <row r="128" spans="1:44" ht="15.75" customHeight="1" x14ac:dyDescent="0.25">
      <c r="A128" s="36"/>
      <c r="F128" s="21" t="s">
        <v>185</v>
      </c>
      <c r="G128" s="21"/>
      <c r="H128" s="21"/>
      <c r="I128" s="21" t="s">
        <v>134</v>
      </c>
      <c r="J128" s="22"/>
      <c r="K128" s="22">
        <v>18</v>
      </c>
      <c r="L128" s="49">
        <v>4</v>
      </c>
      <c r="M128" s="22"/>
      <c r="N128" s="22"/>
      <c r="O128" s="22"/>
      <c r="Q128" s="41"/>
      <c r="R128" s="41"/>
      <c r="AR128" s="41"/>
    </row>
    <row r="129" spans="1:44" ht="15.75" customHeight="1" x14ac:dyDescent="0.25">
      <c r="A129" s="36"/>
      <c r="F129" s="21" t="s">
        <v>120</v>
      </c>
      <c r="G129" s="21"/>
      <c r="H129" s="21"/>
      <c r="I129" s="16" t="s">
        <v>17</v>
      </c>
      <c r="J129" s="22"/>
      <c r="K129" s="22">
        <v>19</v>
      </c>
      <c r="L129" s="49">
        <v>4</v>
      </c>
      <c r="M129" s="22"/>
      <c r="N129" s="22"/>
      <c r="O129" s="22"/>
      <c r="Q129" s="41"/>
      <c r="R129" s="41"/>
      <c r="AR129" s="41"/>
    </row>
    <row r="130" spans="1:44" ht="15.75" customHeight="1" x14ac:dyDescent="0.25">
      <c r="A130" s="36"/>
      <c r="F130" s="21" t="s">
        <v>141</v>
      </c>
      <c r="G130" s="21"/>
      <c r="H130" s="21"/>
      <c r="I130" s="21" t="s">
        <v>97</v>
      </c>
      <c r="J130" s="22"/>
      <c r="K130" s="22">
        <v>19</v>
      </c>
      <c r="L130" s="49">
        <v>4</v>
      </c>
      <c r="M130" s="22"/>
      <c r="N130" s="22"/>
      <c r="O130" s="22"/>
      <c r="Q130" s="41"/>
      <c r="R130" s="41"/>
      <c r="AR130" s="41"/>
    </row>
    <row r="131" spans="1:44" ht="15.75" customHeight="1" x14ac:dyDescent="0.25">
      <c r="A131" s="36"/>
      <c r="M131" s="22"/>
      <c r="N131" s="22"/>
      <c r="O131" s="22"/>
      <c r="Q131" s="41"/>
      <c r="R131" s="41"/>
      <c r="AR131" s="41"/>
    </row>
    <row r="132" spans="1:44" ht="15.75" customHeight="1" x14ac:dyDescent="0.25">
      <c r="A132" s="36"/>
      <c r="Q132" s="41"/>
      <c r="R132" s="41"/>
      <c r="AR132" s="41"/>
    </row>
    <row r="133" spans="1:44" ht="15.75" customHeight="1" x14ac:dyDescent="0.25">
      <c r="A133" s="36"/>
      <c r="Q133" s="41"/>
      <c r="R133" s="41"/>
      <c r="AR133" s="41"/>
    </row>
    <row r="134" spans="1:44" ht="15.75" customHeight="1" x14ac:dyDescent="0.25">
      <c r="A134" s="36"/>
      <c r="Q134" s="41"/>
      <c r="R134" s="41"/>
      <c r="U134" s="27"/>
      <c r="V134" s="21"/>
      <c r="W134" s="21"/>
      <c r="X134" s="21"/>
      <c r="Y134" s="21"/>
      <c r="Z134" s="22"/>
      <c r="AC134" s="22"/>
      <c r="AD134" s="22"/>
      <c r="AE134" s="22"/>
      <c r="AF134" s="22"/>
      <c r="AG134" s="95"/>
      <c r="AH134" s="95"/>
      <c r="AI134" s="22"/>
      <c r="AJ134" s="22"/>
      <c r="AK134" s="22"/>
      <c r="AL134" s="24"/>
      <c r="AM134" s="22"/>
      <c r="AN134" s="22"/>
      <c r="AR134" s="41"/>
    </row>
    <row r="135" spans="1:44" ht="15.75" customHeight="1" x14ac:dyDescent="0.25">
      <c r="A135" s="36"/>
      <c r="Q135" s="41"/>
      <c r="R135" s="41"/>
      <c r="U135" s="27"/>
      <c r="V135" s="21"/>
      <c r="W135" s="21"/>
      <c r="X135" s="21"/>
      <c r="Y135" s="21"/>
      <c r="Z135" s="22"/>
      <c r="AC135" s="22"/>
      <c r="AD135" s="22"/>
      <c r="AE135" s="22"/>
      <c r="AF135" s="22"/>
      <c r="AG135" s="95"/>
      <c r="AH135" s="95"/>
      <c r="AI135" s="22"/>
      <c r="AJ135" s="22"/>
      <c r="AK135" s="22"/>
      <c r="AL135" s="24"/>
      <c r="AM135" s="22"/>
      <c r="AN135" s="22"/>
      <c r="AR135" s="41"/>
    </row>
    <row r="136" spans="1:44" ht="15.75" customHeight="1" x14ac:dyDescent="0.25">
      <c r="A136" s="36"/>
      <c r="Q136" s="36"/>
      <c r="R136" s="36"/>
      <c r="U136" s="27"/>
      <c r="V136" s="21"/>
      <c r="W136" s="21"/>
      <c r="X136" s="21"/>
      <c r="Y136" s="21"/>
      <c r="Z136" s="22"/>
      <c r="AC136" s="22"/>
      <c r="AD136" s="22"/>
      <c r="AE136" s="22"/>
      <c r="AF136" s="22"/>
      <c r="AG136" s="95"/>
      <c r="AH136" s="95"/>
      <c r="AI136" s="22"/>
      <c r="AJ136" s="22"/>
      <c r="AK136" s="22"/>
      <c r="AL136" s="24"/>
      <c r="AM136" s="22"/>
      <c r="AN136" s="22"/>
      <c r="AR136" s="36"/>
    </row>
    <row r="137" spans="1:44" ht="15.75" customHeight="1" x14ac:dyDescent="0.25">
      <c r="A137" s="36"/>
      <c r="Q137" s="36"/>
      <c r="R137" s="36"/>
      <c r="U137" s="27"/>
      <c r="V137" s="21"/>
      <c r="W137" s="21"/>
      <c r="X137" s="21"/>
      <c r="Y137" s="21"/>
      <c r="Z137" s="22"/>
      <c r="AC137" s="22"/>
      <c r="AD137" s="22"/>
      <c r="AE137" s="22"/>
      <c r="AF137" s="22"/>
      <c r="AG137" s="95"/>
      <c r="AH137" s="95"/>
      <c r="AI137" s="22"/>
      <c r="AJ137" s="22"/>
      <c r="AK137" s="22"/>
      <c r="AL137" s="24"/>
      <c r="AM137" s="22"/>
      <c r="AN137" s="22"/>
      <c r="AR137" s="36"/>
    </row>
    <row r="138" spans="1:44" ht="15.75" customHeight="1" x14ac:dyDescent="0.25">
      <c r="A138" s="36"/>
      <c r="Q138" s="36"/>
      <c r="R138" s="36"/>
      <c r="AR138" s="36"/>
    </row>
    <row r="139" spans="1:44" ht="15.75" customHeight="1" x14ac:dyDescent="0.25">
      <c r="A139" s="36"/>
      <c r="Q139" s="36"/>
      <c r="R139" s="36"/>
      <c r="S139" s="27"/>
      <c r="T139" s="21"/>
      <c r="AR139" s="36"/>
    </row>
    <row r="140" spans="1:44" ht="15.75" customHeight="1" x14ac:dyDescent="0.25">
      <c r="A140" s="36"/>
      <c r="Q140" s="36"/>
      <c r="R140" s="36"/>
      <c r="S140" s="27"/>
      <c r="T140" s="21"/>
      <c r="AR140" s="36"/>
    </row>
    <row r="141" spans="1:44" ht="15.75" customHeight="1" x14ac:dyDescent="0.25">
      <c r="A141" s="36"/>
      <c r="Q141" s="36"/>
      <c r="R141" s="36"/>
      <c r="S141" s="27"/>
      <c r="T141" s="21"/>
      <c r="AR141" s="36"/>
    </row>
    <row r="142" spans="1:44" ht="15.75" customHeight="1" x14ac:dyDescent="0.25">
      <c r="A142" s="36"/>
      <c r="Q142" s="39"/>
      <c r="R142" s="39"/>
      <c r="AR142" s="39"/>
    </row>
    <row r="143" spans="1:44" ht="15.75" customHeight="1" x14ac:dyDescent="0.25">
      <c r="A143" s="36"/>
      <c r="Q143" s="39"/>
      <c r="R143" s="39"/>
      <c r="AR143" s="39"/>
    </row>
    <row r="144" spans="1:44" ht="15.75" customHeight="1" x14ac:dyDescent="0.25">
      <c r="A144" s="36"/>
      <c r="Q144" s="39"/>
      <c r="R144" s="39"/>
      <c r="AR144" s="39"/>
    </row>
    <row r="145" spans="1:44" ht="15.75" customHeight="1" x14ac:dyDescent="0.25">
      <c r="A145" s="36"/>
      <c r="D145" s="21"/>
      <c r="E145" s="21"/>
      <c r="F145" s="21"/>
      <c r="G145" s="21"/>
      <c r="I145" s="22"/>
      <c r="J145" s="22"/>
      <c r="K145" s="22"/>
      <c r="L145" s="22"/>
      <c r="M145" s="22"/>
      <c r="Q145" s="39"/>
      <c r="R145" s="39"/>
      <c r="AR145" s="39"/>
    </row>
    <row r="146" spans="1:44" ht="15.75" x14ac:dyDescent="0.25">
      <c r="A146" s="36"/>
      <c r="Q146" s="39"/>
      <c r="R146" s="39"/>
      <c r="AR146" s="39"/>
    </row>
    <row r="147" spans="1:44" ht="15" x14ac:dyDescent="0.2">
      <c r="A147" s="39"/>
      <c r="B147" s="39"/>
      <c r="C147" s="39"/>
      <c r="D147" s="39"/>
      <c r="E147" s="39"/>
      <c r="F147" s="39"/>
      <c r="G147" s="39"/>
      <c r="H147" s="39"/>
      <c r="I147" s="39"/>
      <c r="J147" s="39"/>
      <c r="K147" s="39"/>
      <c r="L147" s="39"/>
      <c r="M147" s="39"/>
      <c r="N147" s="39"/>
      <c r="O147" s="39"/>
      <c r="P147" s="39"/>
      <c r="Q147" s="39"/>
      <c r="R147" s="39"/>
      <c r="S147" s="39"/>
      <c r="T147" s="39"/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F147" s="39"/>
      <c r="AG147" s="39"/>
      <c r="AH147" s="39"/>
      <c r="AI147" s="39"/>
      <c r="AJ147" s="39"/>
      <c r="AK147" s="39"/>
      <c r="AL147" s="39"/>
      <c r="AM147" s="39"/>
      <c r="AN147" s="39"/>
      <c r="AO147" s="39"/>
      <c r="AP147" s="39"/>
      <c r="AQ147" s="39"/>
      <c r="AR147" s="43"/>
    </row>
  </sheetData>
  <mergeCells count="31">
    <mergeCell ref="AG137:AH137"/>
    <mergeCell ref="AG119:AH119"/>
    <mergeCell ref="AG120:AH120"/>
    <mergeCell ref="AG121:AH121"/>
    <mergeCell ref="AG134:AH134"/>
    <mergeCell ref="AG135:AH135"/>
    <mergeCell ref="AG136:AH136"/>
    <mergeCell ref="AG118:AH118"/>
    <mergeCell ref="AG11:AH11"/>
    <mergeCell ref="E14:F14"/>
    <mergeCell ref="B74:P74"/>
    <mergeCell ref="S74:AQ74"/>
    <mergeCell ref="G75:M75"/>
    <mergeCell ref="S75:AQ75"/>
    <mergeCell ref="AG113:AH113"/>
    <mergeCell ref="AG114:AH114"/>
    <mergeCell ref="AG115:AH115"/>
    <mergeCell ref="AG116:AH116"/>
    <mergeCell ref="AG117:AH117"/>
    <mergeCell ref="AG10:AH10"/>
    <mergeCell ref="B1:P1"/>
    <mergeCell ref="S1:AQ1"/>
    <mergeCell ref="G2:M2"/>
    <mergeCell ref="AG2:AH2"/>
    <mergeCell ref="AG3:AH3"/>
    <mergeCell ref="AG4:AH4"/>
    <mergeCell ref="AG5:AH5"/>
    <mergeCell ref="AG6:AH6"/>
    <mergeCell ref="AG7:AH7"/>
    <mergeCell ref="AG8:AH8"/>
    <mergeCell ref="AG9:AH9"/>
  </mergeCells>
  <conditionalFormatting sqref="AM110">
    <cfRule type="cellIs" dxfId="94" priority="5" operator="notEqual">
      <formula>$AM$109</formula>
    </cfRule>
  </conditionalFormatting>
  <conditionalFormatting sqref="AN110">
    <cfRule type="cellIs" dxfId="93" priority="4" operator="notEqual">
      <formula>$AN$109</formula>
    </cfRule>
  </conditionalFormatting>
  <conditionalFormatting sqref="AO110">
    <cfRule type="cellIs" dxfId="92" priority="3" operator="notEqual">
      <formula>$AO$109</formula>
    </cfRule>
  </conditionalFormatting>
  <conditionalFormatting sqref="AP110">
    <cfRule type="cellIs" dxfId="91" priority="2" operator="notEqual">
      <formula>$AP$109</formula>
    </cfRule>
  </conditionalFormatting>
  <conditionalFormatting sqref="AQ110">
    <cfRule type="cellIs" dxfId="90" priority="1" operator="notEqual">
      <formula>$AQ$109</formula>
    </cfRule>
  </conditionalFormatting>
  <pageMargins left="0.25" right="0.25" top="0.25" bottom="0.25" header="0.5" footer="0.5"/>
  <pageSetup scale="65" fitToWidth="0" fitToHeight="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193DC2-EF23-4AA0-B582-3C39FDCFAD0A}">
  <dimension ref="A1:AR147"/>
  <sheetViews>
    <sheetView zoomScale="70" zoomScaleNormal="70" zoomScaleSheetLayoutView="78" workbookViewId="0">
      <selection activeCell="AO28" sqref="AO28:AO39"/>
    </sheetView>
  </sheetViews>
  <sheetFormatPr defaultRowHeight="12.75" x14ac:dyDescent="0.2"/>
  <cols>
    <col min="1" max="1" width="2.7109375" customWidth="1"/>
    <col min="2" max="2" width="13.140625" customWidth="1"/>
    <col min="3" max="3" width="8.7109375" customWidth="1"/>
    <col min="4" max="4" width="8.28515625" customWidth="1"/>
    <col min="5" max="5" width="9.7109375" customWidth="1"/>
    <col min="6" max="6" width="5.85546875" customWidth="1"/>
    <col min="7" max="13" width="9.7109375" customWidth="1"/>
    <col min="14" max="15" width="10.7109375" customWidth="1"/>
    <col min="16" max="16" width="18.7109375" customWidth="1"/>
    <col min="17" max="18" width="2.7109375" customWidth="1"/>
    <col min="19" max="19" width="5.85546875" customWidth="1"/>
    <col min="20" max="23" width="6" customWidth="1"/>
    <col min="24" max="24" width="4.7109375" customWidth="1"/>
    <col min="25" max="25" width="10.7109375" customWidth="1"/>
    <col min="26" max="30" width="5.85546875" customWidth="1"/>
    <col min="31" max="31" width="5.28515625" customWidth="1"/>
    <col min="32" max="32" width="5.85546875" customWidth="1"/>
    <col min="33" max="36" width="6" customWidth="1"/>
    <col min="37" max="37" width="4.7109375" customWidth="1"/>
    <col min="38" max="38" width="10.7109375" customWidth="1"/>
    <col min="39" max="43" width="5.85546875" customWidth="1"/>
    <col min="44" max="44" width="2.7109375" customWidth="1"/>
  </cols>
  <sheetData>
    <row r="1" spans="1:44" ht="24" customHeight="1" x14ac:dyDescent="0.3">
      <c r="A1" s="39"/>
      <c r="B1" s="85" t="s">
        <v>127</v>
      </c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39"/>
      <c r="R1" s="39"/>
      <c r="S1" s="85" t="s">
        <v>127</v>
      </c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  <c r="AG1" s="85"/>
      <c r="AH1" s="85"/>
      <c r="AI1" s="85"/>
      <c r="AJ1" s="85"/>
      <c r="AK1" s="85"/>
      <c r="AL1" s="85"/>
      <c r="AM1" s="85"/>
      <c r="AN1" s="85"/>
      <c r="AO1" s="85"/>
      <c r="AP1" s="85"/>
      <c r="AQ1" s="85"/>
      <c r="AR1" s="39"/>
    </row>
    <row r="2" spans="1:44" ht="18.600000000000001" customHeight="1" thickBot="1" x14ac:dyDescent="0.35">
      <c r="A2" s="36"/>
      <c r="B2" s="26" t="s">
        <v>76</v>
      </c>
      <c r="C2" s="26">
        <v>18</v>
      </c>
      <c r="D2" s="25"/>
      <c r="E2" s="25"/>
      <c r="F2" s="25"/>
      <c r="G2" s="86" t="s">
        <v>170</v>
      </c>
      <c r="H2" s="86"/>
      <c r="I2" s="86"/>
      <c r="J2" s="86"/>
      <c r="K2" s="86"/>
      <c r="L2" s="86"/>
      <c r="M2" s="86"/>
      <c r="N2" s="25"/>
      <c r="O2" s="25"/>
      <c r="P2" s="25"/>
      <c r="Q2" s="36"/>
      <c r="R2" s="36"/>
      <c r="U2" s="37" t="s">
        <v>109</v>
      </c>
      <c r="V2" s="10" t="s">
        <v>0</v>
      </c>
      <c r="W2" s="10"/>
      <c r="X2" s="10"/>
      <c r="Y2" s="10"/>
      <c r="Z2" s="10" t="s">
        <v>1</v>
      </c>
      <c r="AA2" s="10"/>
      <c r="AB2" s="10"/>
      <c r="AC2" s="37" t="s">
        <v>3</v>
      </c>
      <c r="AD2" s="37" t="s">
        <v>7</v>
      </c>
      <c r="AE2" s="37" t="s">
        <v>8</v>
      </c>
      <c r="AF2" s="37" t="s">
        <v>9</v>
      </c>
      <c r="AG2" s="97" t="s">
        <v>71</v>
      </c>
      <c r="AH2" s="97"/>
      <c r="AI2" s="37" t="s">
        <v>4</v>
      </c>
      <c r="AJ2" s="37" t="s">
        <v>6</v>
      </c>
      <c r="AK2" s="37" t="s">
        <v>5</v>
      </c>
      <c r="AL2" s="37" t="s">
        <v>72</v>
      </c>
      <c r="AM2" s="21"/>
      <c r="AN2" s="11"/>
      <c r="AO2" s="11"/>
      <c r="AP2" s="22"/>
      <c r="AQ2" s="22"/>
      <c r="AR2" s="39"/>
    </row>
    <row r="3" spans="1:44" ht="18.75" thickBot="1" x14ac:dyDescent="0.3">
      <c r="A3" s="36"/>
      <c r="B3" s="4" t="s">
        <v>110</v>
      </c>
      <c r="C3" s="2" t="s">
        <v>80</v>
      </c>
      <c r="D3" s="2"/>
      <c r="E3" s="3"/>
      <c r="F3" s="2"/>
      <c r="G3" s="4" t="s">
        <v>7</v>
      </c>
      <c r="H3" s="4" t="s">
        <v>8</v>
      </c>
      <c r="I3" s="4" t="s">
        <v>9</v>
      </c>
      <c r="J3" s="4" t="s">
        <v>11</v>
      </c>
      <c r="K3" s="4" t="s">
        <v>12</v>
      </c>
      <c r="L3" s="4" t="s">
        <v>10</v>
      </c>
      <c r="M3" s="4" t="s">
        <v>4</v>
      </c>
      <c r="N3" s="4" t="s">
        <v>13</v>
      </c>
      <c r="O3" s="4" t="s">
        <v>2</v>
      </c>
      <c r="P3" s="4" t="s">
        <v>252</v>
      </c>
      <c r="Q3" s="36"/>
      <c r="R3" s="36"/>
      <c r="U3" s="27">
        <v>8</v>
      </c>
      <c r="V3" s="21" t="s">
        <v>15</v>
      </c>
      <c r="X3" s="21"/>
      <c r="Y3" s="21"/>
      <c r="Z3" s="21" t="s">
        <v>184</v>
      </c>
      <c r="AB3" s="22"/>
      <c r="AC3" s="22">
        <f t="shared" ref="AC3:AC10" si="0">+AD3+AE3+AF3</f>
        <v>18</v>
      </c>
      <c r="AD3" s="22">
        <v>14</v>
      </c>
      <c r="AE3" s="22">
        <v>2</v>
      </c>
      <c r="AF3" s="22">
        <v>2</v>
      </c>
      <c r="AG3" s="95">
        <f t="shared" ref="AG3:AG11" si="1">+(AD3*2+AF3)/(2*AC3)</f>
        <v>0.83333333333333337</v>
      </c>
      <c r="AH3" s="95"/>
      <c r="AI3" s="22">
        <v>32</v>
      </c>
      <c r="AJ3" s="22">
        <v>0</v>
      </c>
      <c r="AK3" s="22">
        <v>4</v>
      </c>
      <c r="AL3" s="24">
        <f t="shared" ref="AL3:AL12" si="2">+AI3/AC3</f>
        <v>1.7777777777777777</v>
      </c>
      <c r="AN3" s="22"/>
      <c r="AQ3" s="22"/>
      <c r="AR3" s="39"/>
    </row>
    <row r="4" spans="1:44" ht="18" x14ac:dyDescent="0.25">
      <c r="A4" s="36"/>
      <c r="B4" s="5">
        <v>5</v>
      </c>
      <c r="C4" s="6" t="s">
        <v>171</v>
      </c>
      <c r="D4" s="11"/>
      <c r="E4" s="11"/>
      <c r="F4" s="11"/>
      <c r="G4" s="5">
        <v>14</v>
      </c>
      <c r="H4" s="5">
        <v>2</v>
      </c>
      <c r="I4" s="5">
        <v>2</v>
      </c>
      <c r="J4" s="5">
        <f t="shared" ref="J4:J11" si="3">2*G4+I4</f>
        <v>30</v>
      </c>
      <c r="K4" s="35">
        <f t="shared" ref="K4:K11" si="4">+J4/((G4+H4+I4)*2)</f>
        <v>0.83333333333333337</v>
      </c>
      <c r="L4" s="5">
        <f>+$AN$27</f>
        <v>69</v>
      </c>
      <c r="M4" s="5">
        <v>32</v>
      </c>
      <c r="N4" s="5">
        <f>$AO$27</f>
        <v>101</v>
      </c>
      <c r="O4" s="5">
        <f>$AQ$27</f>
        <v>32</v>
      </c>
      <c r="P4" s="5">
        <v>1</v>
      </c>
      <c r="Q4" s="40"/>
      <c r="R4" s="36"/>
      <c r="U4" s="27">
        <v>7.5</v>
      </c>
      <c r="V4" s="21" t="s">
        <v>253</v>
      </c>
      <c r="X4" s="21"/>
      <c r="Y4" s="21"/>
      <c r="Z4" s="16" t="s">
        <v>136</v>
      </c>
      <c r="AC4" s="22">
        <f t="shared" si="0"/>
        <v>15</v>
      </c>
      <c r="AD4" s="22">
        <v>9</v>
      </c>
      <c r="AE4" s="22">
        <v>3</v>
      </c>
      <c r="AF4" s="22">
        <v>3</v>
      </c>
      <c r="AG4" s="95">
        <f t="shared" si="1"/>
        <v>0.7</v>
      </c>
      <c r="AH4" s="95"/>
      <c r="AI4" s="22">
        <v>29</v>
      </c>
      <c r="AJ4" s="22">
        <v>0</v>
      </c>
      <c r="AK4" s="22">
        <v>1</v>
      </c>
      <c r="AL4" s="24">
        <f t="shared" si="2"/>
        <v>1.9333333333333333</v>
      </c>
      <c r="AN4" s="22"/>
      <c r="AO4" s="5"/>
      <c r="AQ4" s="22"/>
      <c r="AR4" s="39"/>
    </row>
    <row r="5" spans="1:44" ht="18" x14ac:dyDescent="0.25">
      <c r="A5" s="36"/>
      <c r="B5" s="5">
        <v>4</v>
      </c>
      <c r="C5" s="6" t="s">
        <v>115</v>
      </c>
      <c r="D5" s="11"/>
      <c r="E5" s="11"/>
      <c r="F5" s="11"/>
      <c r="G5" s="5">
        <v>13</v>
      </c>
      <c r="H5" s="5">
        <v>4</v>
      </c>
      <c r="I5" s="5">
        <v>1</v>
      </c>
      <c r="J5" s="5">
        <f t="shared" si="3"/>
        <v>27</v>
      </c>
      <c r="K5" s="35">
        <f t="shared" si="4"/>
        <v>0.75</v>
      </c>
      <c r="L5" s="5">
        <f>+$AA$66</f>
        <v>67</v>
      </c>
      <c r="M5" s="5">
        <v>45</v>
      </c>
      <c r="N5" s="5">
        <f>+$AB$66</f>
        <v>111</v>
      </c>
      <c r="O5" s="5">
        <f>+$AD$66</f>
        <v>20</v>
      </c>
      <c r="P5" s="5">
        <v>2</v>
      </c>
      <c r="Q5" s="40"/>
      <c r="R5" s="36"/>
      <c r="U5" s="27">
        <v>7.5</v>
      </c>
      <c r="V5" s="21" t="s">
        <v>69</v>
      </c>
      <c r="X5" s="21"/>
      <c r="Z5" s="21" t="s">
        <v>16</v>
      </c>
      <c r="AB5" s="22"/>
      <c r="AC5" s="22">
        <f t="shared" si="0"/>
        <v>18</v>
      </c>
      <c r="AD5" s="22">
        <v>13</v>
      </c>
      <c r="AE5" s="22">
        <v>4</v>
      </c>
      <c r="AF5" s="22">
        <v>1</v>
      </c>
      <c r="AG5" s="95">
        <f t="shared" si="1"/>
        <v>0.75</v>
      </c>
      <c r="AH5" s="95"/>
      <c r="AI5" s="22">
        <v>43</v>
      </c>
      <c r="AJ5" s="22">
        <v>2</v>
      </c>
      <c r="AK5" s="22">
        <v>1</v>
      </c>
      <c r="AL5" s="24">
        <f t="shared" si="2"/>
        <v>2.3888888888888888</v>
      </c>
      <c r="AN5" s="22"/>
      <c r="AO5" s="5"/>
      <c r="AQ5" s="22"/>
      <c r="AR5" s="39"/>
    </row>
    <row r="6" spans="1:44" ht="18" x14ac:dyDescent="0.25">
      <c r="A6" s="36"/>
      <c r="B6" s="5">
        <v>1</v>
      </c>
      <c r="C6" s="6" t="s">
        <v>130</v>
      </c>
      <c r="D6" s="11"/>
      <c r="E6" s="6"/>
      <c r="F6" s="11"/>
      <c r="G6" s="5">
        <v>11</v>
      </c>
      <c r="H6" s="5">
        <v>4</v>
      </c>
      <c r="I6" s="5">
        <v>3</v>
      </c>
      <c r="J6" s="5">
        <f t="shared" si="3"/>
        <v>25</v>
      </c>
      <c r="K6" s="35">
        <f t="shared" si="4"/>
        <v>0.69444444444444442</v>
      </c>
      <c r="L6" s="5">
        <f>+$AA$27</f>
        <v>64</v>
      </c>
      <c r="M6" s="5">
        <v>34</v>
      </c>
      <c r="N6" s="5">
        <f>$AB$27</f>
        <v>98</v>
      </c>
      <c r="O6" s="5">
        <f>$AD$27</f>
        <v>30</v>
      </c>
      <c r="P6" s="5">
        <v>3</v>
      </c>
      <c r="Q6" s="40"/>
      <c r="R6" s="36"/>
      <c r="U6" s="27">
        <v>7</v>
      </c>
      <c r="V6" s="21" t="s">
        <v>183</v>
      </c>
      <c r="X6" s="21"/>
      <c r="Z6" s="21" t="s">
        <v>97</v>
      </c>
      <c r="AB6" s="22"/>
      <c r="AC6" s="22">
        <f t="shared" si="0"/>
        <v>15</v>
      </c>
      <c r="AD6" s="22">
        <v>6</v>
      </c>
      <c r="AE6" s="22">
        <v>8</v>
      </c>
      <c r="AF6" s="22">
        <v>1</v>
      </c>
      <c r="AG6" s="95">
        <f t="shared" si="1"/>
        <v>0.43333333333333335</v>
      </c>
      <c r="AH6" s="95"/>
      <c r="AI6" s="22">
        <v>44</v>
      </c>
      <c r="AJ6" s="22">
        <v>2</v>
      </c>
      <c r="AK6" s="22">
        <v>1</v>
      </c>
      <c r="AL6" s="24">
        <f t="shared" si="2"/>
        <v>2.9333333333333331</v>
      </c>
      <c r="AN6" s="22"/>
      <c r="AO6" s="5"/>
      <c r="AQ6" s="22"/>
      <c r="AR6" s="39"/>
    </row>
    <row r="7" spans="1:44" ht="18" x14ac:dyDescent="0.25">
      <c r="A7" s="36"/>
      <c r="B7" s="5">
        <v>7</v>
      </c>
      <c r="C7" s="6" t="s">
        <v>92</v>
      </c>
      <c r="D7" s="11"/>
      <c r="E7" s="6"/>
      <c r="F7" s="11"/>
      <c r="G7" s="5">
        <v>7</v>
      </c>
      <c r="H7" s="5">
        <v>10</v>
      </c>
      <c r="I7" s="5">
        <v>1</v>
      </c>
      <c r="J7" s="5">
        <f t="shared" si="3"/>
        <v>15</v>
      </c>
      <c r="K7" s="35">
        <f t="shared" si="4"/>
        <v>0.41666666666666669</v>
      </c>
      <c r="L7" s="5">
        <f>+$AN$53</f>
        <v>46</v>
      </c>
      <c r="M7" s="5">
        <v>55</v>
      </c>
      <c r="N7" s="5">
        <f>+$AO$53</f>
        <v>64</v>
      </c>
      <c r="O7" s="5">
        <f>+$AQ$53</f>
        <v>26</v>
      </c>
      <c r="P7" s="5">
        <v>4</v>
      </c>
      <c r="Q7" s="40"/>
      <c r="R7" s="36"/>
      <c r="U7" s="27">
        <v>8</v>
      </c>
      <c r="V7" s="21" t="s">
        <v>142</v>
      </c>
      <c r="X7" s="21"/>
      <c r="Z7" s="21" t="s">
        <v>14</v>
      </c>
      <c r="AB7" s="22"/>
      <c r="AC7" s="22">
        <f t="shared" si="0"/>
        <v>17</v>
      </c>
      <c r="AD7" s="22">
        <v>6</v>
      </c>
      <c r="AE7" s="22">
        <v>8</v>
      </c>
      <c r="AF7" s="22">
        <v>3</v>
      </c>
      <c r="AG7" s="95">
        <f t="shared" si="1"/>
        <v>0.44117647058823528</v>
      </c>
      <c r="AH7" s="95"/>
      <c r="AI7" s="22">
        <v>54</v>
      </c>
      <c r="AJ7" s="22">
        <v>3</v>
      </c>
      <c r="AK7" s="22">
        <v>0</v>
      </c>
      <c r="AL7" s="24">
        <f t="shared" si="2"/>
        <v>3.1764705882352939</v>
      </c>
      <c r="AN7" s="22"/>
      <c r="AO7" s="5"/>
      <c r="AQ7" s="22"/>
      <c r="AR7" s="39"/>
    </row>
    <row r="8" spans="1:44" ht="18" x14ac:dyDescent="0.25">
      <c r="A8" s="36"/>
      <c r="B8" s="5">
        <v>8</v>
      </c>
      <c r="C8" s="6" t="s">
        <v>14</v>
      </c>
      <c r="D8" s="11"/>
      <c r="E8" s="6"/>
      <c r="F8" s="11"/>
      <c r="G8" s="5">
        <v>6</v>
      </c>
      <c r="H8" s="5">
        <v>9</v>
      </c>
      <c r="I8" s="5">
        <v>3</v>
      </c>
      <c r="J8" s="5">
        <f t="shared" si="3"/>
        <v>15</v>
      </c>
      <c r="K8" s="35">
        <f t="shared" si="4"/>
        <v>0.41666666666666669</v>
      </c>
      <c r="L8" s="5">
        <f>+$AN$66</f>
        <v>49</v>
      </c>
      <c r="M8" s="5">
        <v>66</v>
      </c>
      <c r="N8" s="5">
        <f>$AO$66</f>
        <v>67</v>
      </c>
      <c r="O8" s="5">
        <f>$AQ$66</f>
        <v>22</v>
      </c>
      <c r="P8" s="5">
        <v>5</v>
      </c>
      <c r="Q8" s="40"/>
      <c r="R8" s="36"/>
      <c r="U8" s="27">
        <v>7</v>
      </c>
      <c r="V8" s="21" t="s">
        <v>162</v>
      </c>
      <c r="X8" s="21"/>
      <c r="Z8" s="21" t="s">
        <v>17</v>
      </c>
      <c r="AB8" s="22"/>
      <c r="AC8" s="22">
        <f t="shared" si="0"/>
        <v>16</v>
      </c>
      <c r="AD8" s="22">
        <v>5</v>
      </c>
      <c r="AE8" s="22">
        <v>9</v>
      </c>
      <c r="AF8" s="22">
        <v>2</v>
      </c>
      <c r="AG8" s="95">
        <f t="shared" si="1"/>
        <v>0.375</v>
      </c>
      <c r="AH8" s="95"/>
      <c r="AI8" s="22">
        <v>56</v>
      </c>
      <c r="AJ8" s="22">
        <v>4</v>
      </c>
      <c r="AK8" s="22">
        <v>0</v>
      </c>
      <c r="AL8" s="24">
        <f t="shared" si="2"/>
        <v>3.5</v>
      </c>
      <c r="AN8" s="22"/>
      <c r="AO8" s="5"/>
      <c r="AQ8" s="22"/>
      <c r="AR8" s="39"/>
    </row>
    <row r="9" spans="1:44" ht="18" x14ac:dyDescent="0.25">
      <c r="A9" s="36"/>
      <c r="B9" s="5">
        <v>6</v>
      </c>
      <c r="C9" s="6" t="s">
        <v>17</v>
      </c>
      <c r="D9" s="11"/>
      <c r="E9" s="6"/>
      <c r="F9" s="11"/>
      <c r="G9" s="5">
        <v>6</v>
      </c>
      <c r="H9" s="5">
        <v>9</v>
      </c>
      <c r="I9" s="5">
        <v>3</v>
      </c>
      <c r="J9" s="5">
        <f t="shared" si="3"/>
        <v>15</v>
      </c>
      <c r="K9" s="35">
        <f t="shared" si="4"/>
        <v>0.41666666666666669</v>
      </c>
      <c r="L9" s="5">
        <f>+$AN$40</f>
        <v>61</v>
      </c>
      <c r="M9" s="5">
        <v>63</v>
      </c>
      <c r="N9" s="5">
        <f>+$AO$40</f>
        <v>90</v>
      </c>
      <c r="O9" s="5">
        <f>+$AQ$40</f>
        <v>16</v>
      </c>
      <c r="P9" s="5">
        <v>6</v>
      </c>
      <c r="Q9" s="40"/>
      <c r="R9" s="36"/>
      <c r="U9" s="27">
        <v>7.5</v>
      </c>
      <c r="V9" s="21" t="s">
        <v>78</v>
      </c>
      <c r="X9" s="21"/>
      <c r="Z9" s="21" t="s">
        <v>18</v>
      </c>
      <c r="AB9" s="22"/>
      <c r="AC9" s="22">
        <f t="shared" si="0"/>
        <v>17</v>
      </c>
      <c r="AD9" s="22">
        <v>4</v>
      </c>
      <c r="AE9" s="22">
        <v>9</v>
      </c>
      <c r="AF9" s="22">
        <v>4</v>
      </c>
      <c r="AG9" s="95">
        <f t="shared" si="1"/>
        <v>0.35294117647058826</v>
      </c>
      <c r="AH9" s="95"/>
      <c r="AI9" s="22">
        <v>67</v>
      </c>
      <c r="AJ9" s="22">
        <v>1</v>
      </c>
      <c r="AK9" s="22">
        <v>0</v>
      </c>
      <c r="AL9" s="24">
        <f t="shared" si="2"/>
        <v>3.9411764705882355</v>
      </c>
      <c r="AN9" s="22"/>
      <c r="AO9" s="5"/>
      <c r="AQ9" s="22"/>
      <c r="AR9" s="39"/>
    </row>
    <row r="10" spans="1:44" ht="18" x14ac:dyDescent="0.25">
      <c r="A10" s="40"/>
      <c r="B10" s="5">
        <v>2</v>
      </c>
      <c r="C10" s="6" t="s">
        <v>18</v>
      </c>
      <c r="D10" s="11"/>
      <c r="E10" s="6"/>
      <c r="F10" s="11"/>
      <c r="G10" s="5">
        <v>5</v>
      </c>
      <c r="H10" s="5">
        <v>9</v>
      </c>
      <c r="I10" s="5">
        <v>4</v>
      </c>
      <c r="J10" s="5">
        <f t="shared" si="3"/>
        <v>14</v>
      </c>
      <c r="K10" s="35">
        <f t="shared" si="4"/>
        <v>0.3888888888888889</v>
      </c>
      <c r="L10" s="5">
        <f>+$AA$40</f>
        <v>58</v>
      </c>
      <c r="M10" s="5">
        <v>69</v>
      </c>
      <c r="N10" s="5">
        <f>$AB$40</f>
        <v>82</v>
      </c>
      <c r="O10" s="5">
        <f>$AD$40</f>
        <v>18</v>
      </c>
      <c r="P10" s="5">
        <v>7</v>
      </c>
      <c r="Q10" s="40"/>
      <c r="R10" s="40"/>
      <c r="U10" s="27">
        <v>7</v>
      </c>
      <c r="V10" s="21" t="s">
        <v>145</v>
      </c>
      <c r="X10" s="21"/>
      <c r="Z10" s="21" t="s">
        <v>93</v>
      </c>
      <c r="AB10" s="22"/>
      <c r="AC10" s="22">
        <f t="shared" si="0"/>
        <v>5</v>
      </c>
      <c r="AD10" s="22">
        <v>0</v>
      </c>
      <c r="AE10" s="22">
        <v>5</v>
      </c>
      <c r="AF10" s="22">
        <v>0</v>
      </c>
      <c r="AG10" s="95">
        <f t="shared" si="1"/>
        <v>0</v>
      </c>
      <c r="AH10" s="95"/>
      <c r="AI10" s="22">
        <v>32</v>
      </c>
      <c r="AJ10" s="22">
        <v>0</v>
      </c>
      <c r="AK10" s="22">
        <v>0</v>
      </c>
      <c r="AL10" s="24">
        <f t="shared" si="2"/>
        <v>6.4</v>
      </c>
      <c r="AN10" s="22"/>
      <c r="AO10" s="5"/>
      <c r="AQ10" s="22"/>
      <c r="AR10" s="39"/>
    </row>
    <row r="11" spans="1:44" ht="18.75" thickBot="1" x14ac:dyDescent="0.3">
      <c r="A11" s="40"/>
      <c r="B11" s="5">
        <v>3</v>
      </c>
      <c r="C11" s="6" t="s">
        <v>93</v>
      </c>
      <c r="D11" s="11"/>
      <c r="E11" s="11"/>
      <c r="F11" s="11"/>
      <c r="G11" s="5">
        <v>0</v>
      </c>
      <c r="H11" s="5">
        <v>15</v>
      </c>
      <c r="I11" s="5">
        <v>3</v>
      </c>
      <c r="J11" s="5">
        <f t="shared" si="3"/>
        <v>3</v>
      </c>
      <c r="K11" s="35">
        <f t="shared" si="4"/>
        <v>8.3333333333333329E-2</v>
      </c>
      <c r="L11" s="5">
        <f>+$AA$53</f>
        <v>38</v>
      </c>
      <c r="M11" s="5">
        <v>88</v>
      </c>
      <c r="N11" s="5">
        <f>+$AB$53</f>
        <v>67</v>
      </c>
      <c r="O11" s="5">
        <f>+$AD$53</f>
        <v>18</v>
      </c>
      <c r="P11" s="5">
        <v>8</v>
      </c>
      <c r="Q11" s="40"/>
      <c r="R11" s="40"/>
      <c r="V11" s="21" t="s">
        <v>19</v>
      </c>
      <c r="X11" s="21"/>
      <c r="Y11" s="21"/>
      <c r="Z11" s="11"/>
      <c r="AA11" s="21"/>
      <c r="AB11" s="22"/>
      <c r="AC11" s="22">
        <f>+AC121</f>
        <v>23</v>
      </c>
      <c r="AD11" s="22">
        <f>+AD121</f>
        <v>5</v>
      </c>
      <c r="AE11" s="22">
        <f>+AE121</f>
        <v>14</v>
      </c>
      <c r="AF11" s="22">
        <f>+AF121</f>
        <v>4</v>
      </c>
      <c r="AG11" s="95">
        <f t="shared" si="1"/>
        <v>0.30434782608695654</v>
      </c>
      <c r="AH11" s="95"/>
      <c r="AI11" s="22">
        <f>+AI121</f>
        <v>83</v>
      </c>
      <c r="AJ11" s="22">
        <f>+AJ121</f>
        <v>0</v>
      </c>
      <c r="AK11" s="22">
        <f>+AK121</f>
        <v>1</v>
      </c>
      <c r="AL11" s="24">
        <f t="shared" si="2"/>
        <v>3.6086956521739131</v>
      </c>
      <c r="AM11" s="21"/>
      <c r="AN11" s="11"/>
      <c r="AO11" s="5"/>
      <c r="AQ11" s="11"/>
      <c r="AR11" s="39"/>
    </row>
    <row r="12" spans="1:44" ht="18" x14ac:dyDescent="0.25">
      <c r="A12" s="40"/>
      <c r="B12" s="7"/>
      <c r="C12" s="7"/>
      <c r="D12" s="7"/>
      <c r="E12" s="8"/>
      <c r="F12" s="7"/>
      <c r="G12" s="9">
        <f>SUM(G4:G11)</f>
        <v>62</v>
      </c>
      <c r="H12" s="9">
        <f>SUM(H4:H11)</f>
        <v>62</v>
      </c>
      <c r="I12" s="9">
        <f>SUM(I4:I11)</f>
        <v>20</v>
      </c>
      <c r="J12" s="9"/>
      <c r="K12" s="9"/>
      <c r="L12" s="9">
        <f>SUM(L4:L11)</f>
        <v>452</v>
      </c>
      <c r="M12" s="9">
        <f>SUM(M4:M11)</f>
        <v>452</v>
      </c>
      <c r="N12" s="9">
        <f>SUM(N4:N11)</f>
        <v>680</v>
      </c>
      <c r="O12" s="9">
        <f>SUM(O4:O11)</f>
        <v>182</v>
      </c>
      <c r="P12" s="9"/>
      <c r="Q12" s="40"/>
      <c r="R12" s="40"/>
      <c r="U12" s="32"/>
      <c r="V12" s="32"/>
      <c r="W12" s="31" t="s">
        <v>20</v>
      </c>
      <c r="X12" s="32"/>
      <c r="Y12" s="32"/>
      <c r="Z12" s="32"/>
      <c r="AA12" s="31"/>
      <c r="AB12" s="15"/>
      <c r="AC12" s="15">
        <f>SUM(AC3:AC11)</f>
        <v>144</v>
      </c>
      <c r="AD12" s="15">
        <f>SUM(AD3:AD11)</f>
        <v>62</v>
      </c>
      <c r="AE12" s="15">
        <f>SUM(AE3:AE11)</f>
        <v>62</v>
      </c>
      <c r="AF12" s="15">
        <f>SUM(AF3:AF11)</f>
        <v>20</v>
      </c>
      <c r="AG12" s="15"/>
      <c r="AH12" s="15"/>
      <c r="AI12" s="15">
        <f>SUM(AI3:AI11)</f>
        <v>440</v>
      </c>
      <c r="AJ12" s="15">
        <f>SUM(AJ3:AJ11)</f>
        <v>12</v>
      </c>
      <c r="AK12" s="15">
        <f>SUM(AK3:AK11)</f>
        <v>8</v>
      </c>
      <c r="AL12" s="33">
        <f t="shared" si="2"/>
        <v>3.0555555555555554</v>
      </c>
      <c r="AR12" s="39"/>
    </row>
    <row r="13" spans="1:44" ht="15.75" x14ac:dyDescent="0.25">
      <c r="A13" s="41"/>
      <c r="B13" s="1"/>
      <c r="C13" s="1"/>
      <c r="D13" s="1"/>
      <c r="P13" s="1"/>
      <c r="Q13" s="41"/>
      <c r="R13" s="41"/>
      <c r="AR13" s="39"/>
    </row>
    <row r="14" spans="1:44" ht="15.95" customHeight="1" thickBot="1" x14ac:dyDescent="0.3">
      <c r="A14" s="41"/>
      <c r="B14" s="47" t="str">
        <f>"Week "&amp;TEXT(C2,"##")&amp;" Summary:"</f>
        <v>Week 18 Summary:</v>
      </c>
      <c r="C14" s="48"/>
      <c r="D14" s="48"/>
      <c r="E14" s="96">
        <v>46027</v>
      </c>
      <c r="F14" s="96"/>
      <c r="G14" s="36" t="s">
        <v>70</v>
      </c>
      <c r="H14" s="36" t="s">
        <v>25</v>
      </c>
      <c r="I14" s="36" t="s">
        <v>90</v>
      </c>
      <c r="J14" s="39"/>
      <c r="K14" s="39"/>
      <c r="L14" s="36" t="s">
        <v>89</v>
      </c>
      <c r="M14" s="39"/>
      <c r="N14" s="39"/>
      <c r="O14" s="39"/>
      <c r="P14" s="39"/>
      <c r="Q14" s="41"/>
      <c r="R14" s="41"/>
      <c r="S14" s="23" t="s">
        <v>109</v>
      </c>
      <c r="T14" s="51" t="s">
        <v>80</v>
      </c>
      <c r="U14" s="51"/>
      <c r="V14" s="51"/>
      <c r="W14" s="51"/>
      <c r="X14" s="51" t="s">
        <v>110</v>
      </c>
      <c r="Y14" s="17" t="s">
        <v>21</v>
      </c>
      <c r="Z14" s="23" t="s">
        <v>3</v>
      </c>
      <c r="AA14" s="23" t="s">
        <v>22</v>
      </c>
      <c r="AB14" s="23" t="s">
        <v>23</v>
      </c>
      <c r="AC14" s="23" t="s">
        <v>24</v>
      </c>
      <c r="AD14" s="23" t="s">
        <v>2</v>
      </c>
      <c r="AE14" s="45"/>
      <c r="AF14" s="23" t="s">
        <v>109</v>
      </c>
      <c r="AG14" s="51" t="s">
        <v>80</v>
      </c>
      <c r="AH14" s="51"/>
      <c r="AI14" s="51"/>
      <c r="AJ14" s="51"/>
      <c r="AK14" s="51" t="s">
        <v>110</v>
      </c>
      <c r="AL14" s="17" t="s">
        <v>21</v>
      </c>
      <c r="AM14" s="23" t="s">
        <v>3</v>
      </c>
      <c r="AN14" s="23" t="s">
        <v>22</v>
      </c>
      <c r="AO14" s="23" t="s">
        <v>23</v>
      </c>
      <c r="AP14" s="23" t="s">
        <v>24</v>
      </c>
      <c r="AQ14" s="23" t="s">
        <v>2</v>
      </c>
      <c r="AR14" s="39"/>
    </row>
    <row r="15" spans="1:44" ht="15.95" customHeight="1" x14ac:dyDescent="0.25">
      <c r="A15" s="41"/>
      <c r="B15" s="42" t="s">
        <v>146</v>
      </c>
      <c r="C15" s="6" t="s">
        <v>181</v>
      </c>
      <c r="E15" s="21"/>
      <c r="F15" s="21"/>
      <c r="G15" s="5">
        <v>1</v>
      </c>
      <c r="H15" s="22">
        <v>2</v>
      </c>
      <c r="I15" s="21" t="s">
        <v>602</v>
      </c>
      <c r="J15" s="21"/>
      <c r="K15" s="21"/>
      <c r="L15" s="21" t="s">
        <v>614</v>
      </c>
      <c r="M15" s="21"/>
      <c r="N15" s="21"/>
      <c r="O15" s="21"/>
      <c r="P15" s="21"/>
      <c r="Q15" s="41"/>
      <c r="R15" s="41"/>
      <c r="S15" s="18" t="s">
        <v>130</v>
      </c>
      <c r="T15" s="18"/>
      <c r="U15" s="18"/>
      <c r="V15" s="18"/>
      <c r="W15" s="18"/>
      <c r="X15" s="16" t="s">
        <v>135</v>
      </c>
      <c r="Z15" s="22">
        <v>34</v>
      </c>
      <c r="AA15" s="22">
        <v>4</v>
      </c>
      <c r="AB15" s="22">
        <v>24</v>
      </c>
      <c r="AC15" s="22">
        <f t="shared" ref="AC15:AC26" si="5">+AA15+AB15</f>
        <v>28</v>
      </c>
      <c r="AD15" s="22">
        <v>0</v>
      </c>
      <c r="AE15" s="45"/>
      <c r="AF15" s="18" t="s">
        <v>171</v>
      </c>
      <c r="AG15" s="18"/>
      <c r="AH15" s="18"/>
      <c r="AI15" s="18"/>
      <c r="AJ15" s="18"/>
      <c r="AK15" s="16" t="s">
        <v>174</v>
      </c>
      <c r="AM15" s="22">
        <v>20</v>
      </c>
      <c r="AN15" s="22">
        <v>11</v>
      </c>
      <c r="AO15" s="22">
        <v>10</v>
      </c>
      <c r="AP15" s="22">
        <f t="shared" ref="AP15:AP26" si="6">+AN15+AO15</f>
        <v>21</v>
      </c>
      <c r="AQ15" s="22">
        <v>4</v>
      </c>
      <c r="AR15" s="39"/>
    </row>
    <row r="16" spans="1:44" ht="15.95" customHeight="1" x14ac:dyDescent="0.25">
      <c r="A16" s="41"/>
      <c r="B16" s="22" t="s">
        <v>27</v>
      </c>
      <c r="C16" s="21"/>
      <c r="D16" s="21" t="s">
        <v>100</v>
      </c>
      <c r="E16" s="21"/>
      <c r="F16" s="21"/>
      <c r="G16" s="21"/>
      <c r="H16" s="22"/>
      <c r="I16" s="21"/>
      <c r="J16" s="21"/>
      <c r="K16" s="21"/>
      <c r="L16" s="21"/>
      <c r="M16" s="21"/>
      <c r="N16" s="21"/>
      <c r="O16" s="21"/>
      <c r="P16" s="21"/>
      <c r="Q16" s="41"/>
      <c r="R16" s="41"/>
      <c r="S16" s="27">
        <v>7.5</v>
      </c>
      <c r="T16" s="21" t="s">
        <v>253</v>
      </c>
      <c r="U16" s="21"/>
      <c r="V16" s="21"/>
      <c r="W16" s="21"/>
      <c r="X16" s="22">
        <v>1</v>
      </c>
      <c r="Y16" s="21" t="s">
        <v>134</v>
      </c>
      <c r="Z16" s="22">
        <v>15</v>
      </c>
      <c r="AA16" s="22">
        <v>0</v>
      </c>
      <c r="AB16" s="22">
        <v>0</v>
      </c>
      <c r="AC16" s="22">
        <f t="shared" si="5"/>
        <v>0</v>
      </c>
      <c r="AD16" s="22">
        <v>0</v>
      </c>
      <c r="AE16" s="45"/>
      <c r="AF16" s="27">
        <v>8</v>
      </c>
      <c r="AG16" s="21" t="s">
        <v>15</v>
      </c>
      <c r="AK16" s="22"/>
      <c r="AL16" s="21" t="s">
        <v>173</v>
      </c>
      <c r="AM16" s="22">
        <v>18</v>
      </c>
      <c r="AN16" s="22">
        <v>0</v>
      </c>
      <c r="AO16" s="22">
        <v>2</v>
      </c>
      <c r="AP16" s="22">
        <f t="shared" si="6"/>
        <v>2</v>
      </c>
      <c r="AQ16" s="22">
        <v>0</v>
      </c>
      <c r="AR16" s="39"/>
    </row>
    <row r="17" spans="1:44" ht="15.95" customHeight="1" x14ac:dyDescent="0.25">
      <c r="A17" s="41"/>
      <c r="B17" s="22"/>
      <c r="D17" s="21"/>
      <c r="E17" s="21"/>
      <c r="F17" s="21"/>
      <c r="G17" s="21"/>
      <c r="H17" s="22"/>
      <c r="I17" s="21"/>
      <c r="J17" s="21"/>
      <c r="K17" s="21"/>
      <c r="L17" s="21"/>
      <c r="M17" s="21"/>
      <c r="N17" s="21"/>
      <c r="O17" s="21"/>
      <c r="P17" s="21"/>
      <c r="Q17" s="41"/>
      <c r="R17" s="41"/>
      <c r="S17" s="27">
        <v>9.5</v>
      </c>
      <c r="T17" s="21" t="s">
        <v>185</v>
      </c>
      <c r="U17" s="21"/>
      <c r="V17" s="21"/>
      <c r="W17" s="21"/>
      <c r="X17" s="22">
        <v>7</v>
      </c>
      <c r="Y17" s="21" t="s">
        <v>134</v>
      </c>
      <c r="Z17" s="22">
        <v>17</v>
      </c>
      <c r="AA17" s="22">
        <v>22</v>
      </c>
      <c r="AB17" s="22">
        <v>7</v>
      </c>
      <c r="AC17" s="22">
        <f t="shared" si="5"/>
        <v>29</v>
      </c>
      <c r="AD17" s="22">
        <v>4</v>
      </c>
      <c r="AE17" s="45"/>
      <c r="AF17" s="27">
        <v>9.5</v>
      </c>
      <c r="AG17" s="21" t="s">
        <v>192</v>
      </c>
      <c r="AH17" s="21"/>
      <c r="AI17" s="21"/>
      <c r="AJ17" s="21"/>
      <c r="AK17" s="22">
        <v>19</v>
      </c>
      <c r="AL17" s="21" t="s">
        <v>173</v>
      </c>
      <c r="AM17" s="22">
        <v>17</v>
      </c>
      <c r="AN17" s="22">
        <v>16</v>
      </c>
      <c r="AO17" s="22">
        <v>19</v>
      </c>
      <c r="AP17" s="22">
        <f t="shared" si="6"/>
        <v>35</v>
      </c>
      <c r="AQ17" s="22">
        <v>10</v>
      </c>
      <c r="AR17" s="39"/>
    </row>
    <row r="18" spans="1:44" ht="15.95" customHeight="1" x14ac:dyDescent="0.25">
      <c r="A18" s="41"/>
      <c r="B18" s="22" t="s">
        <v>38</v>
      </c>
      <c r="C18" s="6" t="s">
        <v>180</v>
      </c>
      <c r="D18" s="11"/>
      <c r="E18" s="21"/>
      <c r="F18" s="21"/>
      <c r="G18" s="5">
        <v>5</v>
      </c>
      <c r="H18" s="22">
        <v>2</v>
      </c>
      <c r="I18" s="21" t="s">
        <v>119</v>
      </c>
      <c r="J18" s="21"/>
      <c r="K18" s="21"/>
      <c r="L18" s="21" t="s">
        <v>68</v>
      </c>
      <c r="M18" s="21"/>
      <c r="N18" s="21"/>
      <c r="O18" s="21"/>
      <c r="P18" s="21"/>
      <c r="Q18" s="41"/>
      <c r="R18" s="41"/>
      <c r="S18" s="27">
        <v>8.5</v>
      </c>
      <c r="T18" s="21" t="s">
        <v>28</v>
      </c>
      <c r="W18" s="21"/>
      <c r="X18" s="22">
        <v>10</v>
      </c>
      <c r="Y18" s="21" t="s">
        <v>134</v>
      </c>
      <c r="Z18" s="22">
        <v>13</v>
      </c>
      <c r="AA18" s="22">
        <v>2</v>
      </c>
      <c r="AB18" s="22">
        <v>6</v>
      </c>
      <c r="AC18" s="22">
        <f t="shared" si="5"/>
        <v>8</v>
      </c>
      <c r="AD18" s="22">
        <v>0</v>
      </c>
      <c r="AE18" s="45"/>
      <c r="AF18" s="27">
        <v>9</v>
      </c>
      <c r="AG18" s="21" t="s">
        <v>79</v>
      </c>
      <c r="AH18" s="21"/>
      <c r="AI18" s="21"/>
      <c r="AJ18" s="21"/>
      <c r="AK18" s="22">
        <v>22</v>
      </c>
      <c r="AL18" s="21" t="s">
        <v>173</v>
      </c>
      <c r="AM18" s="22">
        <v>16</v>
      </c>
      <c r="AN18" s="22">
        <v>8</v>
      </c>
      <c r="AO18" s="22">
        <v>23</v>
      </c>
      <c r="AP18" s="22">
        <f t="shared" si="6"/>
        <v>31</v>
      </c>
      <c r="AQ18" s="22">
        <v>10</v>
      </c>
      <c r="AR18" s="39"/>
    </row>
    <row r="19" spans="1:44" ht="15.95" customHeight="1" x14ac:dyDescent="0.25">
      <c r="A19" s="41"/>
      <c r="B19" s="22" t="s">
        <v>27</v>
      </c>
      <c r="C19" s="21"/>
      <c r="D19" s="16" t="s">
        <v>100</v>
      </c>
      <c r="E19" s="21"/>
      <c r="F19" s="21"/>
      <c r="G19" s="5"/>
      <c r="H19" s="22">
        <v>2</v>
      </c>
      <c r="I19" s="21" t="s">
        <v>402</v>
      </c>
      <c r="J19" s="21"/>
      <c r="K19" s="21"/>
      <c r="L19" s="21" t="s">
        <v>79</v>
      </c>
      <c r="M19" s="21"/>
      <c r="N19" s="21"/>
      <c r="O19" s="21"/>
      <c r="P19" s="21"/>
      <c r="Q19" s="41"/>
      <c r="R19" s="41"/>
      <c r="S19" s="27">
        <v>8</v>
      </c>
      <c r="T19" s="21" t="s">
        <v>155</v>
      </c>
      <c r="X19" s="22">
        <v>8</v>
      </c>
      <c r="Y19" s="21" t="s">
        <v>134</v>
      </c>
      <c r="Z19" s="22">
        <v>17</v>
      </c>
      <c r="AA19" s="22">
        <v>14</v>
      </c>
      <c r="AB19" s="22">
        <v>12</v>
      </c>
      <c r="AC19" s="22">
        <f t="shared" si="5"/>
        <v>26</v>
      </c>
      <c r="AD19" s="22">
        <v>6</v>
      </c>
      <c r="AE19" s="45"/>
      <c r="AF19" s="27">
        <v>8.5</v>
      </c>
      <c r="AG19" s="21" t="s">
        <v>138</v>
      </c>
      <c r="AH19" s="21"/>
      <c r="AI19" s="21"/>
      <c r="AJ19" s="21"/>
      <c r="AK19" s="22">
        <v>77</v>
      </c>
      <c r="AL19" s="21" t="s">
        <v>173</v>
      </c>
      <c r="AM19" s="22">
        <v>14</v>
      </c>
      <c r="AN19" s="22">
        <v>14</v>
      </c>
      <c r="AO19" s="22">
        <v>10</v>
      </c>
      <c r="AP19" s="22">
        <f t="shared" si="6"/>
        <v>24</v>
      </c>
      <c r="AQ19" s="22">
        <v>4</v>
      </c>
      <c r="AR19" s="39"/>
    </row>
    <row r="20" spans="1:44" ht="15.95" customHeight="1" x14ac:dyDescent="0.25">
      <c r="A20" s="41"/>
      <c r="H20" s="22">
        <v>2</v>
      </c>
      <c r="I20" s="21" t="s">
        <v>79</v>
      </c>
      <c r="L20" s="21" t="s">
        <v>153</v>
      </c>
      <c r="Q20" s="41"/>
      <c r="R20" s="41"/>
      <c r="S20" s="27">
        <v>8</v>
      </c>
      <c r="T20" s="21" t="s">
        <v>37</v>
      </c>
      <c r="W20" s="21"/>
      <c r="X20" s="22">
        <v>21</v>
      </c>
      <c r="Y20" s="21" t="s">
        <v>134</v>
      </c>
      <c r="Z20" s="22">
        <v>16</v>
      </c>
      <c r="AA20" s="22">
        <v>6</v>
      </c>
      <c r="AB20" s="22">
        <v>8</v>
      </c>
      <c r="AC20" s="22">
        <f t="shared" si="5"/>
        <v>14</v>
      </c>
      <c r="AD20" s="22">
        <v>10</v>
      </c>
      <c r="AE20" s="45"/>
      <c r="AF20" s="27">
        <v>8</v>
      </c>
      <c r="AG20" s="21" t="s">
        <v>153</v>
      </c>
      <c r="AH20" s="21"/>
      <c r="AI20" s="21"/>
      <c r="AJ20" s="21"/>
      <c r="AK20" s="22">
        <v>14</v>
      </c>
      <c r="AL20" s="21" t="s">
        <v>173</v>
      </c>
      <c r="AM20" s="22">
        <v>15</v>
      </c>
      <c r="AN20" s="22">
        <v>8</v>
      </c>
      <c r="AO20" s="22">
        <v>8</v>
      </c>
      <c r="AP20" s="22">
        <f t="shared" si="6"/>
        <v>16</v>
      </c>
      <c r="AQ20" s="22">
        <v>0</v>
      </c>
      <c r="AR20" s="39"/>
    </row>
    <row r="21" spans="1:44" ht="15.95" customHeight="1" x14ac:dyDescent="0.25">
      <c r="A21" s="41"/>
      <c r="H21" s="22">
        <v>2</v>
      </c>
      <c r="I21" s="21" t="s">
        <v>402</v>
      </c>
      <c r="L21" s="21" t="s">
        <v>79</v>
      </c>
      <c r="Q21" s="41"/>
      <c r="R21" s="41"/>
      <c r="S21" s="27">
        <v>7.5</v>
      </c>
      <c r="T21" s="21" t="s">
        <v>44</v>
      </c>
      <c r="U21" s="21"/>
      <c r="V21" s="21"/>
      <c r="W21" s="21"/>
      <c r="X21" s="22">
        <v>5</v>
      </c>
      <c r="Y21" s="21" t="s">
        <v>134</v>
      </c>
      <c r="Z21" s="22">
        <v>17</v>
      </c>
      <c r="AA21" s="22">
        <v>1</v>
      </c>
      <c r="AB21" s="22">
        <v>10</v>
      </c>
      <c r="AC21" s="22">
        <f t="shared" si="5"/>
        <v>11</v>
      </c>
      <c r="AD21" s="22">
        <v>0</v>
      </c>
      <c r="AE21" s="45"/>
      <c r="AF21" s="27">
        <v>7.5</v>
      </c>
      <c r="AG21" s="21" t="s">
        <v>125</v>
      </c>
      <c r="AH21" s="21"/>
      <c r="AI21" s="21"/>
      <c r="AJ21" s="21"/>
      <c r="AK21" s="22">
        <v>44</v>
      </c>
      <c r="AL21" s="21" t="s">
        <v>173</v>
      </c>
      <c r="AM21" s="22">
        <v>13</v>
      </c>
      <c r="AN21" s="22">
        <v>1</v>
      </c>
      <c r="AO21" s="22">
        <v>3</v>
      </c>
      <c r="AP21" s="22">
        <f t="shared" si="6"/>
        <v>4</v>
      </c>
      <c r="AQ21" s="22">
        <v>0</v>
      </c>
      <c r="AR21" s="39"/>
    </row>
    <row r="22" spans="1:44" ht="15.95" customHeight="1" x14ac:dyDescent="0.25">
      <c r="A22" s="41"/>
      <c r="H22" s="22">
        <v>2</v>
      </c>
      <c r="I22" s="21" t="s">
        <v>79</v>
      </c>
      <c r="L22" s="21" t="s">
        <v>402</v>
      </c>
      <c r="Q22" s="41"/>
      <c r="R22" s="41"/>
      <c r="S22" s="27">
        <v>7.5</v>
      </c>
      <c r="T22" s="21" t="s">
        <v>164</v>
      </c>
      <c r="U22" s="21"/>
      <c r="V22" s="21"/>
      <c r="X22" s="22">
        <v>9</v>
      </c>
      <c r="Y22" s="21" t="s">
        <v>134</v>
      </c>
      <c r="Z22" s="22">
        <v>18</v>
      </c>
      <c r="AA22" s="22">
        <v>7</v>
      </c>
      <c r="AB22" s="22">
        <v>11</v>
      </c>
      <c r="AC22" s="22">
        <f t="shared" si="5"/>
        <v>18</v>
      </c>
      <c r="AD22" s="22">
        <v>2</v>
      </c>
      <c r="AE22" s="45"/>
      <c r="AF22" s="27">
        <v>7</v>
      </c>
      <c r="AG22" s="21" t="s">
        <v>119</v>
      </c>
      <c r="AH22" s="21"/>
      <c r="AI22" s="21"/>
      <c r="AJ22" s="21"/>
      <c r="AK22" s="22">
        <v>24</v>
      </c>
      <c r="AL22" s="21" t="s">
        <v>173</v>
      </c>
      <c r="AM22" s="22">
        <v>17</v>
      </c>
      <c r="AN22" s="22">
        <v>3</v>
      </c>
      <c r="AO22" s="22">
        <v>12</v>
      </c>
      <c r="AP22" s="22">
        <f t="shared" si="6"/>
        <v>15</v>
      </c>
      <c r="AQ22" s="22">
        <v>2</v>
      </c>
      <c r="AR22" s="39"/>
    </row>
    <row r="23" spans="1:44" ht="15.95" customHeight="1" x14ac:dyDescent="0.25">
      <c r="A23" s="41"/>
      <c r="B23" s="36"/>
      <c r="C23" s="46"/>
      <c r="D23" s="46"/>
      <c r="E23" s="46"/>
      <c r="F23" s="46"/>
      <c r="G23" s="42"/>
      <c r="H23" s="45"/>
      <c r="I23" s="46"/>
      <c r="J23" s="46"/>
      <c r="K23" s="45"/>
      <c r="L23" s="45"/>
      <c r="M23" s="45"/>
      <c r="N23" s="45"/>
      <c r="O23" s="45"/>
      <c r="P23" s="45"/>
      <c r="Q23" s="41"/>
      <c r="R23" s="41"/>
      <c r="S23" s="27">
        <v>7</v>
      </c>
      <c r="T23" s="21" t="s">
        <v>81</v>
      </c>
      <c r="U23" s="21"/>
      <c r="V23" s="21"/>
      <c r="W23" s="21"/>
      <c r="X23" s="22">
        <v>4</v>
      </c>
      <c r="Y23" s="21" t="s">
        <v>134</v>
      </c>
      <c r="Z23" s="22">
        <v>15</v>
      </c>
      <c r="AA23" s="22">
        <v>2</v>
      </c>
      <c r="AB23" s="22">
        <v>5</v>
      </c>
      <c r="AC23" s="22">
        <f t="shared" si="5"/>
        <v>7</v>
      </c>
      <c r="AD23" s="22">
        <v>2</v>
      </c>
      <c r="AE23" s="45"/>
      <c r="AF23" s="27">
        <v>6.5</v>
      </c>
      <c r="AG23" s="21" t="s">
        <v>99</v>
      </c>
      <c r="AH23" s="21"/>
      <c r="AI23" s="21"/>
      <c r="AJ23" s="21"/>
      <c r="AK23" s="22">
        <v>12</v>
      </c>
      <c r="AL23" s="21" t="s">
        <v>173</v>
      </c>
      <c r="AM23" s="22">
        <v>18</v>
      </c>
      <c r="AN23" s="22">
        <v>6</v>
      </c>
      <c r="AO23" s="22">
        <v>6</v>
      </c>
      <c r="AP23" s="22">
        <f t="shared" si="6"/>
        <v>12</v>
      </c>
      <c r="AQ23" s="22">
        <v>2</v>
      </c>
      <c r="AR23" s="44"/>
    </row>
    <row r="24" spans="1:44" ht="15.95" customHeight="1" x14ac:dyDescent="0.25">
      <c r="A24" s="41"/>
      <c r="B24" s="42" t="s">
        <v>147</v>
      </c>
      <c r="C24" s="6" t="s">
        <v>179</v>
      </c>
      <c r="F24" s="21"/>
      <c r="G24" s="5">
        <v>5</v>
      </c>
      <c r="H24" s="22">
        <v>1</v>
      </c>
      <c r="I24" s="21" t="s">
        <v>54</v>
      </c>
      <c r="J24" s="21"/>
      <c r="K24" s="21"/>
      <c r="L24" s="21" t="s">
        <v>286</v>
      </c>
      <c r="M24" s="21"/>
      <c r="N24" s="21"/>
      <c r="O24" s="21"/>
      <c r="P24" s="21"/>
      <c r="Q24" s="41"/>
      <c r="R24" s="41"/>
      <c r="S24" s="27">
        <v>6.5</v>
      </c>
      <c r="T24" s="21" t="s">
        <v>169</v>
      </c>
      <c r="U24" s="21"/>
      <c r="V24" s="21"/>
      <c r="W24" s="21"/>
      <c r="X24" s="22">
        <v>14</v>
      </c>
      <c r="Y24" s="21" t="s">
        <v>134</v>
      </c>
      <c r="Z24" s="22">
        <v>15</v>
      </c>
      <c r="AA24" s="22">
        <v>5</v>
      </c>
      <c r="AB24" s="22">
        <v>6</v>
      </c>
      <c r="AC24" s="22">
        <f t="shared" si="5"/>
        <v>11</v>
      </c>
      <c r="AD24" s="22">
        <v>6</v>
      </c>
      <c r="AE24" s="45"/>
      <c r="AF24" s="27">
        <v>6.5</v>
      </c>
      <c r="AG24" s="21" t="s">
        <v>123</v>
      </c>
      <c r="AH24" s="21"/>
      <c r="AI24" s="21"/>
      <c r="AJ24" s="21"/>
      <c r="AK24" s="22">
        <v>8</v>
      </c>
      <c r="AL24" s="21" t="s">
        <v>173</v>
      </c>
      <c r="AM24" s="22">
        <v>18</v>
      </c>
      <c r="AN24" s="22">
        <v>2</v>
      </c>
      <c r="AO24" s="22">
        <v>4</v>
      </c>
      <c r="AP24" s="22">
        <f t="shared" si="6"/>
        <v>6</v>
      </c>
      <c r="AQ24" s="22">
        <v>0</v>
      </c>
      <c r="AR24" s="36"/>
    </row>
    <row r="25" spans="1:44" ht="15.95" customHeight="1" x14ac:dyDescent="0.25">
      <c r="A25" s="41"/>
      <c r="B25" s="22" t="s">
        <v>27</v>
      </c>
      <c r="C25" s="21" t="s">
        <v>610</v>
      </c>
      <c r="D25" s="21"/>
      <c r="E25" s="21"/>
      <c r="F25" s="21"/>
      <c r="G25" s="21"/>
      <c r="H25" s="22">
        <v>1</v>
      </c>
      <c r="I25" s="21" t="s">
        <v>120</v>
      </c>
      <c r="J25" s="21"/>
      <c r="K25" s="21"/>
      <c r="L25" s="21" t="s">
        <v>615</v>
      </c>
      <c r="M25" s="21"/>
      <c r="N25" s="21"/>
      <c r="O25" s="21"/>
      <c r="P25" s="21"/>
      <c r="Q25" s="41"/>
      <c r="R25" s="41"/>
      <c r="S25" s="27">
        <v>6.5</v>
      </c>
      <c r="T25" s="21" t="s">
        <v>29</v>
      </c>
      <c r="U25" s="21"/>
      <c r="V25" s="21"/>
      <c r="W25" s="21"/>
      <c r="X25" s="22">
        <v>15</v>
      </c>
      <c r="Y25" s="21" t="s">
        <v>134</v>
      </c>
      <c r="Z25" s="22">
        <v>16</v>
      </c>
      <c r="AA25" s="22">
        <v>1</v>
      </c>
      <c r="AB25" s="22">
        <v>6</v>
      </c>
      <c r="AC25" s="22">
        <f t="shared" si="5"/>
        <v>7</v>
      </c>
      <c r="AD25" s="22">
        <v>0</v>
      </c>
      <c r="AE25" s="45"/>
      <c r="AF25" s="27">
        <v>6</v>
      </c>
      <c r="AG25" s="21" t="s">
        <v>91</v>
      </c>
      <c r="AH25" s="21"/>
      <c r="AI25" s="21"/>
      <c r="AJ25" s="21"/>
      <c r="AK25" s="22">
        <v>23</v>
      </c>
      <c r="AL25" s="21" t="s">
        <v>173</v>
      </c>
      <c r="AM25" s="22">
        <v>14</v>
      </c>
      <c r="AN25" s="22">
        <v>0</v>
      </c>
      <c r="AO25" s="22">
        <v>1</v>
      </c>
      <c r="AP25" s="22">
        <f t="shared" si="6"/>
        <v>1</v>
      </c>
      <c r="AQ25" s="22">
        <v>0</v>
      </c>
      <c r="AR25" s="36"/>
    </row>
    <row r="26" spans="1:44" ht="15.95" customHeight="1" x14ac:dyDescent="0.25">
      <c r="A26" s="41"/>
      <c r="C26" s="21" t="s">
        <v>611</v>
      </c>
      <c r="D26" s="21"/>
      <c r="E26" s="21"/>
      <c r="F26" s="21"/>
      <c r="G26" s="21"/>
      <c r="H26" s="22">
        <v>1</v>
      </c>
      <c r="I26" s="21" t="s">
        <v>64</v>
      </c>
      <c r="J26" s="21"/>
      <c r="K26" s="21"/>
      <c r="L26" s="21" t="s">
        <v>40</v>
      </c>
      <c r="M26" s="21"/>
      <c r="N26" s="21"/>
      <c r="O26" s="21"/>
      <c r="P26" s="21"/>
      <c r="Q26" s="41"/>
      <c r="R26" s="41"/>
      <c r="S26" s="27">
        <v>6</v>
      </c>
      <c r="T26" s="21" t="s">
        <v>159</v>
      </c>
      <c r="U26" s="21"/>
      <c r="V26" s="21"/>
      <c r="W26" s="21"/>
      <c r="X26" s="22">
        <v>25</v>
      </c>
      <c r="Y26" s="21" t="s">
        <v>134</v>
      </c>
      <c r="Z26" s="22">
        <v>5</v>
      </c>
      <c r="AA26" s="22">
        <v>0</v>
      </c>
      <c r="AB26" s="22">
        <v>3</v>
      </c>
      <c r="AC26" s="22">
        <f t="shared" si="5"/>
        <v>3</v>
      </c>
      <c r="AD26" s="22">
        <v>0</v>
      </c>
      <c r="AE26" s="45"/>
      <c r="AF26" s="27">
        <v>6</v>
      </c>
      <c r="AG26" s="21" t="s">
        <v>68</v>
      </c>
      <c r="AH26" s="21"/>
      <c r="AI26" s="21"/>
      <c r="AJ26" s="21"/>
      <c r="AK26" s="22">
        <v>9</v>
      </c>
      <c r="AL26" s="21" t="s">
        <v>173</v>
      </c>
      <c r="AM26" s="22">
        <v>18</v>
      </c>
      <c r="AN26" s="22">
        <v>0</v>
      </c>
      <c r="AO26" s="22">
        <v>3</v>
      </c>
      <c r="AP26" s="22">
        <f t="shared" si="6"/>
        <v>3</v>
      </c>
      <c r="AQ26" s="22">
        <v>0</v>
      </c>
      <c r="AR26" s="36"/>
    </row>
    <row r="27" spans="1:44" ht="15.95" customHeight="1" thickBot="1" x14ac:dyDescent="0.3">
      <c r="A27" s="41"/>
      <c r="H27" s="22">
        <v>2</v>
      </c>
      <c r="I27" s="21" t="s">
        <v>54</v>
      </c>
      <c r="J27" s="21"/>
      <c r="K27" s="21"/>
      <c r="L27" s="21" t="s">
        <v>286</v>
      </c>
      <c r="M27" s="21"/>
      <c r="N27" s="21"/>
      <c r="O27" s="21"/>
      <c r="P27" s="21"/>
      <c r="Q27" s="41"/>
      <c r="R27" s="41"/>
      <c r="S27" s="17" t="s">
        <v>132</v>
      </c>
      <c r="T27" s="17"/>
      <c r="U27" s="17"/>
      <c r="V27" s="17"/>
      <c r="W27" s="17"/>
      <c r="X27" s="17"/>
      <c r="Y27" s="17"/>
      <c r="Z27" s="23">
        <f>SUM(Z15:Z26)</f>
        <v>198</v>
      </c>
      <c r="AA27" s="23">
        <f>SUM(AA15:AA26)</f>
        <v>64</v>
      </c>
      <c r="AB27" s="23">
        <f>SUM(AB15:AB26)</f>
        <v>98</v>
      </c>
      <c r="AC27" s="23">
        <f>+AB27+AA27</f>
        <v>162</v>
      </c>
      <c r="AD27" s="23">
        <f>SUM(AD15:AD26)</f>
        <v>30</v>
      </c>
      <c r="AE27" s="45"/>
      <c r="AF27" s="17" t="s">
        <v>172</v>
      </c>
      <c r="AG27" s="17"/>
      <c r="AH27" s="17"/>
      <c r="AI27" s="17"/>
      <c r="AJ27" s="17"/>
      <c r="AK27" s="17"/>
      <c r="AL27" s="17"/>
      <c r="AM27" s="23">
        <f>SUM(AM15:AM26)</f>
        <v>198</v>
      </c>
      <c r="AN27" s="23">
        <f>SUM(AN15:AN26)</f>
        <v>69</v>
      </c>
      <c r="AO27" s="23">
        <f>SUM(AO15:AO26)</f>
        <v>101</v>
      </c>
      <c r="AP27" s="23">
        <f>+AO27+AN27</f>
        <v>170</v>
      </c>
      <c r="AQ27" s="23">
        <f>SUM(AQ15:AQ26)</f>
        <v>32</v>
      </c>
      <c r="AR27" s="36"/>
    </row>
    <row r="28" spans="1:44" ht="15.95" customHeight="1" x14ac:dyDescent="0.25">
      <c r="A28" s="41"/>
      <c r="H28" s="22">
        <v>2</v>
      </c>
      <c r="I28" s="21" t="s">
        <v>161</v>
      </c>
      <c r="J28" s="21"/>
      <c r="K28" s="21"/>
      <c r="L28" s="21"/>
      <c r="M28" s="21" t="s">
        <v>122</v>
      </c>
      <c r="N28" s="21"/>
      <c r="O28" s="21"/>
      <c r="P28" s="21"/>
      <c r="Q28" s="41"/>
      <c r="R28" s="41"/>
      <c r="S28" s="19" t="s">
        <v>18</v>
      </c>
      <c r="T28" s="19"/>
      <c r="U28" s="19"/>
      <c r="V28" s="19"/>
      <c r="W28" s="19"/>
      <c r="X28" s="16" t="s">
        <v>41</v>
      </c>
      <c r="Z28" s="22">
        <v>24</v>
      </c>
      <c r="AA28" s="22">
        <v>8</v>
      </c>
      <c r="AB28" s="22">
        <v>6</v>
      </c>
      <c r="AC28" s="22">
        <f t="shared" ref="AC28:AC39" si="7">+AA28+AB28</f>
        <v>14</v>
      </c>
      <c r="AD28" s="22">
        <v>2</v>
      </c>
      <c r="AE28" s="45"/>
      <c r="AF28" s="19" t="s">
        <v>17</v>
      </c>
      <c r="AG28" s="19"/>
      <c r="AH28" s="19"/>
      <c r="AI28" s="19"/>
      <c r="AJ28" s="19"/>
      <c r="AK28" s="16" t="s">
        <v>51</v>
      </c>
      <c r="AM28" s="22">
        <v>17</v>
      </c>
      <c r="AN28" s="22">
        <v>7</v>
      </c>
      <c r="AO28" s="22">
        <v>8</v>
      </c>
      <c r="AP28" s="22">
        <f t="shared" ref="AP28:AP39" si="8">+AN28+AO28</f>
        <v>15</v>
      </c>
      <c r="AQ28" s="22">
        <v>0</v>
      </c>
      <c r="AR28" s="36"/>
    </row>
    <row r="29" spans="1:44" ht="15.95" customHeight="1" x14ac:dyDescent="0.25">
      <c r="A29" s="41"/>
      <c r="H29" s="22"/>
      <c r="I29" s="21"/>
      <c r="J29" s="21"/>
      <c r="K29" s="21"/>
      <c r="L29" s="21"/>
      <c r="M29" s="21"/>
      <c r="N29" s="21"/>
      <c r="O29" s="21"/>
      <c r="P29" s="21"/>
      <c r="Q29" s="41"/>
      <c r="R29" s="41"/>
      <c r="S29" s="27">
        <v>7.5</v>
      </c>
      <c r="T29" s="21" t="s">
        <v>78</v>
      </c>
      <c r="X29" s="22">
        <v>35</v>
      </c>
      <c r="Y29" s="21" t="s">
        <v>108</v>
      </c>
      <c r="Z29" s="22">
        <v>17</v>
      </c>
      <c r="AA29" s="22">
        <v>0</v>
      </c>
      <c r="AB29" s="22">
        <v>0</v>
      </c>
      <c r="AC29" s="22">
        <f t="shared" si="7"/>
        <v>0</v>
      </c>
      <c r="AD29" s="22">
        <v>2</v>
      </c>
      <c r="AE29" s="45"/>
      <c r="AF29" s="27">
        <v>7</v>
      </c>
      <c r="AG29" s="21" t="s">
        <v>162</v>
      </c>
      <c r="AH29" s="21"/>
      <c r="AI29" s="21"/>
      <c r="AJ29" s="21"/>
      <c r="AK29" s="22">
        <v>30</v>
      </c>
      <c r="AL29" s="21" t="s">
        <v>17</v>
      </c>
      <c r="AM29" s="22">
        <v>16</v>
      </c>
      <c r="AN29" s="22">
        <v>0</v>
      </c>
      <c r="AO29" s="22">
        <v>0</v>
      </c>
      <c r="AP29" s="22">
        <f t="shared" si="8"/>
        <v>0</v>
      </c>
      <c r="AQ29" s="22">
        <v>0</v>
      </c>
      <c r="AR29" s="36"/>
    </row>
    <row r="30" spans="1:44" ht="15.95" customHeight="1" x14ac:dyDescent="0.25">
      <c r="A30" s="41"/>
      <c r="C30" s="6" t="s">
        <v>175</v>
      </c>
      <c r="G30" s="5">
        <v>2</v>
      </c>
      <c r="H30" s="22">
        <v>1</v>
      </c>
      <c r="I30" s="21" t="s">
        <v>612</v>
      </c>
      <c r="J30" s="21"/>
      <c r="K30" s="21"/>
      <c r="L30" s="21" t="s">
        <v>164</v>
      </c>
      <c r="M30" s="21"/>
      <c r="N30" s="21"/>
      <c r="O30" s="21"/>
      <c r="P30" s="21"/>
      <c r="Q30" s="41"/>
      <c r="R30" s="41"/>
      <c r="S30" s="27">
        <v>9.5</v>
      </c>
      <c r="T30" s="21" t="s">
        <v>53</v>
      </c>
      <c r="U30" s="21"/>
      <c r="V30" s="21"/>
      <c r="W30" s="27"/>
      <c r="X30" s="22">
        <v>14</v>
      </c>
      <c r="Y30" s="21" t="s">
        <v>108</v>
      </c>
      <c r="Z30" s="22">
        <v>16</v>
      </c>
      <c r="AA30" s="22">
        <v>22</v>
      </c>
      <c r="AB30" s="22">
        <v>14</v>
      </c>
      <c r="AC30" s="22">
        <f t="shared" si="7"/>
        <v>36</v>
      </c>
      <c r="AD30" s="22">
        <v>6</v>
      </c>
      <c r="AE30" s="45"/>
      <c r="AF30" s="27">
        <v>9.5</v>
      </c>
      <c r="AG30" s="21" t="s">
        <v>129</v>
      </c>
      <c r="AH30" s="21"/>
      <c r="AI30" s="21"/>
      <c r="AJ30" s="21"/>
      <c r="AK30" s="22">
        <v>24</v>
      </c>
      <c r="AL30" s="21" t="s">
        <v>17</v>
      </c>
      <c r="AM30" s="22">
        <v>18</v>
      </c>
      <c r="AN30" s="22">
        <v>20</v>
      </c>
      <c r="AO30" s="22">
        <v>22</v>
      </c>
      <c r="AP30" s="22">
        <f t="shared" si="8"/>
        <v>42</v>
      </c>
      <c r="AQ30" s="22">
        <v>6</v>
      </c>
      <c r="AR30" s="36"/>
    </row>
    <row r="31" spans="1:44" ht="15.95" customHeight="1" x14ac:dyDescent="0.25">
      <c r="A31" s="41"/>
      <c r="B31" s="22" t="s">
        <v>27</v>
      </c>
      <c r="C31" s="21" t="s">
        <v>478</v>
      </c>
      <c r="D31" s="21"/>
      <c r="E31" s="21"/>
      <c r="F31" s="21"/>
      <c r="G31" s="5"/>
      <c r="H31" s="22">
        <v>1</v>
      </c>
      <c r="I31" s="21" t="s">
        <v>155</v>
      </c>
      <c r="J31" s="21"/>
      <c r="K31" s="21"/>
      <c r="L31" s="21" t="s">
        <v>164</v>
      </c>
      <c r="M31" s="21"/>
      <c r="N31" s="21"/>
      <c r="O31" s="21"/>
      <c r="P31" s="21"/>
      <c r="Q31" s="41"/>
      <c r="R31" s="41"/>
      <c r="S31" s="27">
        <v>8.5</v>
      </c>
      <c r="T31" s="21" t="s">
        <v>87</v>
      </c>
      <c r="U31" s="21"/>
      <c r="V31" s="21"/>
      <c r="W31" s="27"/>
      <c r="X31" s="22">
        <v>16</v>
      </c>
      <c r="Y31" s="21" t="s">
        <v>108</v>
      </c>
      <c r="Z31" s="22">
        <v>16</v>
      </c>
      <c r="AA31" s="22">
        <v>3</v>
      </c>
      <c r="AB31" s="22">
        <v>11</v>
      </c>
      <c r="AC31" s="22">
        <f t="shared" si="7"/>
        <v>14</v>
      </c>
      <c r="AD31" s="22">
        <v>0</v>
      </c>
      <c r="AE31" s="45"/>
      <c r="AF31" s="27">
        <v>8.5</v>
      </c>
      <c r="AG31" s="21" t="s">
        <v>161</v>
      </c>
      <c r="AH31" s="21"/>
      <c r="AI31" s="21"/>
      <c r="AJ31" s="21"/>
      <c r="AK31" s="22">
        <v>7</v>
      </c>
      <c r="AL31" s="21" t="s">
        <v>17</v>
      </c>
      <c r="AM31" s="22">
        <v>18</v>
      </c>
      <c r="AN31" s="22">
        <v>22</v>
      </c>
      <c r="AO31" s="22">
        <v>20</v>
      </c>
      <c r="AP31" s="22">
        <f t="shared" si="8"/>
        <v>42</v>
      </c>
      <c r="AQ31" s="22">
        <v>0</v>
      </c>
      <c r="AR31" s="36"/>
    </row>
    <row r="32" spans="1:44" ht="15.95" customHeight="1" x14ac:dyDescent="0.25">
      <c r="A32" s="41"/>
      <c r="C32" s="21" t="s">
        <v>609</v>
      </c>
      <c r="H32" s="22"/>
      <c r="I32" s="21"/>
      <c r="J32" s="21"/>
      <c r="K32" s="21"/>
      <c r="L32" s="21"/>
      <c r="M32" s="21"/>
      <c r="N32" s="21"/>
      <c r="O32" s="21"/>
      <c r="P32" s="21"/>
      <c r="Q32" s="41"/>
      <c r="R32" s="41"/>
      <c r="S32" s="27">
        <v>8.5</v>
      </c>
      <c r="T32" s="21" t="s">
        <v>140</v>
      </c>
      <c r="U32" s="21"/>
      <c r="V32" s="21"/>
      <c r="W32" s="27"/>
      <c r="X32" s="22">
        <v>11</v>
      </c>
      <c r="Y32" s="21" t="s">
        <v>108</v>
      </c>
      <c r="Z32" s="22">
        <v>18</v>
      </c>
      <c r="AA32" s="22">
        <v>12</v>
      </c>
      <c r="AB32" s="22">
        <v>14</v>
      </c>
      <c r="AC32" s="22">
        <f t="shared" si="7"/>
        <v>26</v>
      </c>
      <c r="AD32" s="22">
        <v>0</v>
      </c>
      <c r="AE32" s="45"/>
      <c r="AF32" s="27">
        <v>8.5</v>
      </c>
      <c r="AG32" s="21" t="s">
        <v>120</v>
      </c>
      <c r="AH32" s="21"/>
      <c r="AI32" s="21"/>
      <c r="AJ32" s="21"/>
      <c r="AK32" s="22">
        <v>22</v>
      </c>
      <c r="AL32" s="16" t="s">
        <v>17</v>
      </c>
      <c r="AM32" s="22">
        <v>18</v>
      </c>
      <c r="AN32" s="22">
        <v>5</v>
      </c>
      <c r="AO32" s="22">
        <v>8</v>
      </c>
      <c r="AP32" s="22">
        <f t="shared" si="8"/>
        <v>13</v>
      </c>
      <c r="AQ32" s="22">
        <v>4</v>
      </c>
      <c r="AR32" s="36"/>
    </row>
    <row r="33" spans="1:44" ht="15.95" customHeight="1" x14ac:dyDescent="0.25">
      <c r="A33" s="41"/>
      <c r="B33" s="36"/>
      <c r="C33" s="46"/>
      <c r="D33" s="46"/>
      <c r="E33" s="46"/>
      <c r="F33" s="46"/>
      <c r="G33" s="42"/>
      <c r="H33" s="45"/>
      <c r="I33" s="46"/>
      <c r="J33" s="46"/>
      <c r="K33" s="45"/>
      <c r="L33" s="45"/>
      <c r="M33" s="45"/>
      <c r="N33" s="45"/>
      <c r="O33" s="45"/>
      <c r="P33" s="45"/>
      <c r="Q33" s="41"/>
      <c r="R33" s="41"/>
      <c r="S33" s="27">
        <v>7.5</v>
      </c>
      <c r="T33" s="21" t="s">
        <v>45</v>
      </c>
      <c r="X33" s="22">
        <v>72</v>
      </c>
      <c r="Y33" s="21" t="s">
        <v>108</v>
      </c>
      <c r="Z33" s="22">
        <v>9</v>
      </c>
      <c r="AA33" s="22">
        <v>0</v>
      </c>
      <c r="AB33" s="22">
        <v>3</v>
      </c>
      <c r="AC33" s="22">
        <f t="shared" si="7"/>
        <v>3</v>
      </c>
      <c r="AD33" s="22">
        <v>2</v>
      </c>
      <c r="AE33" s="45"/>
      <c r="AF33" s="27">
        <v>7.5</v>
      </c>
      <c r="AG33" s="21" t="s">
        <v>31</v>
      </c>
      <c r="AK33" s="22">
        <v>2</v>
      </c>
      <c r="AL33" s="21" t="s">
        <v>17</v>
      </c>
      <c r="AM33" s="22">
        <v>16</v>
      </c>
      <c r="AN33" s="22">
        <v>0</v>
      </c>
      <c r="AO33" s="22">
        <v>5</v>
      </c>
      <c r="AP33" s="22">
        <f t="shared" si="8"/>
        <v>5</v>
      </c>
      <c r="AQ33" s="22">
        <v>0</v>
      </c>
      <c r="AR33" s="36"/>
    </row>
    <row r="34" spans="1:44" ht="15.95" customHeight="1" x14ac:dyDescent="0.25">
      <c r="A34" s="41"/>
      <c r="B34" s="42" t="s">
        <v>148</v>
      </c>
      <c r="C34" s="6" t="s">
        <v>182</v>
      </c>
      <c r="F34" s="20"/>
      <c r="G34" s="5">
        <v>1</v>
      </c>
      <c r="H34" s="22">
        <v>1</v>
      </c>
      <c r="I34" s="21" t="s">
        <v>74</v>
      </c>
      <c r="J34" s="21"/>
      <c r="K34" s="21"/>
      <c r="L34" s="21" t="s">
        <v>323</v>
      </c>
      <c r="M34" s="21"/>
      <c r="N34" s="21"/>
      <c r="O34" s="21"/>
      <c r="P34" s="21"/>
      <c r="Q34" s="41"/>
      <c r="R34" s="41"/>
      <c r="S34" s="27">
        <v>7.5</v>
      </c>
      <c r="T34" s="21" t="s">
        <v>104</v>
      </c>
      <c r="U34" s="21"/>
      <c r="V34" s="21"/>
      <c r="W34" s="27"/>
      <c r="X34" s="22">
        <v>4</v>
      </c>
      <c r="Y34" s="21" t="s">
        <v>108</v>
      </c>
      <c r="Z34" s="22">
        <v>17</v>
      </c>
      <c r="AA34" s="22">
        <v>3</v>
      </c>
      <c r="AB34" s="22">
        <v>12</v>
      </c>
      <c r="AC34" s="22">
        <f t="shared" si="7"/>
        <v>15</v>
      </c>
      <c r="AD34" s="22">
        <v>2</v>
      </c>
      <c r="AE34" s="45"/>
      <c r="AF34" s="27">
        <v>7.5</v>
      </c>
      <c r="AG34" s="21" t="s">
        <v>54</v>
      </c>
      <c r="AJ34" s="21"/>
      <c r="AK34" s="22">
        <v>19</v>
      </c>
      <c r="AL34" s="21" t="s">
        <v>17</v>
      </c>
      <c r="AM34" s="22">
        <v>16</v>
      </c>
      <c r="AN34" s="22">
        <v>3</v>
      </c>
      <c r="AO34" s="22">
        <v>2</v>
      </c>
      <c r="AP34" s="22">
        <f t="shared" si="8"/>
        <v>5</v>
      </c>
      <c r="AQ34" s="22">
        <v>2</v>
      </c>
      <c r="AR34" s="36"/>
    </row>
    <row r="35" spans="1:44" ht="15.95" customHeight="1" x14ac:dyDescent="0.25">
      <c r="A35" s="41" t="s">
        <v>43</v>
      </c>
      <c r="B35" s="22" t="s">
        <v>27</v>
      </c>
      <c r="D35" s="21" t="s">
        <v>100</v>
      </c>
      <c r="E35" s="21"/>
      <c r="H35" s="22"/>
      <c r="I35" s="21"/>
      <c r="J35" s="21"/>
      <c r="K35" s="21"/>
      <c r="L35" s="21"/>
      <c r="M35" s="21"/>
      <c r="N35" s="21"/>
      <c r="O35" s="21"/>
      <c r="P35" s="21"/>
      <c r="Q35" s="41"/>
      <c r="R35" s="41"/>
      <c r="S35" s="27">
        <v>6.5</v>
      </c>
      <c r="T35" s="21" t="s">
        <v>46</v>
      </c>
      <c r="U35" s="21"/>
      <c r="V35" s="21"/>
      <c r="W35" s="27"/>
      <c r="X35" s="22">
        <v>24</v>
      </c>
      <c r="Y35" s="21" t="s">
        <v>108</v>
      </c>
      <c r="Z35" s="22">
        <v>13</v>
      </c>
      <c r="AA35" s="22">
        <v>0</v>
      </c>
      <c r="AB35" s="22">
        <v>9</v>
      </c>
      <c r="AC35" s="22">
        <f t="shared" si="7"/>
        <v>9</v>
      </c>
      <c r="AD35" s="22">
        <v>0</v>
      </c>
      <c r="AE35" s="45"/>
      <c r="AF35" s="27">
        <v>7.5</v>
      </c>
      <c r="AG35" s="21" t="s">
        <v>84</v>
      </c>
      <c r="AK35" s="22">
        <v>33</v>
      </c>
      <c r="AL35" s="21" t="s">
        <v>17</v>
      </c>
      <c r="AM35" s="22">
        <v>14</v>
      </c>
      <c r="AN35" s="22">
        <v>0</v>
      </c>
      <c r="AO35" s="22">
        <v>0</v>
      </c>
      <c r="AP35" s="22">
        <f t="shared" si="8"/>
        <v>0</v>
      </c>
      <c r="AQ35" s="22">
        <v>4</v>
      </c>
      <c r="AR35" s="36"/>
    </row>
    <row r="36" spans="1:44" ht="15.95" customHeight="1" x14ac:dyDescent="0.25">
      <c r="A36" s="41"/>
      <c r="H36" s="22"/>
      <c r="I36" s="21"/>
      <c r="J36" s="21"/>
      <c r="K36" s="21"/>
      <c r="L36" s="21"/>
      <c r="M36" s="21"/>
      <c r="N36" s="21"/>
      <c r="O36" s="21"/>
      <c r="P36" s="21"/>
      <c r="Q36" s="41"/>
      <c r="R36" s="41"/>
      <c r="S36" s="27">
        <v>7</v>
      </c>
      <c r="T36" s="21" t="s">
        <v>34</v>
      </c>
      <c r="U36" s="21"/>
      <c r="V36" s="21"/>
      <c r="W36" s="27"/>
      <c r="X36" s="22">
        <v>44</v>
      </c>
      <c r="Y36" s="21" t="s">
        <v>108</v>
      </c>
      <c r="Z36" s="22">
        <v>18</v>
      </c>
      <c r="AA36" s="22">
        <v>0</v>
      </c>
      <c r="AB36" s="22">
        <v>1</v>
      </c>
      <c r="AC36" s="22">
        <f t="shared" si="7"/>
        <v>1</v>
      </c>
      <c r="AD36" s="22">
        <v>2</v>
      </c>
      <c r="AE36" s="45"/>
      <c r="AF36" s="27">
        <v>7</v>
      </c>
      <c r="AG36" s="21" t="s">
        <v>64</v>
      </c>
      <c r="AH36" s="21"/>
      <c r="AI36" s="21"/>
      <c r="AJ36" s="21"/>
      <c r="AK36" s="22">
        <v>11</v>
      </c>
      <c r="AL36" s="21" t="s">
        <v>17</v>
      </c>
      <c r="AM36" s="22">
        <v>17</v>
      </c>
      <c r="AN36" s="22">
        <v>1</v>
      </c>
      <c r="AO36" s="22">
        <v>6</v>
      </c>
      <c r="AP36" s="22">
        <f t="shared" si="8"/>
        <v>7</v>
      </c>
      <c r="AQ36" s="22">
        <v>0</v>
      </c>
      <c r="AR36" s="36"/>
    </row>
    <row r="37" spans="1:44" ht="15.95" customHeight="1" x14ac:dyDescent="0.25">
      <c r="A37" s="41"/>
      <c r="C37" s="6" t="s">
        <v>178</v>
      </c>
      <c r="D37" s="1"/>
      <c r="E37" s="21"/>
      <c r="F37" s="21"/>
      <c r="G37" s="5">
        <v>2</v>
      </c>
      <c r="H37" s="22">
        <v>1</v>
      </c>
      <c r="I37" s="21" t="s">
        <v>128</v>
      </c>
      <c r="J37" s="21"/>
      <c r="K37" s="21"/>
      <c r="L37" s="21" t="s">
        <v>282</v>
      </c>
      <c r="M37" s="21"/>
      <c r="N37" s="21"/>
      <c r="O37" s="21"/>
      <c r="P37" s="21"/>
      <c r="Q37" s="41"/>
      <c r="R37" s="41"/>
      <c r="S37" s="27">
        <v>6.5</v>
      </c>
      <c r="T37" s="21" t="s">
        <v>186</v>
      </c>
      <c r="X37" s="22">
        <v>23</v>
      </c>
      <c r="Y37" s="21" t="s">
        <v>108</v>
      </c>
      <c r="Z37" s="22">
        <v>18</v>
      </c>
      <c r="AA37" s="22">
        <v>5</v>
      </c>
      <c r="AB37" s="22">
        <v>6</v>
      </c>
      <c r="AC37" s="22">
        <f t="shared" si="7"/>
        <v>11</v>
      </c>
      <c r="AD37" s="22">
        <v>2</v>
      </c>
      <c r="AE37" s="45"/>
      <c r="AF37" s="27">
        <v>7</v>
      </c>
      <c r="AG37" s="21" t="s">
        <v>55</v>
      </c>
      <c r="AH37" s="21"/>
      <c r="AI37" s="21"/>
      <c r="AJ37" s="21"/>
      <c r="AK37" s="22">
        <v>13</v>
      </c>
      <c r="AL37" s="21" t="s">
        <v>17</v>
      </c>
      <c r="AM37" s="22">
        <v>16</v>
      </c>
      <c r="AN37" s="22">
        <v>0</v>
      </c>
      <c r="AO37" s="22">
        <v>4</v>
      </c>
      <c r="AP37" s="22">
        <f t="shared" si="8"/>
        <v>4</v>
      </c>
      <c r="AQ37" s="22">
        <v>0</v>
      </c>
      <c r="AR37" s="36"/>
    </row>
    <row r="38" spans="1:44" ht="15.95" customHeight="1" x14ac:dyDescent="0.25">
      <c r="A38" s="41"/>
      <c r="B38" s="22" t="s">
        <v>27</v>
      </c>
      <c r="C38" s="21"/>
      <c r="D38" s="16" t="s">
        <v>100</v>
      </c>
      <c r="H38" s="22">
        <v>2</v>
      </c>
      <c r="I38" s="21" t="s">
        <v>85</v>
      </c>
      <c r="J38" s="21"/>
      <c r="K38" s="21"/>
      <c r="L38" s="21" t="s">
        <v>603</v>
      </c>
      <c r="M38" s="21"/>
      <c r="N38" s="21"/>
      <c r="O38" s="21"/>
      <c r="P38" s="21"/>
      <c r="Q38" s="41"/>
      <c r="R38" s="41"/>
      <c r="S38" s="27">
        <v>6.5</v>
      </c>
      <c r="T38" s="21" t="s">
        <v>121</v>
      </c>
      <c r="X38" s="22">
        <v>30</v>
      </c>
      <c r="Y38" s="21" t="s">
        <v>108</v>
      </c>
      <c r="Z38" s="22">
        <v>17</v>
      </c>
      <c r="AA38" s="22">
        <v>2</v>
      </c>
      <c r="AB38" s="22">
        <v>4</v>
      </c>
      <c r="AC38" s="22">
        <f t="shared" si="7"/>
        <v>6</v>
      </c>
      <c r="AD38" s="22">
        <v>0</v>
      </c>
      <c r="AE38" s="45"/>
      <c r="AF38" s="27">
        <v>6.5</v>
      </c>
      <c r="AG38" s="21" t="s">
        <v>40</v>
      </c>
      <c r="AH38" s="21"/>
      <c r="AI38" s="21"/>
      <c r="AJ38" s="21"/>
      <c r="AK38" s="22">
        <v>4</v>
      </c>
      <c r="AL38" s="21" t="s">
        <v>17</v>
      </c>
      <c r="AM38" s="22">
        <v>16</v>
      </c>
      <c r="AN38" s="22">
        <v>0</v>
      </c>
      <c r="AO38" s="22">
        <v>9</v>
      </c>
      <c r="AP38" s="22">
        <f t="shared" si="8"/>
        <v>9</v>
      </c>
      <c r="AQ38" s="22">
        <v>0</v>
      </c>
      <c r="AR38" s="36"/>
    </row>
    <row r="39" spans="1:44" ht="15.95" customHeight="1" x14ac:dyDescent="0.25">
      <c r="A39" s="41"/>
      <c r="B39" s="36"/>
      <c r="C39" s="46"/>
      <c r="D39" s="46"/>
      <c r="E39" s="46"/>
      <c r="F39" s="46"/>
      <c r="G39" s="42"/>
      <c r="H39" s="45"/>
      <c r="I39" s="46"/>
      <c r="J39" s="46"/>
      <c r="K39" s="45"/>
      <c r="L39" s="45"/>
      <c r="M39" s="45"/>
      <c r="N39" s="45"/>
      <c r="O39" s="45"/>
      <c r="P39" s="45"/>
      <c r="Q39" s="41"/>
      <c r="R39" s="41"/>
      <c r="S39" s="27">
        <v>6.5</v>
      </c>
      <c r="T39" s="21" t="s">
        <v>165</v>
      </c>
      <c r="U39" s="21"/>
      <c r="V39" s="21"/>
      <c r="W39" s="27"/>
      <c r="X39" s="22">
        <v>10</v>
      </c>
      <c r="Y39" s="21" t="s">
        <v>108</v>
      </c>
      <c r="Z39" s="22">
        <v>15</v>
      </c>
      <c r="AA39" s="22">
        <v>3</v>
      </c>
      <c r="AB39" s="22">
        <v>2</v>
      </c>
      <c r="AC39" s="22">
        <f t="shared" si="7"/>
        <v>5</v>
      </c>
      <c r="AD39" s="22">
        <v>0</v>
      </c>
      <c r="AE39" s="45"/>
      <c r="AF39" s="27">
        <v>6</v>
      </c>
      <c r="AG39" s="21" t="s">
        <v>103</v>
      </c>
      <c r="AK39" s="22">
        <v>44</v>
      </c>
      <c r="AL39" s="21" t="s">
        <v>17</v>
      </c>
      <c r="AM39" s="22">
        <v>16</v>
      </c>
      <c r="AN39" s="22">
        <v>3</v>
      </c>
      <c r="AO39" s="22">
        <v>6</v>
      </c>
      <c r="AP39" s="22">
        <f t="shared" si="8"/>
        <v>9</v>
      </c>
      <c r="AQ39" s="22">
        <v>0</v>
      </c>
      <c r="AR39" s="36"/>
    </row>
    <row r="40" spans="1:44" ht="15.95" customHeight="1" thickBot="1" x14ac:dyDescent="0.3">
      <c r="A40" s="41"/>
      <c r="B40" s="42" t="s">
        <v>149</v>
      </c>
      <c r="C40" s="6" t="s">
        <v>176</v>
      </c>
      <c r="E40" s="11"/>
      <c r="F40" s="11"/>
      <c r="G40" s="5">
        <v>7</v>
      </c>
      <c r="H40" s="22">
        <v>1</v>
      </c>
      <c r="I40" s="21" t="s">
        <v>53</v>
      </c>
      <c r="J40" s="21"/>
      <c r="K40" s="21"/>
      <c r="L40" s="21" t="s">
        <v>613</v>
      </c>
      <c r="M40" s="21"/>
      <c r="N40" s="21"/>
      <c r="O40" s="21"/>
      <c r="P40" s="21"/>
      <c r="Q40" s="41"/>
      <c r="R40" s="41"/>
      <c r="S40" s="17" t="s">
        <v>50</v>
      </c>
      <c r="T40" s="17"/>
      <c r="U40" s="17"/>
      <c r="V40" s="17"/>
      <c r="W40" s="17"/>
      <c r="X40" s="17"/>
      <c r="Y40" s="17"/>
      <c r="Z40" s="23">
        <f>SUM(Z28:Z39)</f>
        <v>198</v>
      </c>
      <c r="AA40" s="23">
        <f>SUM(AA28:AA39)</f>
        <v>58</v>
      </c>
      <c r="AB40" s="23">
        <f>SUM(AB28:AB39)</f>
        <v>82</v>
      </c>
      <c r="AC40" s="23">
        <f>+AB40+AA40</f>
        <v>140</v>
      </c>
      <c r="AD40" s="23">
        <f>SUM(AD28:AD39)</f>
        <v>18</v>
      </c>
      <c r="AE40" s="45"/>
      <c r="AF40" s="17" t="s">
        <v>57</v>
      </c>
      <c r="AG40" s="17"/>
      <c r="AH40" s="17"/>
      <c r="AI40" s="17"/>
      <c r="AJ40" s="17"/>
      <c r="AK40" s="17"/>
      <c r="AL40" s="17"/>
      <c r="AM40" s="23">
        <f>SUM(AM28:AM39)</f>
        <v>198</v>
      </c>
      <c r="AN40" s="23">
        <f>SUM(AN28:AN39)</f>
        <v>61</v>
      </c>
      <c r="AO40" s="23">
        <f>SUM(AO28:AO39)</f>
        <v>90</v>
      </c>
      <c r="AP40" s="23">
        <f>+AO40+AN40</f>
        <v>151</v>
      </c>
      <c r="AQ40" s="23">
        <f>SUM(AQ28:AQ39)</f>
        <v>16</v>
      </c>
      <c r="AR40" s="36"/>
    </row>
    <row r="41" spans="1:44" ht="15.95" customHeight="1" x14ac:dyDescent="0.25">
      <c r="A41" s="41"/>
      <c r="B41" s="22" t="s">
        <v>27</v>
      </c>
      <c r="C41" s="16" t="s">
        <v>604</v>
      </c>
      <c r="D41" s="16"/>
      <c r="E41" s="16"/>
      <c r="H41" s="22">
        <v>1</v>
      </c>
      <c r="I41" s="21" t="s">
        <v>606</v>
      </c>
      <c r="J41" s="21"/>
      <c r="K41" s="21"/>
      <c r="L41" s="21" t="s">
        <v>608</v>
      </c>
      <c r="M41" s="21"/>
      <c r="N41" s="21"/>
      <c r="O41" s="21"/>
      <c r="P41" s="21"/>
      <c r="Q41" s="41"/>
      <c r="R41" s="41"/>
      <c r="S41" s="12" t="s">
        <v>93</v>
      </c>
      <c r="T41" s="12"/>
      <c r="U41" s="12"/>
      <c r="V41" s="12"/>
      <c r="W41" s="13"/>
      <c r="X41" s="14" t="s">
        <v>152</v>
      </c>
      <c r="Z41" s="22">
        <v>44.7</v>
      </c>
      <c r="AA41" s="22">
        <v>7</v>
      </c>
      <c r="AB41" s="22">
        <v>13</v>
      </c>
      <c r="AC41" s="22">
        <f t="shared" ref="AC41:AC52" si="9">+AA41+AB41</f>
        <v>20</v>
      </c>
      <c r="AD41" s="22">
        <v>2</v>
      </c>
      <c r="AE41" s="45"/>
      <c r="AF41" s="12" t="s">
        <v>92</v>
      </c>
      <c r="AG41" s="12"/>
      <c r="AH41" s="12"/>
      <c r="AI41" s="12"/>
      <c r="AJ41" s="13"/>
      <c r="AK41" s="14" t="s">
        <v>96</v>
      </c>
      <c r="AM41" s="22">
        <v>29</v>
      </c>
      <c r="AN41" s="22">
        <v>15</v>
      </c>
      <c r="AO41" s="22">
        <v>5</v>
      </c>
      <c r="AP41" s="22">
        <f t="shared" ref="AP41:AP52" si="10">+AN41+AO41</f>
        <v>20</v>
      </c>
      <c r="AQ41" s="22">
        <v>0</v>
      </c>
      <c r="AR41" s="36"/>
    </row>
    <row r="42" spans="1:44" ht="15.95" customHeight="1" x14ac:dyDescent="0.25">
      <c r="A42" s="41"/>
      <c r="H42" s="22">
        <v>1</v>
      </c>
      <c r="I42" s="21" t="s">
        <v>236</v>
      </c>
      <c r="L42" s="21" t="s">
        <v>607</v>
      </c>
      <c r="Q42" s="41"/>
      <c r="R42" s="41"/>
      <c r="S42" s="27">
        <v>7</v>
      </c>
      <c r="T42" s="21" t="s">
        <v>145</v>
      </c>
      <c r="U42" s="21"/>
      <c r="V42" s="21"/>
      <c r="W42" s="27"/>
      <c r="X42" s="22">
        <v>1</v>
      </c>
      <c r="Y42" s="16" t="s">
        <v>98</v>
      </c>
      <c r="Z42" s="22">
        <v>5</v>
      </c>
      <c r="AA42" s="22">
        <v>0</v>
      </c>
      <c r="AB42" s="22">
        <v>0</v>
      </c>
      <c r="AC42" s="22">
        <f t="shared" si="9"/>
        <v>0</v>
      </c>
      <c r="AD42" s="22">
        <v>0</v>
      </c>
      <c r="AE42" s="45"/>
      <c r="AF42" s="27">
        <v>7</v>
      </c>
      <c r="AG42" s="21" t="s">
        <v>183</v>
      </c>
      <c r="AH42" s="21"/>
      <c r="AI42" s="21"/>
      <c r="AJ42" s="27"/>
      <c r="AK42" s="22">
        <v>1</v>
      </c>
      <c r="AL42" s="21" t="s">
        <v>97</v>
      </c>
      <c r="AM42" s="22">
        <v>15</v>
      </c>
      <c r="AN42" s="22">
        <v>0</v>
      </c>
      <c r="AO42" s="22">
        <v>1</v>
      </c>
      <c r="AP42" s="22">
        <f t="shared" si="10"/>
        <v>1</v>
      </c>
      <c r="AQ42" s="22">
        <v>0</v>
      </c>
      <c r="AR42" s="36"/>
    </row>
    <row r="43" spans="1:44" ht="15.95" customHeight="1" x14ac:dyDescent="0.25">
      <c r="A43" s="41"/>
      <c r="H43" s="22">
        <v>1</v>
      </c>
      <c r="I43" s="21" t="s">
        <v>140</v>
      </c>
      <c r="L43" s="21" t="s">
        <v>45</v>
      </c>
      <c r="M43" s="21"/>
      <c r="N43" s="21"/>
      <c r="O43" s="21"/>
      <c r="P43" s="21"/>
      <c r="Q43" s="41"/>
      <c r="R43" s="41"/>
      <c r="S43" s="27">
        <v>9.5</v>
      </c>
      <c r="T43" s="21" t="s">
        <v>126</v>
      </c>
      <c r="U43" s="21"/>
      <c r="V43" s="21"/>
      <c r="W43" s="27"/>
      <c r="X43" s="22">
        <v>6</v>
      </c>
      <c r="Y43" s="16" t="s">
        <v>98</v>
      </c>
      <c r="Z43" s="22">
        <v>16.3</v>
      </c>
      <c r="AA43" s="22">
        <v>7</v>
      </c>
      <c r="AB43" s="22">
        <v>6</v>
      </c>
      <c r="AC43" s="22">
        <f t="shared" si="9"/>
        <v>13</v>
      </c>
      <c r="AD43" s="22">
        <v>8</v>
      </c>
      <c r="AE43" s="45"/>
      <c r="AF43" s="27">
        <v>9.5</v>
      </c>
      <c r="AG43" s="21" t="s">
        <v>150</v>
      </c>
      <c r="AH43" s="21"/>
      <c r="AI43" s="21"/>
      <c r="AJ43" s="27"/>
      <c r="AK43" s="22">
        <v>5</v>
      </c>
      <c r="AL43" s="21" t="s">
        <v>97</v>
      </c>
      <c r="AM43" s="22">
        <v>16</v>
      </c>
      <c r="AN43" s="22">
        <v>12</v>
      </c>
      <c r="AO43" s="22">
        <v>16</v>
      </c>
      <c r="AP43" s="22">
        <f t="shared" si="10"/>
        <v>28</v>
      </c>
      <c r="AQ43" s="22">
        <v>0</v>
      </c>
      <c r="AR43" s="36"/>
    </row>
    <row r="44" spans="1:44" ht="15.95" customHeight="1" x14ac:dyDescent="0.25">
      <c r="A44" s="41"/>
      <c r="H44" s="22">
        <v>2</v>
      </c>
      <c r="I44" s="21" t="s">
        <v>53</v>
      </c>
      <c r="L44" s="21" t="s">
        <v>289</v>
      </c>
      <c r="M44" s="21"/>
      <c r="N44" s="21"/>
      <c r="O44" s="21"/>
      <c r="P44" s="21"/>
      <c r="Q44" s="41"/>
      <c r="R44" s="41"/>
      <c r="S44" s="27">
        <v>8.5</v>
      </c>
      <c r="T44" s="21" t="s">
        <v>82</v>
      </c>
      <c r="U44" s="21"/>
      <c r="V44" s="21"/>
      <c r="W44" s="27"/>
      <c r="X44" s="22">
        <v>9</v>
      </c>
      <c r="Y44" s="16" t="s">
        <v>98</v>
      </c>
      <c r="Z44" s="22">
        <v>18</v>
      </c>
      <c r="AA44" s="22">
        <v>0</v>
      </c>
      <c r="AB44" s="22">
        <v>6</v>
      </c>
      <c r="AC44" s="22">
        <f t="shared" si="9"/>
        <v>6</v>
      </c>
      <c r="AD44" s="22">
        <v>2</v>
      </c>
      <c r="AE44" s="45"/>
      <c r="AF44" s="27">
        <v>8.5</v>
      </c>
      <c r="AG44" s="21" t="s">
        <v>154</v>
      </c>
      <c r="AH44" s="21"/>
      <c r="AI44" s="21"/>
      <c r="AJ44" s="27"/>
      <c r="AK44" s="22">
        <v>19</v>
      </c>
      <c r="AL44" s="21" t="s">
        <v>97</v>
      </c>
      <c r="AM44" s="22">
        <v>12</v>
      </c>
      <c r="AN44" s="22">
        <v>5</v>
      </c>
      <c r="AO44" s="22">
        <v>6</v>
      </c>
      <c r="AP44" s="22">
        <f t="shared" si="10"/>
        <v>11</v>
      </c>
      <c r="AQ44" s="22">
        <v>0</v>
      </c>
      <c r="AR44" s="36"/>
    </row>
    <row r="45" spans="1:44" ht="15.95" customHeight="1" x14ac:dyDescent="0.25">
      <c r="A45" s="41"/>
      <c r="H45" s="22">
        <v>2</v>
      </c>
      <c r="I45" s="21" t="s">
        <v>53</v>
      </c>
      <c r="L45" s="21" t="s">
        <v>34</v>
      </c>
      <c r="M45" s="21"/>
      <c r="N45" s="21"/>
      <c r="O45" s="21"/>
      <c r="P45" s="21"/>
      <c r="Q45" s="41"/>
      <c r="R45" s="41"/>
      <c r="S45" s="27">
        <v>8</v>
      </c>
      <c r="T45" s="21" t="s">
        <v>187</v>
      </c>
      <c r="U45" s="21"/>
      <c r="V45" s="21"/>
      <c r="W45" s="27"/>
      <c r="X45" s="22">
        <v>10</v>
      </c>
      <c r="Y45" s="16" t="s">
        <v>98</v>
      </c>
      <c r="Z45" s="22">
        <v>14</v>
      </c>
      <c r="AA45" s="22">
        <v>4</v>
      </c>
      <c r="AB45" s="22">
        <v>7</v>
      </c>
      <c r="AC45" s="22">
        <f t="shared" si="9"/>
        <v>11</v>
      </c>
      <c r="AD45" s="22">
        <v>2</v>
      </c>
      <c r="AE45" s="45"/>
      <c r="AF45" s="27">
        <v>8</v>
      </c>
      <c r="AG45" s="21" t="s">
        <v>131</v>
      </c>
      <c r="AH45" s="21"/>
      <c r="AI45" s="21"/>
      <c r="AJ45" s="27"/>
      <c r="AK45" s="22">
        <v>7</v>
      </c>
      <c r="AL45" s="21" t="s">
        <v>97</v>
      </c>
      <c r="AM45" s="22">
        <v>17</v>
      </c>
      <c r="AN45" s="22">
        <v>2</v>
      </c>
      <c r="AO45" s="22">
        <v>4</v>
      </c>
      <c r="AP45" s="22">
        <f t="shared" si="10"/>
        <v>6</v>
      </c>
      <c r="AQ45" s="22">
        <v>2</v>
      </c>
      <c r="AR45" s="36"/>
    </row>
    <row r="46" spans="1:44" ht="15.95" customHeight="1" x14ac:dyDescent="0.25">
      <c r="A46" s="41"/>
      <c r="H46" s="22">
        <v>2</v>
      </c>
      <c r="I46" s="21" t="s">
        <v>140</v>
      </c>
      <c r="L46" s="21" t="s">
        <v>53</v>
      </c>
      <c r="M46" s="21"/>
      <c r="N46" s="21"/>
      <c r="O46" s="21"/>
      <c r="P46" s="21"/>
      <c r="Q46" s="41"/>
      <c r="R46" s="41"/>
      <c r="S46" s="27">
        <v>7.5</v>
      </c>
      <c r="T46" s="21" t="s">
        <v>62</v>
      </c>
      <c r="U46" s="21"/>
      <c r="V46" s="21"/>
      <c r="W46" s="27"/>
      <c r="X46" s="22">
        <v>4</v>
      </c>
      <c r="Y46" s="16" t="s">
        <v>98</v>
      </c>
      <c r="Z46" s="22">
        <v>6</v>
      </c>
      <c r="AA46" s="22">
        <v>2</v>
      </c>
      <c r="AB46" s="22">
        <v>2</v>
      </c>
      <c r="AC46" s="22">
        <f t="shared" si="9"/>
        <v>4</v>
      </c>
      <c r="AD46" s="22">
        <v>0</v>
      </c>
      <c r="AE46" s="45"/>
      <c r="AF46" s="27">
        <v>8</v>
      </c>
      <c r="AG46" s="21" t="s">
        <v>193</v>
      </c>
      <c r="AH46" s="21"/>
      <c r="AI46" s="21"/>
      <c r="AJ46" s="27"/>
      <c r="AK46" s="22">
        <v>9</v>
      </c>
      <c r="AL46" s="21" t="s">
        <v>97</v>
      </c>
      <c r="AM46" s="22">
        <v>13</v>
      </c>
      <c r="AN46" s="22">
        <v>1</v>
      </c>
      <c r="AO46" s="22">
        <v>3</v>
      </c>
      <c r="AP46" s="22">
        <f t="shared" si="10"/>
        <v>4</v>
      </c>
      <c r="AQ46" s="22">
        <v>6</v>
      </c>
      <c r="AR46" s="36"/>
    </row>
    <row r="47" spans="1:44" ht="15.95" customHeight="1" x14ac:dyDescent="0.25">
      <c r="A47" s="41"/>
      <c r="L47" s="21"/>
      <c r="M47" s="21"/>
      <c r="N47" s="21"/>
      <c r="O47" s="21"/>
      <c r="P47" s="21"/>
      <c r="Q47" s="41"/>
      <c r="R47" s="41"/>
      <c r="S47" s="27">
        <v>7.5</v>
      </c>
      <c r="T47" s="21" t="s">
        <v>158</v>
      </c>
      <c r="U47" s="21"/>
      <c r="V47" s="21"/>
      <c r="W47" s="27"/>
      <c r="X47" s="22">
        <v>11</v>
      </c>
      <c r="Y47" s="16" t="s">
        <v>98</v>
      </c>
      <c r="Z47" s="22">
        <v>17</v>
      </c>
      <c r="AA47" s="22">
        <v>5</v>
      </c>
      <c r="AB47" s="22">
        <v>11</v>
      </c>
      <c r="AC47" s="22">
        <f t="shared" si="9"/>
        <v>16</v>
      </c>
      <c r="AD47" s="22">
        <v>2</v>
      </c>
      <c r="AE47" s="45"/>
      <c r="AF47" s="27">
        <v>7.5</v>
      </c>
      <c r="AG47" s="21" t="s">
        <v>32</v>
      </c>
      <c r="AH47" s="21"/>
      <c r="AI47" s="21"/>
      <c r="AJ47" s="27"/>
      <c r="AK47" s="22">
        <v>10</v>
      </c>
      <c r="AL47" s="21" t="s">
        <v>97</v>
      </c>
      <c r="AM47" s="22">
        <v>18</v>
      </c>
      <c r="AN47" s="22">
        <v>8</v>
      </c>
      <c r="AO47" s="22">
        <v>7</v>
      </c>
      <c r="AP47" s="22">
        <f t="shared" si="10"/>
        <v>15</v>
      </c>
      <c r="AQ47" s="22">
        <v>0</v>
      </c>
      <c r="AR47" s="36"/>
    </row>
    <row r="48" spans="1:44" ht="15.95" customHeight="1" x14ac:dyDescent="0.25">
      <c r="A48" s="41"/>
      <c r="C48" s="6" t="s">
        <v>177</v>
      </c>
      <c r="G48" s="5">
        <v>1</v>
      </c>
      <c r="H48" s="22">
        <v>2</v>
      </c>
      <c r="I48" s="21" t="s">
        <v>126</v>
      </c>
      <c r="J48" s="21"/>
      <c r="K48" s="21"/>
      <c r="L48" s="21"/>
      <c r="M48" s="21" t="s">
        <v>122</v>
      </c>
      <c r="N48" s="21"/>
      <c r="O48" s="21"/>
      <c r="P48" s="21"/>
      <c r="Q48" s="41"/>
      <c r="R48" s="41"/>
      <c r="S48" s="27">
        <v>7.5</v>
      </c>
      <c r="T48" s="21" t="s">
        <v>239</v>
      </c>
      <c r="U48" s="21"/>
      <c r="V48" s="21"/>
      <c r="W48" s="27"/>
      <c r="X48" s="22">
        <v>12</v>
      </c>
      <c r="Y48" s="16" t="s">
        <v>98</v>
      </c>
      <c r="Z48" s="22">
        <v>18</v>
      </c>
      <c r="AA48" s="22">
        <v>7</v>
      </c>
      <c r="AB48" s="22">
        <v>8</v>
      </c>
      <c r="AC48" s="22">
        <f t="shared" si="9"/>
        <v>15</v>
      </c>
      <c r="AD48" s="22">
        <v>0</v>
      </c>
      <c r="AE48" s="45"/>
      <c r="AF48" s="27">
        <v>7.5</v>
      </c>
      <c r="AG48" s="21" t="s">
        <v>143</v>
      </c>
      <c r="AH48" s="21"/>
      <c r="AI48" s="21"/>
      <c r="AJ48" s="27"/>
      <c r="AK48" s="22">
        <v>2</v>
      </c>
      <c r="AL48" s="21" t="s">
        <v>97</v>
      </c>
      <c r="AM48" s="22">
        <v>14</v>
      </c>
      <c r="AN48" s="22">
        <v>0</v>
      </c>
      <c r="AO48" s="22">
        <v>5</v>
      </c>
      <c r="AP48" s="22">
        <f t="shared" si="10"/>
        <v>5</v>
      </c>
      <c r="AQ48" s="22">
        <v>4</v>
      </c>
      <c r="AR48" s="36"/>
    </row>
    <row r="49" spans="1:44" ht="15.95" customHeight="1" x14ac:dyDescent="0.25">
      <c r="A49" s="41"/>
      <c r="B49" s="22" t="s">
        <v>27</v>
      </c>
      <c r="C49" s="21" t="s">
        <v>488</v>
      </c>
      <c r="D49" s="21"/>
      <c r="E49" s="21"/>
      <c r="F49" s="21"/>
      <c r="G49" s="21"/>
      <c r="H49" s="22"/>
      <c r="I49" s="21"/>
      <c r="J49" s="21"/>
      <c r="K49" s="21"/>
      <c r="L49" s="21"/>
      <c r="M49" s="21"/>
      <c r="N49" s="21"/>
      <c r="O49" s="21"/>
      <c r="P49" s="21"/>
      <c r="Q49" s="41"/>
      <c r="R49" s="41"/>
      <c r="S49" s="27">
        <v>7</v>
      </c>
      <c r="T49" s="21" t="s">
        <v>52</v>
      </c>
      <c r="U49" s="21"/>
      <c r="V49" s="21"/>
      <c r="W49" s="27"/>
      <c r="X49" s="22">
        <v>15</v>
      </c>
      <c r="Y49" s="16" t="s">
        <v>98</v>
      </c>
      <c r="Z49" s="22">
        <v>17</v>
      </c>
      <c r="AA49" s="22">
        <v>3</v>
      </c>
      <c r="AB49" s="22">
        <v>6</v>
      </c>
      <c r="AC49" s="22">
        <f t="shared" si="9"/>
        <v>9</v>
      </c>
      <c r="AD49" s="22">
        <v>0</v>
      </c>
      <c r="AE49" s="45"/>
      <c r="AF49" s="27">
        <v>7</v>
      </c>
      <c r="AG49" s="21" t="s">
        <v>141</v>
      </c>
      <c r="AH49" s="21"/>
      <c r="AI49" s="21"/>
      <c r="AJ49" s="27"/>
      <c r="AK49" s="22">
        <v>13</v>
      </c>
      <c r="AL49" s="21" t="s">
        <v>97</v>
      </c>
      <c r="AM49" s="22">
        <v>18</v>
      </c>
      <c r="AN49" s="22">
        <v>0</v>
      </c>
      <c r="AO49" s="22">
        <v>8</v>
      </c>
      <c r="AP49" s="22">
        <f t="shared" si="10"/>
        <v>8</v>
      </c>
      <c r="AQ49" s="22">
        <v>4</v>
      </c>
      <c r="AR49" s="36"/>
    </row>
    <row r="50" spans="1:44" ht="15.95" customHeight="1" x14ac:dyDescent="0.25">
      <c r="A50" s="41"/>
      <c r="C50" s="21" t="s">
        <v>605</v>
      </c>
      <c r="H50" s="22"/>
      <c r="I50" s="21"/>
      <c r="L50" s="21"/>
      <c r="M50" s="21"/>
      <c r="N50" s="21"/>
      <c r="O50" s="21"/>
      <c r="P50" s="21"/>
      <c r="Q50" s="41"/>
      <c r="R50" s="41"/>
      <c r="S50" s="27">
        <v>6.5</v>
      </c>
      <c r="T50" s="21" t="s">
        <v>63</v>
      </c>
      <c r="U50" s="21"/>
      <c r="V50" s="21"/>
      <c r="W50" s="27"/>
      <c r="X50" s="22">
        <v>14</v>
      </c>
      <c r="Y50" s="16" t="s">
        <v>98</v>
      </c>
      <c r="Z50" s="22">
        <v>16</v>
      </c>
      <c r="AA50" s="22">
        <v>1</v>
      </c>
      <c r="AB50" s="22">
        <v>6</v>
      </c>
      <c r="AC50" s="22">
        <f t="shared" si="9"/>
        <v>7</v>
      </c>
      <c r="AD50" s="22">
        <v>0</v>
      </c>
      <c r="AE50" s="45"/>
      <c r="AF50" s="27">
        <v>7</v>
      </c>
      <c r="AG50" s="21" t="s">
        <v>39</v>
      </c>
      <c r="AH50" s="21"/>
      <c r="AI50" s="21"/>
      <c r="AJ50" s="27"/>
      <c r="AK50" s="22">
        <v>27</v>
      </c>
      <c r="AL50" s="21" t="s">
        <v>97</v>
      </c>
      <c r="AM50" s="22">
        <v>18</v>
      </c>
      <c r="AN50" s="22">
        <v>2</v>
      </c>
      <c r="AO50" s="22">
        <v>6</v>
      </c>
      <c r="AP50" s="22">
        <f t="shared" si="10"/>
        <v>8</v>
      </c>
      <c r="AQ50" s="22">
        <v>0</v>
      </c>
      <c r="AR50" s="36"/>
    </row>
    <row r="51" spans="1:44" ht="15.95" customHeight="1" x14ac:dyDescent="0.25">
      <c r="A51" s="41"/>
      <c r="B51" s="36"/>
      <c r="C51" s="46"/>
      <c r="D51" s="46"/>
      <c r="E51" s="46"/>
      <c r="F51" s="46"/>
      <c r="G51" s="42"/>
      <c r="H51" s="45"/>
      <c r="I51" s="46"/>
      <c r="J51" s="46"/>
      <c r="K51" s="45"/>
      <c r="L51" s="45"/>
      <c r="M51" s="45"/>
      <c r="N51" s="45"/>
      <c r="O51" s="45"/>
      <c r="P51" s="59"/>
      <c r="Q51" s="41"/>
      <c r="R51" s="41"/>
      <c r="S51" s="27">
        <v>6</v>
      </c>
      <c r="T51" s="21" t="s">
        <v>47</v>
      </c>
      <c r="X51" s="22">
        <v>3</v>
      </c>
      <c r="Y51" s="16" t="s">
        <v>98</v>
      </c>
      <c r="Z51" s="22">
        <v>18</v>
      </c>
      <c r="AA51" s="22">
        <v>0</v>
      </c>
      <c r="AB51" s="22">
        <v>0</v>
      </c>
      <c r="AC51" s="22">
        <f t="shared" si="9"/>
        <v>0</v>
      </c>
      <c r="AD51" s="22">
        <v>2</v>
      </c>
      <c r="AE51" s="45"/>
      <c r="AF51" s="27">
        <v>6.5</v>
      </c>
      <c r="AG51" s="21" t="s">
        <v>48</v>
      </c>
      <c r="AK51" s="22">
        <v>3</v>
      </c>
      <c r="AL51" s="21" t="s">
        <v>97</v>
      </c>
      <c r="AM51" s="22">
        <v>17</v>
      </c>
      <c r="AN51" s="22">
        <v>0</v>
      </c>
      <c r="AO51" s="22">
        <v>3</v>
      </c>
      <c r="AP51" s="22">
        <f t="shared" si="10"/>
        <v>3</v>
      </c>
      <c r="AQ51" s="22">
        <v>6</v>
      </c>
      <c r="AR51" s="36"/>
    </row>
    <row r="52" spans="1:44" ht="15.95" customHeight="1" x14ac:dyDescent="0.25">
      <c r="A52" s="41"/>
      <c r="B52" s="11"/>
      <c r="C52" s="11"/>
      <c r="D52" s="11"/>
      <c r="E52" s="21" t="s">
        <v>102</v>
      </c>
      <c r="F52" s="21"/>
      <c r="G52" s="5">
        <f>SUM(G14:G51)</f>
        <v>24</v>
      </c>
      <c r="H52" s="5"/>
      <c r="I52" s="20"/>
      <c r="J52" s="21" t="s">
        <v>56</v>
      </c>
      <c r="K52" s="20"/>
      <c r="L52" s="5">
        <f>COUNTA(C14:C51)-8</f>
        <v>7</v>
      </c>
      <c r="N52" s="21" t="s">
        <v>73</v>
      </c>
      <c r="O52" s="5">
        <f>+L52*2</f>
        <v>14</v>
      </c>
      <c r="P52" s="11"/>
      <c r="Q52" s="41"/>
      <c r="R52" s="41"/>
      <c r="S52" s="27">
        <v>6</v>
      </c>
      <c r="T52" s="21" t="s">
        <v>49</v>
      </c>
      <c r="U52" s="21"/>
      <c r="V52" s="21"/>
      <c r="W52" s="27"/>
      <c r="X52" s="22">
        <v>7</v>
      </c>
      <c r="Y52" s="16" t="s">
        <v>98</v>
      </c>
      <c r="Z52" s="22">
        <v>8</v>
      </c>
      <c r="AA52" s="22">
        <v>2</v>
      </c>
      <c r="AB52" s="22">
        <v>2</v>
      </c>
      <c r="AC52" s="22">
        <f t="shared" si="9"/>
        <v>4</v>
      </c>
      <c r="AD52" s="22">
        <v>0</v>
      </c>
      <c r="AE52" s="45"/>
      <c r="AF52" s="27">
        <v>6</v>
      </c>
      <c r="AG52" s="21" t="s">
        <v>113</v>
      </c>
      <c r="AH52" s="21"/>
      <c r="AI52" s="21"/>
      <c r="AJ52" s="27"/>
      <c r="AK52" s="22">
        <v>6</v>
      </c>
      <c r="AL52" s="21" t="s">
        <v>97</v>
      </c>
      <c r="AM52" s="22">
        <v>11</v>
      </c>
      <c r="AN52" s="22">
        <v>1</v>
      </c>
      <c r="AO52" s="22">
        <v>0</v>
      </c>
      <c r="AP52" s="22">
        <f t="shared" si="10"/>
        <v>1</v>
      </c>
      <c r="AQ52" s="22">
        <v>4</v>
      </c>
      <c r="AR52" s="36"/>
    </row>
    <row r="53" spans="1:44" ht="15.95" customHeight="1" thickBot="1" x14ac:dyDescent="0.3">
      <c r="A53" s="41"/>
      <c r="E53" s="21" t="s">
        <v>101</v>
      </c>
      <c r="F53" s="21"/>
      <c r="G53" s="5">
        <f>COUNTA(L15:L51)+COUNTIF(L15:L51,"*&amp;*")</f>
        <v>31</v>
      </c>
      <c r="O53" t="s">
        <v>144</v>
      </c>
      <c r="Q53" s="41"/>
      <c r="R53" s="41"/>
      <c r="S53" s="17" t="s">
        <v>95</v>
      </c>
      <c r="T53" s="17"/>
      <c r="U53" s="17"/>
      <c r="V53" s="17"/>
      <c r="W53" s="17"/>
      <c r="X53" s="17"/>
      <c r="Y53" s="17"/>
      <c r="Z53" s="23">
        <f>SUM(Z41:Z52)</f>
        <v>198</v>
      </c>
      <c r="AA53" s="23">
        <f>SUM(AA41:AA52)</f>
        <v>38</v>
      </c>
      <c r="AB53" s="23">
        <f>SUM(AB41:AB52)</f>
        <v>67</v>
      </c>
      <c r="AC53" s="23">
        <f>+AB53+AA53</f>
        <v>105</v>
      </c>
      <c r="AD53" s="23">
        <f>SUM(AD41:AD52)</f>
        <v>18</v>
      </c>
      <c r="AE53" s="45"/>
      <c r="AF53" s="17" t="s">
        <v>94</v>
      </c>
      <c r="AG53" s="17"/>
      <c r="AH53" s="17"/>
      <c r="AI53" s="17"/>
      <c r="AJ53" s="17"/>
      <c r="AK53" s="17"/>
      <c r="AL53" s="17"/>
      <c r="AM53" s="23">
        <f>SUM(AM41:AM52)</f>
        <v>198</v>
      </c>
      <c r="AN53" s="23">
        <f>SUM(AN41:AN52)</f>
        <v>46</v>
      </c>
      <c r="AO53" s="23">
        <f>SUM(AO41:AO52)</f>
        <v>64</v>
      </c>
      <c r="AP53" s="23">
        <f>+AO53+AN53</f>
        <v>110</v>
      </c>
      <c r="AQ53" s="23">
        <f>SUM(AQ41:AQ52)</f>
        <v>26</v>
      </c>
      <c r="AR53" s="36"/>
    </row>
    <row r="54" spans="1:44" ht="15.95" customHeight="1" x14ac:dyDescent="0.25">
      <c r="A54" s="41"/>
      <c r="Q54" s="41"/>
      <c r="R54" s="41"/>
      <c r="S54" s="12" t="s">
        <v>115</v>
      </c>
      <c r="T54" s="12"/>
      <c r="U54" s="12"/>
      <c r="V54" s="12"/>
      <c r="W54" s="12"/>
      <c r="X54" s="14" t="s">
        <v>36</v>
      </c>
      <c r="Z54" s="22">
        <v>16</v>
      </c>
      <c r="AA54" s="22">
        <v>3</v>
      </c>
      <c r="AB54" s="22">
        <v>15</v>
      </c>
      <c r="AC54" s="22">
        <f t="shared" ref="AC54:AC65" si="11">+AA54+AB54</f>
        <v>18</v>
      </c>
      <c r="AD54" s="22">
        <v>0</v>
      </c>
      <c r="AE54" s="45"/>
      <c r="AF54" s="19" t="s">
        <v>14</v>
      </c>
      <c r="AG54" s="19"/>
      <c r="AH54" s="19"/>
      <c r="AI54" s="19"/>
      <c r="AJ54" s="19"/>
      <c r="AK54" s="16" t="s">
        <v>26</v>
      </c>
      <c r="AM54" s="22">
        <v>39</v>
      </c>
      <c r="AN54" s="22">
        <v>10</v>
      </c>
      <c r="AO54" s="22">
        <v>28</v>
      </c>
      <c r="AP54" s="22">
        <f t="shared" ref="AP54:AP65" si="12">+AN54+AO54</f>
        <v>38</v>
      </c>
      <c r="AQ54" s="22">
        <v>6</v>
      </c>
      <c r="AR54" s="36"/>
    </row>
    <row r="55" spans="1:44" ht="15.95" customHeight="1" x14ac:dyDescent="0.25">
      <c r="A55" s="41"/>
      <c r="B55" s="6" t="s">
        <v>83</v>
      </c>
      <c r="C55" s="6"/>
      <c r="N55" s="6"/>
      <c r="O55" s="6"/>
      <c r="Q55" s="41"/>
      <c r="R55" s="41"/>
      <c r="S55" s="27">
        <v>7.5</v>
      </c>
      <c r="T55" s="21" t="s">
        <v>69</v>
      </c>
      <c r="U55" s="21"/>
      <c r="V55" s="21"/>
      <c r="W55" s="21"/>
      <c r="X55" s="22">
        <v>68</v>
      </c>
      <c r="Y55" s="21" t="s">
        <v>106</v>
      </c>
      <c r="Z55" s="22">
        <v>18</v>
      </c>
      <c r="AA55" s="22">
        <v>0</v>
      </c>
      <c r="AB55" s="22">
        <v>1</v>
      </c>
      <c r="AC55" s="22">
        <f t="shared" si="11"/>
        <v>1</v>
      </c>
      <c r="AD55" s="22">
        <v>0</v>
      </c>
      <c r="AE55" s="45"/>
      <c r="AF55" s="27">
        <v>8</v>
      </c>
      <c r="AG55" s="21" t="s">
        <v>142</v>
      </c>
      <c r="AK55" s="22">
        <v>1</v>
      </c>
      <c r="AL55" s="21" t="s">
        <v>107</v>
      </c>
      <c r="AM55" s="22">
        <v>17</v>
      </c>
      <c r="AN55" s="22">
        <v>0</v>
      </c>
      <c r="AO55" s="22">
        <v>0</v>
      </c>
      <c r="AP55" s="22">
        <f t="shared" si="12"/>
        <v>0</v>
      </c>
      <c r="AQ55" s="22">
        <v>0</v>
      </c>
      <c r="AR55" s="36"/>
    </row>
    <row r="56" spans="1:44" ht="15.95" customHeight="1" x14ac:dyDescent="0.25">
      <c r="A56" s="41"/>
      <c r="Q56" s="41"/>
      <c r="R56" s="41"/>
      <c r="S56" s="27">
        <v>9.5</v>
      </c>
      <c r="T56" s="21" t="s">
        <v>85</v>
      </c>
      <c r="U56" s="21"/>
      <c r="V56" s="21"/>
      <c r="W56" s="21"/>
      <c r="X56" s="22">
        <v>9</v>
      </c>
      <c r="Y56" s="21" t="s">
        <v>106</v>
      </c>
      <c r="Z56" s="22">
        <v>16</v>
      </c>
      <c r="AA56" s="22">
        <v>20</v>
      </c>
      <c r="AB56" s="22">
        <v>16</v>
      </c>
      <c r="AC56" s="22">
        <f t="shared" si="11"/>
        <v>36</v>
      </c>
      <c r="AD56" s="22">
        <v>2</v>
      </c>
      <c r="AE56" s="45"/>
      <c r="AF56" s="27">
        <v>9</v>
      </c>
      <c r="AG56" s="21" t="s">
        <v>167</v>
      </c>
      <c r="AH56" s="21"/>
      <c r="AI56" s="21"/>
      <c r="AJ56" s="21"/>
      <c r="AK56" s="22">
        <v>71</v>
      </c>
      <c r="AL56" s="21" t="s">
        <v>107</v>
      </c>
      <c r="AM56" s="22">
        <v>17</v>
      </c>
      <c r="AN56" s="22">
        <v>10</v>
      </c>
      <c r="AO56" s="22">
        <v>5</v>
      </c>
      <c r="AP56" s="22">
        <f t="shared" si="12"/>
        <v>15</v>
      </c>
      <c r="AQ56" s="22">
        <v>2</v>
      </c>
      <c r="AR56" s="36"/>
    </row>
    <row r="57" spans="1:44" ht="15.95" customHeight="1" x14ac:dyDescent="0.25">
      <c r="A57" s="41"/>
      <c r="C57" s="6" t="s">
        <v>58</v>
      </c>
      <c r="H57" s="6" t="s">
        <v>65</v>
      </c>
      <c r="M57" s="6" t="s">
        <v>66</v>
      </c>
      <c r="Q57" s="41"/>
      <c r="R57" s="41"/>
      <c r="S57" s="27">
        <v>8.5</v>
      </c>
      <c r="T57" s="21" t="s">
        <v>282</v>
      </c>
      <c r="U57" s="21"/>
      <c r="V57" s="21"/>
      <c r="W57" s="21"/>
      <c r="X57" s="22">
        <v>14</v>
      </c>
      <c r="Y57" s="21" t="s">
        <v>106</v>
      </c>
      <c r="Z57" s="22">
        <v>17</v>
      </c>
      <c r="AA57" s="22">
        <v>9</v>
      </c>
      <c r="AB57" s="22">
        <v>14</v>
      </c>
      <c r="AC57" s="22">
        <f t="shared" si="11"/>
        <v>23</v>
      </c>
      <c r="AD57" s="22">
        <v>4</v>
      </c>
      <c r="AE57" s="45"/>
      <c r="AF57" s="27">
        <v>8.5</v>
      </c>
      <c r="AG57" s="21" t="s">
        <v>42</v>
      </c>
      <c r="AH57" s="21"/>
      <c r="AI57" s="21"/>
      <c r="AJ57" s="21"/>
      <c r="AK57" s="22">
        <v>2</v>
      </c>
      <c r="AL57" s="21" t="s">
        <v>107</v>
      </c>
      <c r="AM57" s="22">
        <v>15</v>
      </c>
      <c r="AN57" s="22">
        <v>9</v>
      </c>
      <c r="AO57" s="22">
        <v>12</v>
      </c>
      <c r="AP57" s="22">
        <f t="shared" si="12"/>
        <v>21</v>
      </c>
      <c r="AQ57" s="22">
        <v>4</v>
      </c>
      <c r="AR57" s="36"/>
    </row>
    <row r="58" spans="1:44" ht="15.95" customHeight="1" x14ac:dyDescent="0.25">
      <c r="A58" s="41"/>
      <c r="C58" s="21"/>
      <c r="H58" s="21" t="s">
        <v>617</v>
      </c>
      <c r="I58" s="21"/>
      <c r="J58" s="21"/>
      <c r="K58" s="21"/>
      <c r="L58" s="21"/>
      <c r="M58" s="21" t="s">
        <v>618</v>
      </c>
      <c r="N58" s="21"/>
      <c r="O58" s="21"/>
      <c r="P58" s="21"/>
      <c r="Q58" s="41"/>
      <c r="R58" s="41"/>
      <c r="S58" s="27">
        <v>8</v>
      </c>
      <c r="T58" s="21" t="s">
        <v>190</v>
      </c>
      <c r="U58" s="21"/>
      <c r="V58" s="21"/>
      <c r="W58" s="21"/>
      <c r="X58" s="22">
        <v>11</v>
      </c>
      <c r="Y58" s="21" t="s">
        <v>106</v>
      </c>
      <c r="Z58" s="22">
        <v>15</v>
      </c>
      <c r="AA58" s="22">
        <v>1</v>
      </c>
      <c r="AB58" s="22">
        <v>5</v>
      </c>
      <c r="AC58" s="22">
        <f t="shared" si="11"/>
        <v>6</v>
      </c>
      <c r="AD58" s="22">
        <v>0</v>
      </c>
      <c r="AE58" s="45"/>
      <c r="AF58" s="27">
        <v>8</v>
      </c>
      <c r="AG58" s="21" t="s">
        <v>74</v>
      </c>
      <c r="AH58" s="21"/>
      <c r="AI58" s="21"/>
      <c r="AJ58" s="21"/>
      <c r="AK58" s="22">
        <v>91</v>
      </c>
      <c r="AL58" s="21" t="s">
        <v>107</v>
      </c>
      <c r="AM58" s="22">
        <v>17</v>
      </c>
      <c r="AN58" s="22">
        <v>11</v>
      </c>
      <c r="AO58" s="22">
        <v>3</v>
      </c>
      <c r="AP58" s="22">
        <f t="shared" si="12"/>
        <v>14</v>
      </c>
      <c r="AQ58" s="22">
        <v>2</v>
      </c>
      <c r="AR58" s="36"/>
    </row>
    <row r="59" spans="1:44" ht="15.95" customHeight="1" x14ac:dyDescent="0.25">
      <c r="A59" s="41"/>
      <c r="C59" s="21"/>
      <c r="H59" s="21"/>
      <c r="I59" s="21"/>
      <c r="J59" s="21"/>
      <c r="K59" s="21"/>
      <c r="L59" s="21"/>
      <c r="M59" s="21"/>
      <c r="N59" s="21"/>
      <c r="Q59" s="41"/>
      <c r="R59" s="41"/>
      <c r="S59" s="27">
        <v>7.5</v>
      </c>
      <c r="T59" s="21" t="s">
        <v>139</v>
      </c>
      <c r="U59" s="21"/>
      <c r="V59" s="21"/>
      <c r="W59" s="21"/>
      <c r="X59" s="22">
        <v>6</v>
      </c>
      <c r="Y59" s="21" t="s">
        <v>106</v>
      </c>
      <c r="Z59" s="22">
        <v>18</v>
      </c>
      <c r="AA59" s="22">
        <v>7</v>
      </c>
      <c r="AB59" s="22">
        <v>8</v>
      </c>
      <c r="AC59" s="22">
        <f t="shared" si="11"/>
        <v>15</v>
      </c>
      <c r="AD59" s="22">
        <v>0</v>
      </c>
      <c r="AE59" s="45"/>
      <c r="AF59" s="27">
        <v>8</v>
      </c>
      <c r="AG59" s="21" t="s">
        <v>195</v>
      </c>
      <c r="AH59" s="21"/>
      <c r="AI59" s="21"/>
      <c r="AJ59" s="21"/>
      <c r="AK59" s="22">
        <v>5</v>
      </c>
      <c r="AL59" s="21" t="s">
        <v>107</v>
      </c>
      <c r="AM59" s="22">
        <v>13</v>
      </c>
      <c r="AN59" s="22">
        <v>4</v>
      </c>
      <c r="AO59" s="22">
        <v>3</v>
      </c>
      <c r="AP59" s="22">
        <f t="shared" si="12"/>
        <v>7</v>
      </c>
      <c r="AQ59" s="22">
        <v>2</v>
      </c>
      <c r="AR59" s="36"/>
    </row>
    <row r="60" spans="1:44" ht="15.95" customHeight="1" x14ac:dyDescent="0.25">
      <c r="A60" s="41"/>
      <c r="H60" s="21"/>
      <c r="I60" s="21"/>
      <c r="J60" s="21"/>
      <c r="K60" s="21"/>
      <c r="L60" s="21"/>
      <c r="M60" s="21"/>
      <c r="N60" s="21"/>
      <c r="Q60" s="41"/>
      <c r="R60" s="41"/>
      <c r="S60" s="27">
        <v>7.5</v>
      </c>
      <c r="T60" s="21" t="s">
        <v>118</v>
      </c>
      <c r="V60" s="21"/>
      <c r="W60" s="21"/>
      <c r="X60" s="22">
        <v>7</v>
      </c>
      <c r="Y60" s="21" t="s">
        <v>106</v>
      </c>
      <c r="Z60" s="22">
        <v>16</v>
      </c>
      <c r="AA60" s="22">
        <v>9</v>
      </c>
      <c r="AB60" s="22">
        <v>17</v>
      </c>
      <c r="AC60" s="22">
        <f t="shared" si="11"/>
        <v>26</v>
      </c>
      <c r="AD60" s="22">
        <v>6</v>
      </c>
      <c r="AE60" s="45"/>
      <c r="AF60" s="27">
        <v>7.5</v>
      </c>
      <c r="AG60" s="21" t="s">
        <v>450</v>
      </c>
      <c r="AH60" s="21"/>
      <c r="AI60" s="21"/>
      <c r="AJ60" s="21"/>
      <c r="AK60" s="22">
        <v>97</v>
      </c>
      <c r="AL60" s="21" t="s">
        <v>107</v>
      </c>
      <c r="AM60" s="22">
        <v>16</v>
      </c>
      <c r="AN60" s="22">
        <v>2</v>
      </c>
      <c r="AO60" s="22">
        <v>2</v>
      </c>
      <c r="AP60" s="22">
        <f t="shared" si="12"/>
        <v>4</v>
      </c>
      <c r="AQ60" s="22">
        <v>2</v>
      </c>
      <c r="AR60" s="36"/>
    </row>
    <row r="61" spans="1:44" ht="15.95" customHeight="1" x14ac:dyDescent="0.25">
      <c r="A61" s="41"/>
      <c r="M61" s="21"/>
      <c r="Q61" s="36"/>
      <c r="R61" s="41"/>
      <c r="S61" s="27">
        <v>7.5</v>
      </c>
      <c r="T61" s="21" t="s">
        <v>128</v>
      </c>
      <c r="U61" s="21"/>
      <c r="V61" s="21"/>
      <c r="W61" s="21"/>
      <c r="X61" s="22">
        <v>10</v>
      </c>
      <c r="Y61" s="21" t="s">
        <v>106</v>
      </c>
      <c r="Z61" s="22">
        <v>17</v>
      </c>
      <c r="AA61" s="22">
        <v>11</v>
      </c>
      <c r="AB61" s="22">
        <v>10</v>
      </c>
      <c r="AC61" s="22">
        <f t="shared" si="11"/>
        <v>21</v>
      </c>
      <c r="AD61" s="22">
        <v>0</v>
      </c>
      <c r="AE61" s="45"/>
      <c r="AF61" s="27">
        <v>7.5</v>
      </c>
      <c r="AG61" s="21" t="s">
        <v>60</v>
      </c>
      <c r="AH61" s="21"/>
      <c r="AI61" s="21"/>
      <c r="AJ61" s="21"/>
      <c r="AK61" s="22">
        <v>23</v>
      </c>
      <c r="AL61" s="21" t="s">
        <v>107</v>
      </c>
      <c r="AM61" s="22">
        <v>11</v>
      </c>
      <c r="AN61" s="22">
        <v>2</v>
      </c>
      <c r="AO61" s="22">
        <v>9</v>
      </c>
      <c r="AP61" s="22">
        <f t="shared" si="12"/>
        <v>11</v>
      </c>
      <c r="AQ61" s="22">
        <v>0</v>
      </c>
      <c r="AR61" s="36"/>
    </row>
    <row r="62" spans="1:44" ht="15.95" customHeight="1" x14ac:dyDescent="0.25">
      <c r="A62" s="41"/>
      <c r="Q62" s="41"/>
      <c r="R62" s="41"/>
      <c r="S62" s="27">
        <v>7</v>
      </c>
      <c r="T62" s="21" t="s">
        <v>191</v>
      </c>
      <c r="U62" s="21"/>
      <c r="V62" s="21"/>
      <c r="W62" s="21"/>
      <c r="X62" s="22">
        <v>5</v>
      </c>
      <c r="Y62" s="21" t="s">
        <v>106</v>
      </c>
      <c r="Z62" s="22">
        <v>15</v>
      </c>
      <c r="AA62" s="22">
        <v>1</v>
      </c>
      <c r="AB62" s="22">
        <v>3</v>
      </c>
      <c r="AC62" s="22">
        <f t="shared" si="11"/>
        <v>4</v>
      </c>
      <c r="AD62" s="22">
        <v>2</v>
      </c>
      <c r="AE62" s="45"/>
      <c r="AF62" s="27">
        <v>7</v>
      </c>
      <c r="AG62" s="21" t="s">
        <v>61</v>
      </c>
      <c r="AH62" s="21"/>
      <c r="AI62" s="21"/>
      <c r="AJ62" s="21"/>
      <c r="AK62" s="22">
        <v>7</v>
      </c>
      <c r="AL62" s="21" t="s">
        <v>107</v>
      </c>
      <c r="AM62" s="22">
        <v>17</v>
      </c>
      <c r="AN62" s="22">
        <v>1</v>
      </c>
      <c r="AO62" s="22">
        <v>1</v>
      </c>
      <c r="AP62" s="22">
        <f t="shared" si="12"/>
        <v>2</v>
      </c>
      <c r="AQ62" s="22">
        <v>0</v>
      </c>
      <c r="AR62" s="36"/>
    </row>
    <row r="63" spans="1:44" ht="15.95" customHeight="1" x14ac:dyDescent="0.25">
      <c r="A63" s="36"/>
      <c r="Q63" s="36"/>
      <c r="R63" s="41"/>
      <c r="S63" s="27">
        <v>6.5</v>
      </c>
      <c r="T63" s="21" t="s">
        <v>30</v>
      </c>
      <c r="U63" s="21"/>
      <c r="V63" s="21"/>
      <c r="W63" s="21"/>
      <c r="X63" s="22">
        <v>3</v>
      </c>
      <c r="Y63" s="21" t="s">
        <v>106</v>
      </c>
      <c r="Z63" s="22">
        <v>18</v>
      </c>
      <c r="AA63" s="22">
        <v>0</v>
      </c>
      <c r="AB63" s="22">
        <v>8</v>
      </c>
      <c r="AC63" s="22">
        <f t="shared" si="11"/>
        <v>8</v>
      </c>
      <c r="AD63" s="22">
        <v>6</v>
      </c>
      <c r="AE63" s="45"/>
      <c r="AF63" s="27">
        <v>7</v>
      </c>
      <c r="AG63" s="21" t="s">
        <v>197</v>
      </c>
      <c r="AH63" s="21"/>
      <c r="AI63" s="21"/>
      <c r="AJ63" s="21"/>
      <c r="AK63" s="22">
        <v>10</v>
      </c>
      <c r="AL63" s="21" t="s">
        <v>107</v>
      </c>
      <c r="AM63" s="22">
        <v>12</v>
      </c>
      <c r="AN63" s="22">
        <v>0</v>
      </c>
      <c r="AO63" s="22">
        <v>2</v>
      </c>
      <c r="AP63" s="22">
        <f t="shared" si="12"/>
        <v>2</v>
      </c>
      <c r="AQ63" s="22">
        <v>4</v>
      </c>
      <c r="AR63" s="36"/>
    </row>
    <row r="64" spans="1:44" ht="15.95" customHeight="1" x14ac:dyDescent="0.25">
      <c r="A64" s="41"/>
      <c r="Q64" s="41"/>
      <c r="R64" s="41"/>
      <c r="S64" s="27">
        <v>6</v>
      </c>
      <c r="T64" s="21" t="s">
        <v>105</v>
      </c>
      <c r="U64" s="21"/>
      <c r="V64" s="21"/>
      <c r="W64" s="21"/>
      <c r="X64" s="22">
        <v>4</v>
      </c>
      <c r="Y64" s="21" t="s">
        <v>106</v>
      </c>
      <c r="Z64" s="22">
        <v>16</v>
      </c>
      <c r="AA64" s="22">
        <v>0</v>
      </c>
      <c r="AB64" s="22">
        <v>5</v>
      </c>
      <c r="AC64" s="22">
        <f t="shared" si="11"/>
        <v>5</v>
      </c>
      <c r="AD64" s="22">
        <v>0</v>
      </c>
      <c r="AE64" s="45"/>
      <c r="AF64" s="27">
        <v>6.5</v>
      </c>
      <c r="AG64" s="21" t="s">
        <v>33</v>
      </c>
      <c r="AH64" s="21"/>
      <c r="AI64" s="21"/>
      <c r="AJ64" s="21"/>
      <c r="AK64" s="22">
        <v>66</v>
      </c>
      <c r="AL64" s="21" t="s">
        <v>107</v>
      </c>
      <c r="AM64" s="22">
        <v>10</v>
      </c>
      <c r="AN64" s="22">
        <v>0</v>
      </c>
      <c r="AO64" s="22">
        <v>1</v>
      </c>
      <c r="AP64" s="22">
        <f t="shared" si="12"/>
        <v>1</v>
      </c>
      <c r="AQ64" s="22">
        <v>0</v>
      </c>
      <c r="AR64" s="36"/>
    </row>
    <row r="65" spans="1:44" ht="15.95" customHeight="1" x14ac:dyDescent="0.25">
      <c r="A65" s="36"/>
      <c r="Q65" s="36"/>
      <c r="R65" s="41"/>
      <c r="S65" s="27">
        <v>6.5</v>
      </c>
      <c r="T65" s="21" t="s">
        <v>133</v>
      </c>
      <c r="U65" s="21"/>
      <c r="V65" s="21"/>
      <c r="W65" s="21"/>
      <c r="X65" s="22">
        <v>2</v>
      </c>
      <c r="Y65" s="21" t="s">
        <v>106</v>
      </c>
      <c r="Z65" s="22">
        <v>16</v>
      </c>
      <c r="AA65" s="22">
        <v>6</v>
      </c>
      <c r="AB65" s="22">
        <v>9</v>
      </c>
      <c r="AC65" s="22">
        <f t="shared" si="11"/>
        <v>15</v>
      </c>
      <c r="AD65" s="22">
        <v>0</v>
      </c>
      <c r="AE65" s="45"/>
      <c r="AF65" s="27">
        <v>6</v>
      </c>
      <c r="AG65" s="21" t="s">
        <v>59</v>
      </c>
      <c r="AH65" s="21"/>
      <c r="AI65" s="21"/>
      <c r="AJ65" s="21"/>
      <c r="AK65" s="22">
        <v>75</v>
      </c>
      <c r="AL65" s="21" t="s">
        <v>107</v>
      </c>
      <c r="AM65" s="22">
        <v>14</v>
      </c>
      <c r="AN65" s="22">
        <v>0</v>
      </c>
      <c r="AO65" s="22">
        <v>1</v>
      </c>
      <c r="AP65" s="22">
        <f t="shared" si="12"/>
        <v>1</v>
      </c>
      <c r="AQ65" s="22">
        <v>0</v>
      </c>
      <c r="AR65" s="36"/>
    </row>
    <row r="66" spans="1:44" ht="15.95" customHeight="1" thickBot="1" x14ac:dyDescent="0.3">
      <c r="A66" s="41"/>
      <c r="Q66" s="36"/>
      <c r="R66" s="41"/>
      <c r="S66" s="17" t="s">
        <v>116</v>
      </c>
      <c r="T66" s="17"/>
      <c r="U66" s="17"/>
      <c r="V66" s="17"/>
      <c r="W66" s="17"/>
      <c r="X66" s="17"/>
      <c r="Y66" s="17"/>
      <c r="Z66" s="23">
        <f>SUM(Z54:Z65)</f>
        <v>198</v>
      </c>
      <c r="AA66" s="23">
        <f>SUM(AA54:AA65)</f>
        <v>67</v>
      </c>
      <c r="AB66" s="23">
        <f>SUM(AB54:AB65)</f>
        <v>111</v>
      </c>
      <c r="AC66" s="23">
        <f>+AB66+AA66</f>
        <v>178</v>
      </c>
      <c r="AD66" s="23">
        <f>SUM(AD54:AD65)</f>
        <v>20</v>
      </c>
      <c r="AE66" s="45"/>
      <c r="AF66" s="17" t="s">
        <v>35</v>
      </c>
      <c r="AG66" s="17"/>
      <c r="AH66" s="17"/>
      <c r="AI66" s="17"/>
      <c r="AJ66" s="17"/>
      <c r="AK66" s="17"/>
      <c r="AL66" s="17"/>
      <c r="AM66" s="23">
        <f>SUM(AM54:AM65)</f>
        <v>198</v>
      </c>
      <c r="AN66" s="23">
        <f>SUM(AN54:AN65)</f>
        <v>49</v>
      </c>
      <c r="AO66" s="23">
        <f>SUM(AO54:AO65)</f>
        <v>67</v>
      </c>
      <c r="AP66" s="23">
        <f>+AO66+AN66</f>
        <v>116</v>
      </c>
      <c r="AQ66" s="23">
        <f>SUM(AQ54:AQ65)</f>
        <v>22</v>
      </c>
      <c r="AR66" s="36"/>
    </row>
    <row r="67" spans="1:44" ht="15.95" customHeight="1" x14ac:dyDescent="0.25">
      <c r="A67" s="41"/>
      <c r="Q67" s="36"/>
      <c r="R67" s="36"/>
      <c r="AF67" s="21" t="s">
        <v>124</v>
      </c>
      <c r="AG67" s="11"/>
      <c r="AH67" s="11"/>
      <c r="AI67" s="11"/>
      <c r="AJ67" s="21"/>
      <c r="AK67" s="21"/>
      <c r="AL67" s="11"/>
      <c r="AM67" s="15">
        <f>+Z27+Z40+AM27+AM66+AM53+AM40+Z66+Z53</f>
        <v>1584</v>
      </c>
      <c r="AN67" s="15">
        <f>+AA27+AA40+AN27+AN66+AN53+AN40+AA66+AA53</f>
        <v>452</v>
      </c>
      <c r="AO67" s="15">
        <f>+AB27+AB40+AO27+AO66+AO53+AO40+AB66+AB53</f>
        <v>680</v>
      </c>
      <c r="AP67" s="15">
        <f>+AC27+AC40+AP27+AP66+AP53+AP40+AC66+AC53</f>
        <v>1132</v>
      </c>
      <c r="AQ67" s="15">
        <f>+AD27+AD40+AQ27+AQ66+AQ53+AQ40+AD66+AD53</f>
        <v>182</v>
      </c>
      <c r="AR67" s="36"/>
    </row>
    <row r="68" spans="1:44" ht="15.95" customHeight="1" x14ac:dyDescent="0.25">
      <c r="A68" s="41"/>
      <c r="Q68" s="36"/>
      <c r="R68" s="36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J68" s="21"/>
      <c r="AK68" s="21"/>
      <c r="AL68" s="11"/>
      <c r="AM68" s="22"/>
      <c r="AN68" s="22"/>
      <c r="AO68" s="22"/>
      <c r="AP68" s="22"/>
      <c r="AQ68" s="22"/>
      <c r="AR68" s="36"/>
    </row>
    <row r="69" spans="1:44" ht="15.95" customHeight="1" x14ac:dyDescent="0.25">
      <c r="A69" s="41"/>
      <c r="Q69" s="36"/>
      <c r="R69" s="36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21"/>
      <c r="AG69" s="11"/>
      <c r="AH69" s="11"/>
      <c r="AI69" s="11"/>
      <c r="AJ69" s="21"/>
      <c r="AK69" s="21"/>
      <c r="AL69" s="11"/>
      <c r="AM69" s="22"/>
      <c r="AN69" s="22"/>
      <c r="AO69" s="22"/>
      <c r="AP69" s="22"/>
      <c r="AQ69" s="22"/>
      <c r="AR69" s="36"/>
    </row>
    <row r="70" spans="1:44" ht="15.95" customHeight="1" x14ac:dyDescent="0.25">
      <c r="A70" s="41"/>
      <c r="Q70" s="36"/>
      <c r="R70" s="36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21"/>
      <c r="AG70" s="11"/>
      <c r="AH70" s="11"/>
      <c r="AI70" s="11"/>
      <c r="AJ70" s="21"/>
      <c r="AK70" s="21"/>
      <c r="AL70" s="11"/>
      <c r="AM70" s="22"/>
      <c r="AN70" s="22"/>
      <c r="AO70" s="22"/>
      <c r="AP70" s="34"/>
      <c r="AQ70" s="22"/>
      <c r="AR70" s="36"/>
    </row>
    <row r="71" spans="1:44" ht="15.95" customHeight="1" x14ac:dyDescent="0.25">
      <c r="A71" s="41"/>
      <c r="Q71" s="36"/>
      <c r="R71" s="36"/>
      <c r="S71" s="11"/>
      <c r="T71" s="11"/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1"/>
      <c r="AF71" s="21"/>
      <c r="AG71" s="11"/>
      <c r="AH71" s="11"/>
      <c r="AI71" s="11"/>
      <c r="AJ71" s="21"/>
      <c r="AK71" s="21"/>
      <c r="AL71" s="11"/>
      <c r="AM71" s="22"/>
      <c r="AN71" s="22"/>
      <c r="AO71" s="22"/>
      <c r="AP71" s="34"/>
      <c r="AQ71" s="22"/>
      <c r="AR71" s="36"/>
    </row>
    <row r="72" spans="1:44" ht="15.95" customHeight="1" x14ac:dyDescent="0.25">
      <c r="A72" s="41"/>
      <c r="Q72" s="36"/>
      <c r="R72" s="39"/>
      <c r="AR72" s="43"/>
    </row>
    <row r="73" spans="1:44" ht="15" customHeight="1" x14ac:dyDescent="0.2">
      <c r="A73" s="39"/>
      <c r="B73" s="39"/>
      <c r="C73" s="39"/>
      <c r="D73" s="39"/>
      <c r="E73" s="39"/>
      <c r="F73" s="39"/>
      <c r="G73" s="39"/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39"/>
      <c r="U73" s="39"/>
      <c r="V73" s="39"/>
      <c r="W73" s="39"/>
      <c r="X73" s="39"/>
      <c r="Y73" s="39"/>
      <c r="Z73" s="39"/>
      <c r="AA73" s="43"/>
      <c r="AB73" s="39"/>
      <c r="AC73" s="39"/>
      <c r="AD73" s="39"/>
      <c r="AE73" s="39"/>
      <c r="AF73" s="39"/>
      <c r="AG73" s="39"/>
      <c r="AH73" s="39"/>
      <c r="AI73" s="39"/>
      <c r="AJ73" s="39"/>
      <c r="AK73" s="39"/>
      <c r="AL73" s="39"/>
      <c r="AM73" s="39"/>
      <c r="AN73" s="39"/>
      <c r="AO73" s="39"/>
      <c r="AP73" s="39"/>
      <c r="AQ73" s="39"/>
      <c r="AR73" s="43"/>
    </row>
    <row r="74" spans="1:44" ht="24" customHeight="1" x14ac:dyDescent="0.3">
      <c r="A74" s="39"/>
      <c r="B74" s="85" t="s">
        <v>127</v>
      </c>
      <c r="C74" s="85"/>
      <c r="D74" s="85"/>
      <c r="E74" s="85"/>
      <c r="F74" s="85"/>
      <c r="G74" s="85"/>
      <c r="H74" s="85"/>
      <c r="I74" s="85"/>
      <c r="J74" s="85"/>
      <c r="K74" s="85"/>
      <c r="L74" s="85"/>
      <c r="M74" s="85"/>
      <c r="N74" s="85"/>
      <c r="O74" s="85"/>
      <c r="P74" s="85"/>
      <c r="Q74" s="39"/>
      <c r="R74" s="39"/>
      <c r="S74" s="85" t="s">
        <v>127</v>
      </c>
      <c r="T74" s="85"/>
      <c r="U74" s="85"/>
      <c r="V74" s="85"/>
      <c r="W74" s="85"/>
      <c r="X74" s="85"/>
      <c r="Y74" s="85"/>
      <c r="Z74" s="85"/>
      <c r="AA74" s="85"/>
      <c r="AB74" s="85"/>
      <c r="AC74" s="85"/>
      <c r="AD74" s="85"/>
      <c r="AE74" s="85"/>
      <c r="AF74" s="85"/>
      <c r="AG74" s="85"/>
      <c r="AH74" s="85"/>
      <c r="AI74" s="85"/>
      <c r="AJ74" s="85"/>
      <c r="AK74" s="85"/>
      <c r="AL74" s="85"/>
      <c r="AM74" s="85"/>
      <c r="AN74" s="85"/>
      <c r="AO74" s="85"/>
      <c r="AP74" s="85"/>
      <c r="AQ74" s="85"/>
      <c r="AR74" s="43"/>
    </row>
    <row r="75" spans="1:44" ht="20.25" x14ac:dyDescent="0.3">
      <c r="A75" s="39"/>
      <c r="B75" s="26" t="s">
        <v>76</v>
      </c>
      <c r="C75" s="26">
        <f>+C2</f>
        <v>18</v>
      </c>
      <c r="D75" s="25"/>
      <c r="E75" s="25"/>
      <c r="F75" s="25"/>
      <c r="G75" s="86" t="str">
        <f>+G2</f>
        <v>2025/2026 REGULAR SEASON</v>
      </c>
      <c r="H75" s="86"/>
      <c r="I75" s="86"/>
      <c r="J75" s="86"/>
      <c r="K75" s="86"/>
      <c r="L75" s="86"/>
      <c r="M75" s="86"/>
      <c r="N75" s="25"/>
      <c r="O75" s="25"/>
      <c r="P75" s="25"/>
      <c r="Q75" s="39"/>
      <c r="R75" s="39"/>
      <c r="S75" s="86" t="s">
        <v>88</v>
      </c>
      <c r="T75" s="86"/>
      <c r="U75" s="86"/>
      <c r="V75" s="86"/>
      <c r="W75" s="86"/>
      <c r="X75" s="86"/>
      <c r="Y75" s="86"/>
      <c r="Z75" s="86"/>
      <c r="AA75" s="86"/>
      <c r="AB75" s="86"/>
      <c r="AC75" s="86"/>
      <c r="AD75" s="86"/>
      <c r="AE75" s="86"/>
      <c r="AF75" s="86"/>
      <c r="AG75" s="86"/>
      <c r="AH75" s="86"/>
      <c r="AI75" s="86"/>
      <c r="AJ75" s="86"/>
      <c r="AK75" s="86"/>
      <c r="AL75" s="86"/>
      <c r="AM75" s="86"/>
      <c r="AN75" s="86"/>
      <c r="AO75" s="86"/>
      <c r="AP75" s="86"/>
      <c r="AQ75" s="86"/>
      <c r="AR75" s="39"/>
    </row>
    <row r="76" spans="1:44" ht="18.600000000000001" customHeight="1" x14ac:dyDescent="0.3">
      <c r="A76" s="36"/>
      <c r="N76" s="25"/>
      <c r="O76" s="25"/>
      <c r="P76" s="25"/>
      <c r="Q76" s="36"/>
      <c r="R76" s="36"/>
      <c r="T76" s="16"/>
      <c r="U76" s="16"/>
      <c r="V76" s="16"/>
      <c r="W76" s="16"/>
      <c r="X76" s="16"/>
      <c r="Y76" s="16"/>
      <c r="Z76" s="16"/>
      <c r="AA76" s="29"/>
      <c r="AB76" s="29"/>
      <c r="AC76" s="29"/>
      <c r="AD76" s="29"/>
      <c r="AE76" s="30"/>
      <c r="AF76" s="29"/>
      <c r="AG76" s="29"/>
      <c r="AH76" s="29"/>
      <c r="AI76" s="29"/>
      <c r="AJ76" s="29"/>
      <c r="AK76" s="29"/>
      <c r="AL76" s="29"/>
      <c r="AM76" s="21"/>
      <c r="AN76" s="11"/>
      <c r="AO76" s="11"/>
      <c r="AP76" s="22"/>
      <c r="AQ76" s="22"/>
      <c r="AR76" s="36"/>
    </row>
    <row r="77" spans="1:44" ht="16.5" thickBot="1" x14ac:dyDescent="0.3">
      <c r="A77" s="36"/>
      <c r="Q77" s="39"/>
      <c r="R77" s="39"/>
      <c r="S77" s="28" t="s">
        <v>109</v>
      </c>
      <c r="T77" s="28" t="s">
        <v>111</v>
      </c>
      <c r="U77" s="28"/>
      <c r="V77" s="38"/>
      <c r="W77" s="38"/>
      <c r="X77" s="38"/>
      <c r="Y77" s="38"/>
      <c r="Z77" s="38" t="s">
        <v>3</v>
      </c>
      <c r="AA77" s="38" t="s">
        <v>22</v>
      </c>
      <c r="AB77" s="38" t="s">
        <v>23</v>
      </c>
      <c r="AC77" s="38" t="s">
        <v>24</v>
      </c>
      <c r="AD77" s="38" t="s">
        <v>2</v>
      </c>
      <c r="AE77" s="22"/>
      <c r="AF77" s="28" t="s">
        <v>109</v>
      </c>
      <c r="AG77" s="28" t="s">
        <v>111</v>
      </c>
      <c r="AH77" s="28"/>
      <c r="AI77" s="38"/>
      <c r="AJ77" s="38"/>
      <c r="AK77" s="38"/>
      <c r="AL77" s="38"/>
      <c r="AM77" s="38" t="s">
        <v>3</v>
      </c>
      <c r="AN77" s="38" t="s">
        <v>22</v>
      </c>
      <c r="AO77" s="38" t="s">
        <v>23</v>
      </c>
      <c r="AP77" s="38" t="s">
        <v>24</v>
      </c>
      <c r="AQ77" s="38" t="s">
        <v>2</v>
      </c>
      <c r="AR77" s="39"/>
    </row>
    <row r="78" spans="1:44" ht="15.75" customHeight="1" x14ac:dyDescent="0.25">
      <c r="A78" s="36"/>
      <c r="Q78" s="39"/>
      <c r="R78" s="39"/>
      <c r="S78" s="27">
        <v>8.5</v>
      </c>
      <c r="T78" s="21" t="s">
        <v>276</v>
      </c>
      <c r="Z78" s="22">
        <v>2</v>
      </c>
      <c r="AA78" s="22">
        <v>5</v>
      </c>
      <c r="AB78" s="22">
        <v>1</v>
      </c>
      <c r="AC78" s="22">
        <f t="shared" ref="AC78:AC94" si="13">+AA78+AB78</f>
        <v>6</v>
      </c>
      <c r="AD78" s="22">
        <v>0</v>
      </c>
      <c r="AF78" s="27">
        <v>7</v>
      </c>
      <c r="AG78" s="21" t="s">
        <v>393</v>
      </c>
      <c r="AM78" s="22">
        <v>8</v>
      </c>
      <c r="AN78" s="22">
        <v>3</v>
      </c>
      <c r="AO78" s="22">
        <v>2</v>
      </c>
      <c r="AP78" s="22">
        <f t="shared" ref="AP78:AP95" si="14">+AN78+AO78</f>
        <v>5</v>
      </c>
      <c r="AQ78" s="22">
        <v>2</v>
      </c>
      <c r="AR78" s="39"/>
    </row>
    <row r="79" spans="1:44" ht="15.75" customHeight="1" thickBot="1" x14ac:dyDescent="0.3">
      <c r="A79" s="36"/>
      <c r="E79" s="2" t="s">
        <v>67</v>
      </c>
      <c r="F79" s="2"/>
      <c r="G79" s="2"/>
      <c r="H79" s="4" t="s">
        <v>1</v>
      </c>
      <c r="I79" s="4"/>
      <c r="J79" s="4" t="s">
        <v>3</v>
      </c>
      <c r="K79" s="4" t="s">
        <v>22</v>
      </c>
      <c r="L79" s="4" t="s">
        <v>23</v>
      </c>
      <c r="M79" s="50" t="s">
        <v>24</v>
      </c>
      <c r="Q79" s="36"/>
      <c r="R79" s="36"/>
      <c r="S79" s="27">
        <v>9</v>
      </c>
      <c r="T79" s="21" t="s">
        <v>484</v>
      </c>
      <c r="Z79" s="22">
        <v>3</v>
      </c>
      <c r="AA79" s="22">
        <v>3</v>
      </c>
      <c r="AB79" s="22">
        <v>5</v>
      </c>
      <c r="AC79" s="22">
        <f t="shared" si="13"/>
        <v>8</v>
      </c>
      <c r="AD79" s="22">
        <v>0</v>
      </c>
      <c r="AF79" s="27">
        <v>7.5</v>
      </c>
      <c r="AG79" s="21" t="s">
        <v>297</v>
      </c>
      <c r="AM79" s="22">
        <v>2</v>
      </c>
      <c r="AN79" s="22">
        <v>0</v>
      </c>
      <c r="AO79" s="22">
        <v>1</v>
      </c>
      <c r="AP79" s="22">
        <f t="shared" si="14"/>
        <v>1</v>
      </c>
      <c r="AQ79" s="22">
        <v>0</v>
      </c>
      <c r="AR79" s="36"/>
    </row>
    <row r="80" spans="1:44" ht="15.75" customHeight="1" x14ac:dyDescent="0.25">
      <c r="A80" s="36"/>
      <c r="E80" s="21" t="s">
        <v>161</v>
      </c>
      <c r="F80" s="21"/>
      <c r="G80" s="21"/>
      <c r="H80" s="21" t="s">
        <v>17</v>
      </c>
      <c r="I80" s="22"/>
      <c r="J80" s="22">
        <v>18</v>
      </c>
      <c r="K80" s="22">
        <v>22</v>
      </c>
      <c r="L80" s="22">
        <v>20</v>
      </c>
      <c r="M80" s="49">
        <f t="shared" ref="M80:M107" si="15">+K80+L80</f>
        <v>42</v>
      </c>
      <c r="Q80" s="36"/>
      <c r="R80" s="36"/>
      <c r="S80" s="27">
        <v>8.5</v>
      </c>
      <c r="T80" s="21" t="s">
        <v>394</v>
      </c>
      <c r="Z80" s="22">
        <v>2.7</v>
      </c>
      <c r="AA80" s="22">
        <v>1</v>
      </c>
      <c r="AB80" s="22">
        <v>6</v>
      </c>
      <c r="AC80" s="22">
        <f t="shared" si="13"/>
        <v>7</v>
      </c>
      <c r="AD80" s="22">
        <v>0</v>
      </c>
      <c r="AF80" s="27">
        <v>9</v>
      </c>
      <c r="AG80" s="21" t="s">
        <v>372</v>
      </c>
      <c r="AM80" s="22">
        <v>2</v>
      </c>
      <c r="AN80" s="22">
        <v>5</v>
      </c>
      <c r="AO80" s="22">
        <v>0</v>
      </c>
      <c r="AP80" s="22">
        <f t="shared" si="14"/>
        <v>5</v>
      </c>
      <c r="AQ80" s="22">
        <v>0</v>
      </c>
      <c r="AR80" s="36"/>
    </row>
    <row r="81" spans="1:44" ht="15.75" customHeight="1" x14ac:dyDescent="0.25">
      <c r="A81" s="36"/>
      <c r="E81" s="21" t="s">
        <v>129</v>
      </c>
      <c r="F81" s="21"/>
      <c r="G81" s="21"/>
      <c r="H81" s="21" t="s">
        <v>17</v>
      </c>
      <c r="I81" s="22"/>
      <c r="J81" s="22">
        <v>18</v>
      </c>
      <c r="K81" s="22">
        <v>20</v>
      </c>
      <c r="L81" s="22">
        <v>22</v>
      </c>
      <c r="M81" s="49">
        <f t="shared" si="15"/>
        <v>42</v>
      </c>
      <c r="Q81" s="36"/>
      <c r="R81" s="36"/>
      <c r="S81" s="27">
        <v>8</v>
      </c>
      <c r="T81" s="21" t="s">
        <v>298</v>
      </c>
      <c r="Z81" s="22">
        <v>3</v>
      </c>
      <c r="AA81" s="22">
        <v>0</v>
      </c>
      <c r="AB81" s="22">
        <v>3</v>
      </c>
      <c r="AC81" s="22">
        <f t="shared" si="13"/>
        <v>3</v>
      </c>
      <c r="AD81" s="22">
        <v>0</v>
      </c>
      <c r="AF81" s="27">
        <v>6.5</v>
      </c>
      <c r="AG81" s="21" t="s">
        <v>392</v>
      </c>
      <c r="AM81" s="22">
        <v>2</v>
      </c>
      <c r="AN81" s="22">
        <v>0</v>
      </c>
      <c r="AO81" s="22">
        <v>3</v>
      </c>
      <c r="AP81" s="22">
        <f t="shared" si="14"/>
        <v>3</v>
      </c>
      <c r="AQ81" s="22">
        <v>0</v>
      </c>
      <c r="AR81" s="36"/>
    </row>
    <row r="82" spans="1:44" ht="15.75" customHeight="1" x14ac:dyDescent="0.25">
      <c r="A82" s="36"/>
      <c r="E82" s="21" t="s">
        <v>53</v>
      </c>
      <c r="F82" s="21"/>
      <c r="G82" s="21"/>
      <c r="H82" s="21" t="s">
        <v>108</v>
      </c>
      <c r="I82" s="22"/>
      <c r="J82" s="22">
        <v>16</v>
      </c>
      <c r="K82" s="22">
        <v>22</v>
      </c>
      <c r="L82" s="22">
        <v>14</v>
      </c>
      <c r="M82" s="49">
        <f t="shared" si="15"/>
        <v>36</v>
      </c>
      <c r="Q82" s="36"/>
      <c r="R82" s="36"/>
      <c r="S82" s="27">
        <v>7.5</v>
      </c>
      <c r="T82" s="21" t="s">
        <v>371</v>
      </c>
      <c r="Z82" s="22">
        <v>4</v>
      </c>
      <c r="AA82" s="22">
        <v>0</v>
      </c>
      <c r="AB82" s="22">
        <v>1</v>
      </c>
      <c r="AC82" s="22">
        <f t="shared" si="13"/>
        <v>1</v>
      </c>
      <c r="AD82" s="22">
        <v>0</v>
      </c>
      <c r="AF82" s="27">
        <v>8.5</v>
      </c>
      <c r="AG82" s="21" t="s">
        <v>254</v>
      </c>
      <c r="AM82" s="22">
        <v>3</v>
      </c>
      <c r="AN82" s="22">
        <v>0</v>
      </c>
      <c r="AO82" s="22">
        <v>0</v>
      </c>
      <c r="AP82" s="22">
        <f t="shared" si="14"/>
        <v>0</v>
      </c>
      <c r="AQ82" s="22">
        <v>2</v>
      </c>
      <c r="AR82" s="36"/>
    </row>
    <row r="83" spans="1:44" ht="15.75" customHeight="1" x14ac:dyDescent="0.25">
      <c r="A83" s="36"/>
      <c r="E83" s="21" t="s">
        <v>85</v>
      </c>
      <c r="F83" s="21"/>
      <c r="G83" s="21"/>
      <c r="H83" s="21" t="s">
        <v>106</v>
      </c>
      <c r="I83" s="22"/>
      <c r="J83" s="22">
        <v>16</v>
      </c>
      <c r="K83" s="22">
        <v>20</v>
      </c>
      <c r="L83" s="22">
        <v>16</v>
      </c>
      <c r="M83" s="49">
        <f t="shared" si="15"/>
        <v>36</v>
      </c>
      <c r="Q83" s="36"/>
      <c r="R83" s="36"/>
      <c r="S83" s="27">
        <v>7.5</v>
      </c>
      <c r="T83" s="21" t="s">
        <v>420</v>
      </c>
      <c r="Z83" s="22">
        <v>2</v>
      </c>
      <c r="AA83" s="22">
        <v>0</v>
      </c>
      <c r="AB83" s="22">
        <v>0</v>
      </c>
      <c r="AC83" s="22">
        <f t="shared" si="13"/>
        <v>0</v>
      </c>
      <c r="AD83" s="22">
        <v>2</v>
      </c>
      <c r="AF83" s="27">
        <v>6</v>
      </c>
      <c r="AG83" s="21" t="s">
        <v>156</v>
      </c>
      <c r="AM83" s="22">
        <v>8</v>
      </c>
      <c r="AN83" s="22">
        <v>0</v>
      </c>
      <c r="AO83" s="22">
        <v>0</v>
      </c>
      <c r="AP83" s="22">
        <f t="shared" si="14"/>
        <v>0</v>
      </c>
      <c r="AQ83" s="22">
        <v>2</v>
      </c>
      <c r="AR83" s="36"/>
    </row>
    <row r="84" spans="1:44" ht="15.75" customHeight="1" x14ac:dyDescent="0.25">
      <c r="A84" s="36"/>
      <c r="E84" s="21" t="s">
        <v>192</v>
      </c>
      <c r="F84" s="21"/>
      <c r="G84" s="21"/>
      <c r="H84" s="21" t="s">
        <v>173</v>
      </c>
      <c r="I84" s="22"/>
      <c r="J84" s="22">
        <v>17</v>
      </c>
      <c r="K84" s="22">
        <v>16</v>
      </c>
      <c r="L84" s="22">
        <v>19</v>
      </c>
      <c r="M84" s="49">
        <f t="shared" si="15"/>
        <v>35</v>
      </c>
      <c r="Q84" s="36"/>
      <c r="R84" s="36"/>
      <c r="S84" s="27">
        <v>7</v>
      </c>
      <c r="T84" s="21" t="s">
        <v>416</v>
      </c>
      <c r="Z84" s="22">
        <v>1</v>
      </c>
      <c r="AA84" s="22">
        <v>2</v>
      </c>
      <c r="AB84" s="22">
        <v>0</v>
      </c>
      <c r="AC84" s="22">
        <f t="shared" si="13"/>
        <v>2</v>
      </c>
      <c r="AD84" s="22">
        <v>0</v>
      </c>
      <c r="AF84" s="27">
        <v>9.5</v>
      </c>
      <c r="AG84" s="21" t="s">
        <v>419</v>
      </c>
      <c r="AM84" s="22">
        <v>3</v>
      </c>
      <c r="AN84" s="22">
        <v>7</v>
      </c>
      <c r="AO84" s="22">
        <v>1</v>
      </c>
      <c r="AP84" s="22">
        <f t="shared" si="14"/>
        <v>8</v>
      </c>
      <c r="AQ84" s="22">
        <v>0</v>
      </c>
      <c r="AR84" s="36"/>
    </row>
    <row r="85" spans="1:44" ht="15.75" customHeight="1" x14ac:dyDescent="0.25">
      <c r="A85" s="36"/>
      <c r="E85" s="21" t="s">
        <v>79</v>
      </c>
      <c r="F85" s="21"/>
      <c r="G85" s="21"/>
      <c r="H85" s="21" t="s">
        <v>173</v>
      </c>
      <c r="I85" s="22"/>
      <c r="J85" s="22">
        <v>16</v>
      </c>
      <c r="K85" s="22">
        <v>8</v>
      </c>
      <c r="L85" s="22">
        <v>23</v>
      </c>
      <c r="M85" s="49">
        <f t="shared" si="15"/>
        <v>31</v>
      </c>
      <c r="Q85" s="36"/>
      <c r="R85" s="36"/>
      <c r="S85" s="27">
        <v>7</v>
      </c>
      <c r="T85" s="21" t="s">
        <v>219</v>
      </c>
      <c r="Z85" s="22">
        <v>13</v>
      </c>
      <c r="AA85" s="22">
        <v>1</v>
      </c>
      <c r="AB85" s="22">
        <v>1</v>
      </c>
      <c r="AC85" s="22">
        <f t="shared" si="13"/>
        <v>2</v>
      </c>
      <c r="AD85" s="22">
        <v>0</v>
      </c>
      <c r="AF85" s="27">
        <v>8.5</v>
      </c>
      <c r="AG85" s="21" t="s">
        <v>348</v>
      </c>
      <c r="AM85" s="22">
        <v>2</v>
      </c>
      <c r="AN85" s="22">
        <v>0</v>
      </c>
      <c r="AO85" s="22">
        <v>1</v>
      </c>
      <c r="AP85" s="22">
        <f t="shared" si="14"/>
        <v>1</v>
      </c>
      <c r="AQ85" s="22">
        <v>0</v>
      </c>
      <c r="AR85" s="36"/>
    </row>
    <row r="86" spans="1:44" ht="15.75" customHeight="1" x14ac:dyDescent="0.25">
      <c r="A86" s="36"/>
      <c r="E86" s="21" t="s">
        <v>185</v>
      </c>
      <c r="F86" s="21"/>
      <c r="G86" s="21"/>
      <c r="H86" s="21" t="s">
        <v>134</v>
      </c>
      <c r="I86" s="22"/>
      <c r="J86" s="22">
        <v>17</v>
      </c>
      <c r="K86" s="22">
        <v>22</v>
      </c>
      <c r="L86" s="22">
        <v>7</v>
      </c>
      <c r="M86" s="49">
        <f t="shared" si="15"/>
        <v>29</v>
      </c>
      <c r="Q86" s="36"/>
      <c r="R86" s="36"/>
      <c r="S86" s="27">
        <v>7</v>
      </c>
      <c r="T86" s="21" t="s">
        <v>391</v>
      </c>
      <c r="Z86" s="22">
        <v>5</v>
      </c>
      <c r="AA86" s="22">
        <v>1</v>
      </c>
      <c r="AB86" s="22">
        <v>3</v>
      </c>
      <c r="AC86" s="22">
        <f t="shared" si="13"/>
        <v>4</v>
      </c>
      <c r="AD86" s="22">
        <v>0</v>
      </c>
      <c r="AF86" s="27">
        <v>7.5</v>
      </c>
      <c r="AG86" s="21" t="s">
        <v>279</v>
      </c>
      <c r="AM86" s="22">
        <v>14</v>
      </c>
      <c r="AN86" s="22">
        <v>7</v>
      </c>
      <c r="AO86" s="22">
        <v>17</v>
      </c>
      <c r="AP86" s="22">
        <f t="shared" si="14"/>
        <v>24</v>
      </c>
      <c r="AQ86" s="22">
        <v>0</v>
      </c>
      <c r="AR86" s="40"/>
    </row>
    <row r="87" spans="1:44" ht="15.75" customHeight="1" x14ac:dyDescent="0.25">
      <c r="A87" s="36"/>
      <c r="E87" s="21" t="s">
        <v>150</v>
      </c>
      <c r="F87" s="21"/>
      <c r="G87" s="21"/>
      <c r="H87" s="21" t="s">
        <v>97</v>
      </c>
      <c r="I87" s="22"/>
      <c r="J87" s="22">
        <v>16</v>
      </c>
      <c r="K87" s="22">
        <v>12</v>
      </c>
      <c r="L87" s="22">
        <v>16</v>
      </c>
      <c r="M87" s="49">
        <f t="shared" si="15"/>
        <v>28</v>
      </c>
      <c r="Q87" s="40"/>
      <c r="R87" s="40"/>
      <c r="S87" s="27">
        <v>7.5</v>
      </c>
      <c r="T87" s="21" t="s">
        <v>370</v>
      </c>
      <c r="Z87" s="22">
        <v>12</v>
      </c>
      <c r="AA87" s="22">
        <v>1</v>
      </c>
      <c r="AB87" s="22">
        <v>5</v>
      </c>
      <c r="AC87" s="22">
        <f t="shared" si="13"/>
        <v>6</v>
      </c>
      <c r="AD87" s="22">
        <v>2</v>
      </c>
      <c r="AF87" s="27">
        <v>8.5</v>
      </c>
      <c r="AG87" s="21" t="s">
        <v>616</v>
      </c>
      <c r="AM87" s="22">
        <v>1</v>
      </c>
      <c r="AN87" s="22">
        <v>1</v>
      </c>
      <c r="AO87" s="22">
        <v>0</v>
      </c>
      <c r="AP87" s="22">
        <f t="shared" si="14"/>
        <v>1</v>
      </c>
      <c r="AQ87" s="22">
        <v>0</v>
      </c>
      <c r="AR87" s="40"/>
    </row>
    <row r="88" spans="1:44" ht="15.75" customHeight="1" x14ac:dyDescent="0.25">
      <c r="A88" s="36"/>
      <c r="E88" s="21" t="s">
        <v>155</v>
      </c>
      <c r="H88" s="21" t="s">
        <v>134</v>
      </c>
      <c r="I88" s="22"/>
      <c r="J88" s="22">
        <v>17</v>
      </c>
      <c r="K88" s="22">
        <v>14</v>
      </c>
      <c r="L88" s="22">
        <v>12</v>
      </c>
      <c r="M88" s="49">
        <f t="shared" si="15"/>
        <v>26</v>
      </c>
      <c r="Q88" s="40"/>
      <c r="R88" s="40"/>
      <c r="S88" s="27">
        <v>8</v>
      </c>
      <c r="T88" s="21" t="s">
        <v>417</v>
      </c>
      <c r="Z88" s="22">
        <v>6</v>
      </c>
      <c r="AA88" s="22">
        <v>4</v>
      </c>
      <c r="AB88" s="22">
        <v>5</v>
      </c>
      <c r="AC88" s="22">
        <f t="shared" si="13"/>
        <v>9</v>
      </c>
      <c r="AD88" s="22">
        <v>0</v>
      </c>
      <c r="AF88" s="27">
        <v>8.5</v>
      </c>
      <c r="AG88" s="21" t="s">
        <v>418</v>
      </c>
      <c r="AM88" s="22">
        <v>5</v>
      </c>
      <c r="AN88" s="22">
        <v>0</v>
      </c>
      <c r="AO88" s="22">
        <v>10</v>
      </c>
      <c r="AP88" s="22">
        <f t="shared" si="14"/>
        <v>10</v>
      </c>
      <c r="AQ88" s="22">
        <v>0</v>
      </c>
      <c r="AR88" s="40"/>
    </row>
    <row r="89" spans="1:44" ht="15.75" customHeight="1" x14ac:dyDescent="0.25">
      <c r="A89" s="36"/>
      <c r="E89" s="21" t="s">
        <v>140</v>
      </c>
      <c r="F89" s="21"/>
      <c r="G89" s="21"/>
      <c r="H89" s="21" t="s">
        <v>108</v>
      </c>
      <c r="I89" s="22"/>
      <c r="J89" s="22">
        <v>18</v>
      </c>
      <c r="K89" s="22">
        <v>12</v>
      </c>
      <c r="L89" s="22">
        <v>14</v>
      </c>
      <c r="M89" s="49">
        <f t="shared" si="15"/>
        <v>26</v>
      </c>
      <c r="Q89" s="40"/>
      <c r="R89" s="40"/>
      <c r="S89" s="27">
        <v>8</v>
      </c>
      <c r="T89" s="21" t="s">
        <v>137</v>
      </c>
      <c r="Z89" s="22">
        <v>9</v>
      </c>
      <c r="AA89" s="22">
        <v>7</v>
      </c>
      <c r="AB89" s="22">
        <v>1</v>
      </c>
      <c r="AC89" s="22">
        <f t="shared" si="13"/>
        <v>8</v>
      </c>
      <c r="AD89" s="22">
        <v>0</v>
      </c>
      <c r="AF89" s="27">
        <v>7.5</v>
      </c>
      <c r="AG89" s="21" t="s">
        <v>345</v>
      </c>
      <c r="AM89" s="22">
        <v>4</v>
      </c>
      <c r="AN89" s="22">
        <v>2</v>
      </c>
      <c r="AO89" s="22">
        <v>1</v>
      </c>
      <c r="AP89" s="22">
        <f t="shared" si="14"/>
        <v>3</v>
      </c>
      <c r="AQ89" s="22">
        <v>0</v>
      </c>
      <c r="AR89" s="41"/>
    </row>
    <row r="90" spans="1:44" ht="15.75" customHeight="1" x14ac:dyDescent="0.25">
      <c r="A90" s="36"/>
      <c r="E90" s="21" t="s">
        <v>118</v>
      </c>
      <c r="G90" s="21"/>
      <c r="H90" s="21" t="s">
        <v>106</v>
      </c>
      <c r="I90" s="22"/>
      <c r="J90" s="22">
        <v>16</v>
      </c>
      <c r="K90" s="22">
        <v>9</v>
      </c>
      <c r="L90" s="22">
        <v>17</v>
      </c>
      <c r="M90" s="49">
        <f t="shared" si="15"/>
        <v>26</v>
      </c>
      <c r="Q90" s="41"/>
      <c r="R90" s="41"/>
      <c r="S90" s="27">
        <v>6.5</v>
      </c>
      <c r="T90" s="21" t="s">
        <v>277</v>
      </c>
      <c r="Z90" s="22">
        <v>11</v>
      </c>
      <c r="AA90" s="22">
        <v>2</v>
      </c>
      <c r="AB90" s="22">
        <v>6</v>
      </c>
      <c r="AC90" s="22">
        <f t="shared" si="13"/>
        <v>8</v>
      </c>
      <c r="AD90" s="22">
        <v>0</v>
      </c>
      <c r="AF90" s="27">
        <v>7</v>
      </c>
      <c r="AG90" s="21" t="s">
        <v>346</v>
      </c>
      <c r="AM90" s="22">
        <v>6</v>
      </c>
      <c r="AN90" s="22">
        <v>1</v>
      </c>
      <c r="AO90" s="22">
        <v>1</v>
      </c>
      <c r="AP90" s="22">
        <f t="shared" si="14"/>
        <v>2</v>
      </c>
      <c r="AQ90" s="22">
        <v>0</v>
      </c>
      <c r="AR90" s="41"/>
    </row>
    <row r="91" spans="1:44" ht="15.75" customHeight="1" x14ac:dyDescent="0.25">
      <c r="A91" s="36"/>
      <c r="E91" s="21" t="s">
        <v>138</v>
      </c>
      <c r="F91" s="21"/>
      <c r="G91" s="21"/>
      <c r="H91" s="21" t="s">
        <v>173</v>
      </c>
      <c r="I91" s="22"/>
      <c r="J91" s="22">
        <v>14</v>
      </c>
      <c r="K91" s="22">
        <v>14</v>
      </c>
      <c r="L91" s="22">
        <v>10</v>
      </c>
      <c r="M91" s="49">
        <f t="shared" si="15"/>
        <v>24</v>
      </c>
      <c r="Q91" s="41"/>
      <c r="R91" s="41"/>
      <c r="S91" s="27">
        <v>7.5</v>
      </c>
      <c r="T91" s="21" t="s">
        <v>160</v>
      </c>
      <c r="Z91" s="22">
        <v>4</v>
      </c>
      <c r="AA91" s="22">
        <v>0</v>
      </c>
      <c r="AB91" s="22">
        <v>1</v>
      </c>
      <c r="AC91" s="22">
        <f t="shared" si="13"/>
        <v>1</v>
      </c>
      <c r="AD91" s="22">
        <v>0</v>
      </c>
      <c r="AF91" s="27">
        <v>8</v>
      </c>
      <c r="AG91" s="21" t="s">
        <v>570</v>
      </c>
      <c r="AM91" s="22">
        <v>1</v>
      </c>
      <c r="AN91" s="22">
        <v>1</v>
      </c>
      <c r="AO91" s="22">
        <v>1</v>
      </c>
      <c r="AP91" s="22">
        <f t="shared" si="14"/>
        <v>2</v>
      </c>
      <c r="AQ91" s="22">
        <v>0</v>
      </c>
      <c r="AR91" s="41"/>
    </row>
    <row r="92" spans="1:44" ht="15.75" customHeight="1" x14ac:dyDescent="0.25">
      <c r="A92" s="36"/>
      <c r="E92" s="21" t="s">
        <v>282</v>
      </c>
      <c r="F92" s="21"/>
      <c r="G92" s="21"/>
      <c r="H92" s="21" t="s">
        <v>106</v>
      </c>
      <c r="I92" s="22"/>
      <c r="J92" s="22">
        <v>17</v>
      </c>
      <c r="K92" s="22">
        <v>9</v>
      </c>
      <c r="L92" s="22">
        <v>14</v>
      </c>
      <c r="M92" s="49">
        <f t="shared" si="15"/>
        <v>23</v>
      </c>
      <c r="Q92" s="41"/>
      <c r="R92" s="41"/>
      <c r="S92" s="27">
        <v>7.5</v>
      </c>
      <c r="T92" s="21" t="s">
        <v>278</v>
      </c>
      <c r="Z92" s="22">
        <v>2</v>
      </c>
      <c r="AA92" s="22">
        <v>0</v>
      </c>
      <c r="AB92" s="22">
        <v>3</v>
      </c>
      <c r="AC92" s="22">
        <f t="shared" si="13"/>
        <v>3</v>
      </c>
      <c r="AD92" s="22">
        <v>0</v>
      </c>
      <c r="AF92" s="27">
        <v>6</v>
      </c>
      <c r="AG92" s="21" t="s">
        <v>223</v>
      </c>
      <c r="AM92" s="22">
        <v>3</v>
      </c>
      <c r="AN92" s="22">
        <v>1</v>
      </c>
      <c r="AO92" s="22">
        <v>2</v>
      </c>
      <c r="AP92" s="22">
        <f t="shared" si="14"/>
        <v>3</v>
      </c>
      <c r="AQ92" s="22">
        <v>0</v>
      </c>
      <c r="AR92" s="41"/>
    </row>
    <row r="93" spans="1:44" ht="15.75" customHeight="1" x14ac:dyDescent="0.25">
      <c r="A93" s="36"/>
      <c r="E93" s="21" t="s">
        <v>128</v>
      </c>
      <c r="F93" s="21"/>
      <c r="G93" s="21"/>
      <c r="H93" s="21" t="s">
        <v>106</v>
      </c>
      <c r="I93" s="22"/>
      <c r="J93" s="22">
        <v>17</v>
      </c>
      <c r="K93" s="22">
        <v>11</v>
      </c>
      <c r="L93" s="22">
        <v>10</v>
      </c>
      <c r="M93" s="49">
        <f t="shared" si="15"/>
        <v>21</v>
      </c>
      <c r="Q93" s="41"/>
      <c r="R93" s="41"/>
      <c r="S93" s="27">
        <v>8</v>
      </c>
      <c r="T93" s="21" t="s">
        <v>438</v>
      </c>
      <c r="Z93" s="22">
        <v>4</v>
      </c>
      <c r="AA93" s="22">
        <v>0</v>
      </c>
      <c r="AB93" s="22">
        <v>2</v>
      </c>
      <c r="AC93" s="22">
        <f t="shared" si="13"/>
        <v>2</v>
      </c>
      <c r="AD93" s="22">
        <v>0</v>
      </c>
      <c r="AF93" s="27">
        <v>9</v>
      </c>
      <c r="AG93" s="21" t="s">
        <v>421</v>
      </c>
      <c r="AM93" s="22">
        <v>2</v>
      </c>
      <c r="AN93" s="22">
        <v>0</v>
      </c>
      <c r="AO93" s="22">
        <v>1</v>
      </c>
      <c r="AP93" s="22">
        <f t="shared" si="14"/>
        <v>1</v>
      </c>
      <c r="AQ93" s="22">
        <v>0</v>
      </c>
      <c r="AR93" s="41"/>
    </row>
    <row r="94" spans="1:44" ht="15.75" customHeight="1" thickBot="1" x14ac:dyDescent="0.3">
      <c r="A94" s="36"/>
      <c r="E94" s="21" t="s">
        <v>42</v>
      </c>
      <c r="F94" s="21"/>
      <c r="G94" s="21"/>
      <c r="H94" s="21" t="s">
        <v>107</v>
      </c>
      <c r="I94" s="22"/>
      <c r="J94" s="22">
        <v>15</v>
      </c>
      <c r="K94" s="22">
        <v>9</v>
      </c>
      <c r="L94" s="22">
        <v>12</v>
      </c>
      <c r="M94" s="49">
        <f t="shared" si="15"/>
        <v>21</v>
      </c>
      <c r="Q94" s="41"/>
      <c r="R94" s="41"/>
      <c r="S94" s="27">
        <v>8</v>
      </c>
      <c r="T94" s="21" t="s">
        <v>437</v>
      </c>
      <c r="Z94" s="22">
        <v>3</v>
      </c>
      <c r="AA94" s="22">
        <v>0</v>
      </c>
      <c r="AB94" s="22">
        <v>1</v>
      </c>
      <c r="AC94" s="22">
        <f t="shared" si="13"/>
        <v>1</v>
      </c>
      <c r="AD94" s="22">
        <v>0</v>
      </c>
      <c r="AF94" s="27">
        <v>6.5</v>
      </c>
      <c r="AG94" s="21" t="s">
        <v>569</v>
      </c>
      <c r="AM94" s="22">
        <v>3</v>
      </c>
      <c r="AN94" s="22">
        <v>0</v>
      </c>
      <c r="AO94" s="22">
        <v>0</v>
      </c>
      <c r="AP94" s="22">
        <f t="shared" si="14"/>
        <v>0</v>
      </c>
      <c r="AQ94" s="22">
        <v>0</v>
      </c>
      <c r="AR94" s="41"/>
    </row>
    <row r="95" spans="1:44" ht="15.75" customHeight="1" thickBot="1" x14ac:dyDescent="0.3">
      <c r="A95" s="36"/>
      <c r="E95" s="21" t="s">
        <v>164</v>
      </c>
      <c r="F95" s="21"/>
      <c r="G95" s="21"/>
      <c r="H95" s="21" t="s">
        <v>134</v>
      </c>
      <c r="I95" s="22"/>
      <c r="J95" s="22">
        <v>18</v>
      </c>
      <c r="K95" s="22">
        <v>7</v>
      </c>
      <c r="L95" s="22">
        <v>11</v>
      </c>
      <c r="M95" s="49">
        <f t="shared" si="15"/>
        <v>18</v>
      </c>
      <c r="Q95" s="41"/>
      <c r="R95" s="41"/>
      <c r="S95" s="8"/>
      <c r="T95" s="8"/>
      <c r="U95" s="8"/>
      <c r="V95" s="8"/>
      <c r="W95" s="8"/>
      <c r="X95" s="8"/>
      <c r="Y95" s="8"/>
      <c r="Z95" s="8"/>
      <c r="AA95" s="8"/>
      <c r="AB95" s="8"/>
      <c r="AC95" s="8"/>
      <c r="AD95" s="8"/>
      <c r="AF95" s="27">
        <v>6.5</v>
      </c>
      <c r="AG95" s="21" t="s">
        <v>316</v>
      </c>
      <c r="AM95" s="22">
        <v>9</v>
      </c>
      <c r="AN95" s="22">
        <v>0</v>
      </c>
      <c r="AO95" s="22">
        <v>4</v>
      </c>
      <c r="AP95" s="22">
        <f t="shared" si="14"/>
        <v>4</v>
      </c>
      <c r="AQ95" s="22">
        <v>0</v>
      </c>
      <c r="AR95" s="41"/>
    </row>
    <row r="96" spans="1:44" ht="15.75" customHeight="1" x14ac:dyDescent="0.25">
      <c r="A96" s="36"/>
      <c r="E96" s="21" t="s">
        <v>153</v>
      </c>
      <c r="F96" s="21"/>
      <c r="G96" s="21"/>
      <c r="H96" s="21" t="s">
        <v>173</v>
      </c>
      <c r="I96" s="22"/>
      <c r="J96" s="22">
        <v>15</v>
      </c>
      <c r="K96" s="22">
        <v>8</v>
      </c>
      <c r="L96" s="22">
        <v>8</v>
      </c>
      <c r="M96" s="49">
        <f t="shared" si="15"/>
        <v>16</v>
      </c>
      <c r="Q96" s="41"/>
      <c r="R96" s="41"/>
      <c r="AF96" s="8"/>
      <c r="AG96" s="31" t="s">
        <v>86</v>
      </c>
      <c r="AH96" s="8"/>
      <c r="AI96" s="8"/>
      <c r="AJ96" s="8"/>
      <c r="AK96" s="8"/>
      <c r="AL96" s="8"/>
      <c r="AM96" s="15">
        <f>SUM(Z77:Z94)+SUM(AM77:AM95)</f>
        <v>164.7</v>
      </c>
      <c r="AN96" s="15">
        <f>SUM(AA77:AA94)+SUM(AN77:AN95)</f>
        <v>55</v>
      </c>
      <c r="AO96" s="15">
        <f>SUM(AB77:AB94)+SUM(AO77:AO95)</f>
        <v>89</v>
      </c>
      <c r="AP96" s="15">
        <f>SUM(AC77:AC94)+SUM(AP77:AP95)</f>
        <v>144</v>
      </c>
      <c r="AQ96" s="15">
        <f>SUM(AD77:AD94)+SUM(AQ77:AQ95)</f>
        <v>10</v>
      </c>
      <c r="AR96" s="41"/>
    </row>
    <row r="97" spans="1:44" ht="15.75" customHeight="1" x14ac:dyDescent="0.25">
      <c r="A97" s="36"/>
      <c r="E97" s="21" t="s">
        <v>158</v>
      </c>
      <c r="F97" s="21"/>
      <c r="G97" s="21"/>
      <c r="H97" s="16" t="s">
        <v>98</v>
      </c>
      <c r="I97" s="22"/>
      <c r="J97" s="22">
        <v>17</v>
      </c>
      <c r="K97" s="22">
        <v>5</v>
      </c>
      <c r="L97" s="22">
        <v>11</v>
      </c>
      <c r="M97" s="49">
        <f t="shared" si="15"/>
        <v>16</v>
      </c>
      <c r="Q97" s="41"/>
      <c r="R97" s="41"/>
      <c r="AR97" s="41"/>
    </row>
    <row r="98" spans="1:44" ht="15.75" customHeight="1" thickBot="1" x14ac:dyDescent="0.3">
      <c r="A98" s="36"/>
      <c r="E98" s="21" t="s">
        <v>167</v>
      </c>
      <c r="F98" s="21"/>
      <c r="G98" s="21"/>
      <c r="H98" s="21" t="s">
        <v>107</v>
      </c>
      <c r="I98" s="22"/>
      <c r="J98" s="22">
        <v>17</v>
      </c>
      <c r="K98" s="22">
        <v>10</v>
      </c>
      <c r="L98" s="22">
        <v>5</v>
      </c>
      <c r="M98" s="49">
        <f t="shared" si="15"/>
        <v>15</v>
      </c>
      <c r="Q98" s="41"/>
      <c r="R98" s="41"/>
      <c r="S98" s="28" t="s">
        <v>109</v>
      </c>
      <c r="T98" s="28" t="s">
        <v>112</v>
      </c>
      <c r="U98" s="28"/>
      <c r="V98" s="38"/>
      <c r="W98" s="38"/>
      <c r="X98" s="38"/>
      <c r="Y98" s="38"/>
      <c r="Z98" s="38" t="s">
        <v>3</v>
      </c>
      <c r="AA98" s="38" t="s">
        <v>22</v>
      </c>
      <c r="AB98" s="38" t="s">
        <v>23</v>
      </c>
      <c r="AC98" s="38" t="s">
        <v>24</v>
      </c>
      <c r="AD98" s="38" t="s">
        <v>2</v>
      </c>
      <c r="AF98" s="28" t="s">
        <v>109</v>
      </c>
      <c r="AG98" s="28" t="s">
        <v>112</v>
      </c>
      <c r="AH98" s="28"/>
      <c r="AI98" s="38"/>
      <c r="AJ98" s="38"/>
      <c r="AK98" s="38"/>
      <c r="AL98" s="38"/>
      <c r="AM98" s="38" t="s">
        <v>3</v>
      </c>
      <c r="AN98" s="38" t="s">
        <v>22</v>
      </c>
      <c r="AO98" s="38" t="s">
        <v>23</v>
      </c>
      <c r="AP98" s="38" t="s">
        <v>24</v>
      </c>
      <c r="AQ98" s="38" t="s">
        <v>2</v>
      </c>
      <c r="AR98" s="41"/>
    </row>
    <row r="99" spans="1:44" ht="15.75" customHeight="1" x14ac:dyDescent="0.25">
      <c r="A99" s="36"/>
      <c r="E99" s="21" t="s">
        <v>32</v>
      </c>
      <c r="F99" s="21"/>
      <c r="G99" s="21"/>
      <c r="H99" s="21" t="s">
        <v>97</v>
      </c>
      <c r="I99" s="22"/>
      <c r="J99" s="22">
        <v>18</v>
      </c>
      <c r="K99" s="22">
        <v>8</v>
      </c>
      <c r="L99" s="22">
        <v>7</v>
      </c>
      <c r="M99" s="49">
        <f t="shared" si="15"/>
        <v>15</v>
      </c>
      <c r="Q99" s="41"/>
      <c r="R99" s="41"/>
      <c r="S99" s="27">
        <v>8</v>
      </c>
      <c r="T99" s="21" t="s">
        <v>153</v>
      </c>
      <c r="Z99" s="22">
        <v>1</v>
      </c>
      <c r="AA99" s="22">
        <v>1</v>
      </c>
      <c r="AB99" s="22">
        <v>0</v>
      </c>
      <c r="AC99" s="22">
        <f>+AA99+AB99</f>
        <v>1</v>
      </c>
      <c r="AD99" s="22">
        <v>0</v>
      </c>
      <c r="AF99" s="27">
        <v>7.5</v>
      </c>
      <c r="AG99" s="21" t="s">
        <v>196</v>
      </c>
      <c r="AH99" s="21"/>
      <c r="AM99" s="22">
        <v>1</v>
      </c>
      <c r="AN99" s="22">
        <v>0</v>
      </c>
      <c r="AO99" s="22">
        <v>0</v>
      </c>
      <c r="AP99" s="22">
        <f t="shared" ref="AP99:AP107" si="16">+AN99+AO99</f>
        <v>0</v>
      </c>
      <c r="AQ99" s="22">
        <v>0</v>
      </c>
      <c r="AR99" s="41"/>
    </row>
    <row r="100" spans="1:44" ht="15.75" customHeight="1" x14ac:dyDescent="0.25">
      <c r="A100" s="36"/>
      <c r="E100" s="21" t="s">
        <v>239</v>
      </c>
      <c r="F100" s="21"/>
      <c r="G100" s="21"/>
      <c r="H100" s="16" t="s">
        <v>98</v>
      </c>
      <c r="I100" s="22"/>
      <c r="J100" s="22">
        <v>18</v>
      </c>
      <c r="K100" s="22">
        <v>7</v>
      </c>
      <c r="L100" s="22">
        <v>8</v>
      </c>
      <c r="M100" s="49">
        <f t="shared" si="15"/>
        <v>15</v>
      </c>
      <c r="Q100" s="41"/>
      <c r="R100" s="41"/>
      <c r="S100" s="27">
        <v>7</v>
      </c>
      <c r="T100" s="21" t="s">
        <v>64</v>
      </c>
      <c r="Z100" s="22">
        <v>3</v>
      </c>
      <c r="AA100" s="22">
        <v>0</v>
      </c>
      <c r="AB100" s="22">
        <v>1</v>
      </c>
      <c r="AC100" s="22">
        <f>+AA100+AB100</f>
        <v>1</v>
      </c>
      <c r="AD100" s="22">
        <v>0</v>
      </c>
      <c r="AF100" s="27">
        <v>6.5</v>
      </c>
      <c r="AG100" s="21" t="s">
        <v>30</v>
      </c>
      <c r="AH100" s="21"/>
      <c r="AM100" s="22">
        <v>1</v>
      </c>
      <c r="AN100" s="22">
        <v>0</v>
      </c>
      <c r="AO100" s="22">
        <v>1</v>
      </c>
      <c r="AP100" s="22">
        <f t="shared" si="16"/>
        <v>1</v>
      </c>
      <c r="AQ100" s="22">
        <v>0</v>
      </c>
      <c r="AR100" s="41"/>
    </row>
    <row r="101" spans="1:44" ht="15.75" customHeight="1" x14ac:dyDescent="0.25">
      <c r="A101" s="36"/>
      <c r="E101" s="21" t="s">
        <v>139</v>
      </c>
      <c r="F101" s="21"/>
      <c r="G101" s="21"/>
      <c r="H101" s="21" t="s">
        <v>106</v>
      </c>
      <c r="I101" s="22"/>
      <c r="J101" s="22">
        <v>18</v>
      </c>
      <c r="K101" s="22">
        <v>7</v>
      </c>
      <c r="L101" s="22">
        <v>8</v>
      </c>
      <c r="M101" s="49">
        <f t="shared" si="15"/>
        <v>15</v>
      </c>
      <c r="Q101" s="41"/>
      <c r="R101" s="41"/>
      <c r="S101" s="27">
        <v>7</v>
      </c>
      <c r="T101" s="21" t="s">
        <v>141</v>
      </c>
      <c r="Z101" s="22">
        <v>1</v>
      </c>
      <c r="AA101" s="22">
        <v>1</v>
      </c>
      <c r="AB101" s="22">
        <v>0</v>
      </c>
      <c r="AC101" s="22">
        <f t="shared" ref="AC101:AC107" si="17">+AA101+AB101</f>
        <v>1</v>
      </c>
      <c r="AD101" s="22">
        <v>0</v>
      </c>
      <c r="AF101" s="27">
        <v>8.5</v>
      </c>
      <c r="AG101" s="21" t="s">
        <v>28</v>
      </c>
      <c r="AM101" s="22">
        <v>1</v>
      </c>
      <c r="AN101" s="22">
        <v>0</v>
      </c>
      <c r="AO101" s="22">
        <v>1</v>
      </c>
      <c r="AP101" s="22">
        <f t="shared" si="16"/>
        <v>1</v>
      </c>
      <c r="AQ101" s="22">
        <v>0</v>
      </c>
      <c r="AR101" s="41"/>
    </row>
    <row r="102" spans="1:44" ht="15.75" customHeight="1" x14ac:dyDescent="0.25">
      <c r="A102" s="36"/>
      <c r="E102" s="21" t="s">
        <v>133</v>
      </c>
      <c r="F102" s="21"/>
      <c r="G102" s="21"/>
      <c r="H102" s="21" t="s">
        <v>106</v>
      </c>
      <c r="I102" s="22"/>
      <c r="J102" s="22">
        <v>16</v>
      </c>
      <c r="K102" s="22">
        <v>6</v>
      </c>
      <c r="L102" s="22">
        <v>9</v>
      </c>
      <c r="M102" s="49">
        <f t="shared" si="15"/>
        <v>15</v>
      </c>
      <c r="O102" s="22"/>
      <c r="Q102" s="41"/>
      <c r="R102" s="41"/>
      <c r="S102" s="27">
        <v>7.5</v>
      </c>
      <c r="T102" s="21" t="s">
        <v>31</v>
      </c>
      <c r="Z102" s="22">
        <v>2</v>
      </c>
      <c r="AA102" s="22">
        <v>0</v>
      </c>
      <c r="AB102" s="22">
        <v>1</v>
      </c>
      <c r="AC102" s="22">
        <f t="shared" si="17"/>
        <v>1</v>
      </c>
      <c r="AD102" s="22">
        <v>0</v>
      </c>
      <c r="AF102" s="27">
        <v>7.5</v>
      </c>
      <c r="AG102" s="21" t="s">
        <v>32</v>
      </c>
      <c r="AM102" s="22">
        <v>1</v>
      </c>
      <c r="AN102" s="22">
        <v>0</v>
      </c>
      <c r="AO102" s="22">
        <v>0</v>
      </c>
      <c r="AP102" s="22">
        <f t="shared" si="16"/>
        <v>0</v>
      </c>
      <c r="AQ102" s="22">
        <v>0</v>
      </c>
      <c r="AR102" s="41"/>
    </row>
    <row r="103" spans="1:44" ht="15.75" customHeight="1" x14ac:dyDescent="0.25">
      <c r="A103" s="36"/>
      <c r="E103" s="21" t="s">
        <v>104</v>
      </c>
      <c r="F103" s="21"/>
      <c r="G103" s="21"/>
      <c r="H103" s="21" t="s">
        <v>108</v>
      </c>
      <c r="I103" s="22"/>
      <c r="J103" s="22">
        <v>17</v>
      </c>
      <c r="K103" s="22">
        <v>3</v>
      </c>
      <c r="L103" s="22">
        <v>12</v>
      </c>
      <c r="M103" s="49">
        <f t="shared" si="15"/>
        <v>15</v>
      </c>
      <c r="O103" s="22"/>
      <c r="Q103" s="41"/>
      <c r="R103" s="41"/>
      <c r="S103" s="27">
        <v>7.5</v>
      </c>
      <c r="T103" s="21" t="s">
        <v>139</v>
      </c>
      <c r="Z103" s="22">
        <v>1</v>
      </c>
      <c r="AA103" s="22">
        <v>0</v>
      </c>
      <c r="AB103" s="22">
        <v>0</v>
      </c>
      <c r="AC103" s="22">
        <f t="shared" si="17"/>
        <v>0</v>
      </c>
      <c r="AD103" s="22">
        <v>0</v>
      </c>
      <c r="AF103" s="27">
        <v>7.5</v>
      </c>
      <c r="AG103" s="21" t="s">
        <v>104</v>
      </c>
      <c r="AM103" s="22">
        <v>1</v>
      </c>
      <c r="AN103" s="22">
        <v>0</v>
      </c>
      <c r="AO103" s="22">
        <v>1</v>
      </c>
      <c r="AP103" s="22">
        <f t="shared" si="16"/>
        <v>1</v>
      </c>
      <c r="AQ103" s="22">
        <v>0</v>
      </c>
      <c r="AR103" s="41"/>
    </row>
    <row r="104" spans="1:44" ht="15.75" customHeight="1" x14ac:dyDescent="0.25">
      <c r="A104" s="36"/>
      <c r="E104" s="21" t="s">
        <v>119</v>
      </c>
      <c r="F104" s="21"/>
      <c r="G104" s="21"/>
      <c r="H104" s="21" t="s">
        <v>173</v>
      </c>
      <c r="I104" s="22"/>
      <c r="J104" s="22">
        <v>17</v>
      </c>
      <c r="K104" s="22">
        <v>3</v>
      </c>
      <c r="L104" s="22">
        <v>12</v>
      </c>
      <c r="M104" s="49">
        <f t="shared" si="15"/>
        <v>15</v>
      </c>
      <c r="O104" s="22"/>
      <c r="Q104" s="41"/>
      <c r="R104" s="41"/>
      <c r="S104" s="27">
        <v>6.5</v>
      </c>
      <c r="T104" s="21" t="s">
        <v>123</v>
      </c>
      <c r="Z104" s="22">
        <v>8</v>
      </c>
      <c r="AA104" s="22">
        <v>2</v>
      </c>
      <c r="AB104" s="22">
        <v>2</v>
      </c>
      <c r="AC104" s="22">
        <f t="shared" si="17"/>
        <v>4</v>
      </c>
      <c r="AD104" s="22">
        <v>2</v>
      </c>
      <c r="AF104" s="27">
        <v>7.5</v>
      </c>
      <c r="AG104" s="21" t="s">
        <v>164</v>
      </c>
      <c r="AH104" s="21"/>
      <c r="AM104" s="22">
        <v>4</v>
      </c>
      <c r="AN104" s="22">
        <v>1</v>
      </c>
      <c r="AO104" s="22">
        <v>2</v>
      </c>
      <c r="AP104" s="22">
        <f t="shared" si="16"/>
        <v>3</v>
      </c>
      <c r="AQ104" s="22">
        <v>0</v>
      </c>
      <c r="AR104" s="41"/>
    </row>
    <row r="105" spans="1:44" ht="15.75" customHeight="1" x14ac:dyDescent="0.25">
      <c r="A105" s="36"/>
      <c r="E105" s="21" t="s">
        <v>74</v>
      </c>
      <c r="F105" s="21"/>
      <c r="G105" s="21"/>
      <c r="H105" s="21" t="s">
        <v>107</v>
      </c>
      <c r="I105" s="22"/>
      <c r="J105" s="22">
        <v>17</v>
      </c>
      <c r="K105" s="22">
        <v>11</v>
      </c>
      <c r="L105" s="22">
        <v>3</v>
      </c>
      <c r="M105" s="49">
        <f t="shared" si="15"/>
        <v>14</v>
      </c>
      <c r="O105" s="22"/>
      <c r="Q105" s="41"/>
      <c r="R105" s="41"/>
      <c r="S105" s="27">
        <v>6</v>
      </c>
      <c r="T105" s="21" t="s">
        <v>103</v>
      </c>
      <c r="Z105" s="22">
        <v>3</v>
      </c>
      <c r="AA105" s="22">
        <v>0</v>
      </c>
      <c r="AB105" s="22">
        <v>0</v>
      </c>
      <c r="AC105" s="22">
        <f t="shared" si="17"/>
        <v>0</v>
      </c>
      <c r="AD105" s="22">
        <v>0</v>
      </c>
      <c r="AF105" s="27">
        <v>8.5</v>
      </c>
      <c r="AG105" s="21" t="s">
        <v>140</v>
      </c>
      <c r="AM105" s="22">
        <v>2</v>
      </c>
      <c r="AN105" s="22">
        <v>3</v>
      </c>
      <c r="AO105" s="22">
        <v>1</v>
      </c>
      <c r="AP105" s="22">
        <f t="shared" si="16"/>
        <v>4</v>
      </c>
      <c r="AQ105" s="22">
        <v>2</v>
      </c>
      <c r="AR105" s="41"/>
    </row>
    <row r="106" spans="1:44" ht="15.75" customHeight="1" x14ac:dyDescent="0.25">
      <c r="A106" s="36"/>
      <c r="E106" s="21" t="s">
        <v>37</v>
      </c>
      <c r="H106" s="21" t="s">
        <v>134</v>
      </c>
      <c r="I106" s="22"/>
      <c r="J106" s="22">
        <v>16</v>
      </c>
      <c r="K106" s="22">
        <v>6</v>
      </c>
      <c r="L106" s="22">
        <v>8</v>
      </c>
      <c r="M106" s="49">
        <f t="shared" si="15"/>
        <v>14</v>
      </c>
      <c r="Q106" s="41"/>
      <c r="R106" s="41"/>
      <c r="S106" s="27">
        <v>8.5</v>
      </c>
      <c r="T106" s="21" t="s">
        <v>161</v>
      </c>
      <c r="Z106" s="22">
        <v>1</v>
      </c>
      <c r="AA106" s="22">
        <v>1</v>
      </c>
      <c r="AB106" s="22">
        <v>3</v>
      </c>
      <c r="AC106" s="22">
        <f t="shared" si="17"/>
        <v>4</v>
      </c>
      <c r="AD106" s="22">
        <v>0</v>
      </c>
      <c r="AF106" s="27">
        <v>7.5</v>
      </c>
      <c r="AG106" s="21" t="s">
        <v>44</v>
      </c>
      <c r="AM106" s="22">
        <v>3</v>
      </c>
      <c r="AN106" s="22">
        <v>0</v>
      </c>
      <c r="AO106" s="22">
        <v>3</v>
      </c>
      <c r="AP106" s="22">
        <f t="shared" si="16"/>
        <v>3</v>
      </c>
      <c r="AQ106" s="22">
        <v>0</v>
      </c>
      <c r="AR106" s="41"/>
    </row>
    <row r="107" spans="1:44" ht="15.75" customHeight="1" thickBot="1" x14ac:dyDescent="0.3">
      <c r="A107" s="36"/>
      <c r="E107" s="21" t="s">
        <v>87</v>
      </c>
      <c r="F107" s="21"/>
      <c r="G107" s="21"/>
      <c r="H107" s="21" t="s">
        <v>108</v>
      </c>
      <c r="I107" s="22"/>
      <c r="J107" s="22">
        <v>16</v>
      </c>
      <c r="K107" s="22">
        <v>3</v>
      </c>
      <c r="L107" s="22">
        <v>11</v>
      </c>
      <c r="M107" s="49">
        <f t="shared" si="15"/>
        <v>14</v>
      </c>
      <c r="O107" s="22"/>
      <c r="Q107" s="41"/>
      <c r="R107" s="41"/>
      <c r="S107" s="27">
        <v>9.5</v>
      </c>
      <c r="T107" s="21" t="s">
        <v>129</v>
      </c>
      <c r="Z107" s="22">
        <v>1</v>
      </c>
      <c r="AA107" s="22">
        <v>0</v>
      </c>
      <c r="AB107" s="22">
        <v>4</v>
      </c>
      <c r="AC107" s="22">
        <f t="shared" si="17"/>
        <v>4</v>
      </c>
      <c r="AD107" s="22">
        <v>0</v>
      </c>
      <c r="AF107" s="27">
        <v>9.5</v>
      </c>
      <c r="AG107" s="21" t="s">
        <v>53</v>
      </c>
      <c r="AM107" s="22">
        <v>1</v>
      </c>
      <c r="AN107" s="22">
        <v>1</v>
      </c>
      <c r="AO107" s="22">
        <v>0</v>
      </c>
      <c r="AP107" s="22">
        <f t="shared" si="16"/>
        <v>1</v>
      </c>
      <c r="AQ107" s="22">
        <v>0</v>
      </c>
      <c r="AR107" s="41"/>
    </row>
    <row r="108" spans="1:44" ht="15.75" customHeight="1" x14ac:dyDescent="0.25">
      <c r="A108" s="36"/>
      <c r="E108" s="21"/>
      <c r="M108" s="22"/>
      <c r="O108" s="22"/>
      <c r="Q108" s="41"/>
      <c r="R108" s="41"/>
      <c r="S108" s="8"/>
      <c r="T108" s="8"/>
      <c r="U108" s="8"/>
      <c r="V108" s="8"/>
      <c r="W108" s="8"/>
      <c r="X108" s="8"/>
      <c r="Y108" s="8"/>
      <c r="Z108" s="8"/>
      <c r="AA108" s="8"/>
      <c r="AB108" s="8"/>
      <c r="AC108" s="8"/>
      <c r="AD108" s="8"/>
      <c r="AF108" s="8"/>
      <c r="AG108" s="31" t="s">
        <v>157</v>
      </c>
      <c r="AH108" s="8"/>
      <c r="AI108" s="8"/>
      <c r="AJ108" s="8"/>
      <c r="AK108" s="8"/>
      <c r="AL108" s="8"/>
      <c r="AM108" s="53">
        <f>SUM(Z98:Z107)+SUM(AM98:AM107)</f>
        <v>36</v>
      </c>
      <c r="AN108" s="53">
        <f>SUM(AA98:AA107)+SUM(AN98:AN107)</f>
        <v>10</v>
      </c>
      <c r="AO108" s="53">
        <f>SUM(AB98:AB107)+SUM(AO98:AO107)</f>
        <v>20</v>
      </c>
      <c r="AP108" s="53">
        <f>SUM(AC98:AC107)+SUM(AP98:AP107)</f>
        <v>30</v>
      </c>
      <c r="AQ108" s="53">
        <f>SUM(AD98:AD107)+SUM(AQ98:AQ107)</f>
        <v>4</v>
      </c>
      <c r="AR108" s="41"/>
    </row>
    <row r="109" spans="1:44" ht="15.75" customHeight="1" thickBot="1" x14ac:dyDescent="0.3">
      <c r="A109" s="36"/>
      <c r="E109" s="21"/>
      <c r="F109" s="2" t="s">
        <v>77</v>
      </c>
      <c r="G109" s="2"/>
      <c r="H109" s="2"/>
      <c r="I109" s="4" t="s">
        <v>1</v>
      </c>
      <c r="J109" s="4"/>
      <c r="K109" s="4" t="s">
        <v>3</v>
      </c>
      <c r="L109" s="50" t="s">
        <v>2</v>
      </c>
      <c r="M109" s="22"/>
      <c r="N109" s="22"/>
      <c r="O109" s="22"/>
      <c r="Q109" s="41"/>
      <c r="R109" s="41"/>
      <c r="AF109" s="27"/>
      <c r="AG109" s="21" t="s">
        <v>86</v>
      </c>
      <c r="AM109" s="54">
        <f>AM96+AC121+AM108</f>
        <v>223.7</v>
      </c>
      <c r="AN109" s="54">
        <f>AN108+AN96</f>
        <v>65</v>
      </c>
      <c r="AO109" s="54">
        <f>AO108+AO96</f>
        <v>109</v>
      </c>
      <c r="AP109" s="54">
        <f>AP108+AP96</f>
        <v>174</v>
      </c>
      <c r="AQ109" s="54">
        <f>AQ108+AQ96</f>
        <v>14</v>
      </c>
      <c r="AR109" s="41"/>
    </row>
    <row r="110" spans="1:44" ht="15.75" customHeight="1" x14ac:dyDescent="0.25">
      <c r="A110" s="36"/>
      <c r="E110" s="21"/>
      <c r="F110" s="21" t="s">
        <v>79</v>
      </c>
      <c r="G110" s="21"/>
      <c r="H110" s="21"/>
      <c r="I110" s="21" t="s">
        <v>173</v>
      </c>
      <c r="J110" s="22"/>
      <c r="K110" s="22">
        <v>16</v>
      </c>
      <c r="L110" s="49">
        <v>10</v>
      </c>
      <c r="M110" s="22"/>
      <c r="N110" s="22"/>
      <c r="O110" s="22"/>
      <c r="Q110" s="41"/>
      <c r="R110" s="41"/>
      <c r="AF110" s="27"/>
      <c r="AG110" s="21" t="s">
        <v>75</v>
      </c>
      <c r="AM110" s="22">
        <f>+AM41+AM28+Z54+Z41+AM54+AM15+Z28+Z15</f>
        <v>223.7</v>
      </c>
      <c r="AN110" s="22">
        <f>+AN41+AN28+AA54+AA41+AN54+AN15+AA28+AA15</f>
        <v>65</v>
      </c>
      <c r="AO110" s="22">
        <f>+AO41+AO28+AB54+AB41+AO54+AO15+AB28+AB15</f>
        <v>109</v>
      </c>
      <c r="AP110" s="22">
        <f>+AP41+AP28+AC54+AC41+AP54+AP15+AC28+AC15</f>
        <v>174</v>
      </c>
      <c r="AQ110" s="22">
        <f>+AQ41+AQ28+AD54+AD41+AQ54+AQ15+AD28+AD15</f>
        <v>14</v>
      </c>
      <c r="AR110" s="41"/>
    </row>
    <row r="111" spans="1:44" ht="15.75" customHeight="1" x14ac:dyDescent="0.25">
      <c r="A111" s="36"/>
      <c r="E111" s="21"/>
      <c r="F111" s="21" t="s">
        <v>37</v>
      </c>
      <c r="I111" s="21" t="s">
        <v>134</v>
      </c>
      <c r="J111" s="22"/>
      <c r="K111" s="22">
        <v>16</v>
      </c>
      <c r="L111" s="49">
        <v>10</v>
      </c>
      <c r="M111" s="22"/>
      <c r="N111" s="22"/>
      <c r="O111" s="22"/>
      <c r="Q111" s="41"/>
      <c r="R111" s="41"/>
      <c r="AR111" s="41"/>
    </row>
    <row r="112" spans="1:44" ht="15.75" customHeight="1" thickBot="1" x14ac:dyDescent="0.3">
      <c r="A112" s="36"/>
      <c r="E112" s="21"/>
      <c r="F112" s="21" t="s">
        <v>192</v>
      </c>
      <c r="G112" s="21"/>
      <c r="H112" s="21"/>
      <c r="I112" s="21" t="s">
        <v>173</v>
      </c>
      <c r="J112" s="22"/>
      <c r="K112" s="22">
        <v>17</v>
      </c>
      <c r="L112" s="49">
        <v>10</v>
      </c>
      <c r="M112" s="22"/>
      <c r="N112" s="22"/>
      <c r="O112" s="22"/>
      <c r="Q112" s="41"/>
      <c r="R112" s="41"/>
      <c r="U112" s="37" t="s">
        <v>109</v>
      </c>
      <c r="V112" s="10" t="s">
        <v>117</v>
      </c>
      <c r="W112" s="10"/>
      <c r="X112" s="10"/>
      <c r="Y112" s="10"/>
      <c r="Z112" s="10"/>
      <c r="AA112" s="10"/>
      <c r="AB112" s="10"/>
      <c r="AC112" s="37" t="s">
        <v>3</v>
      </c>
      <c r="AD112" s="37" t="s">
        <v>7</v>
      </c>
      <c r="AE112" s="37" t="s">
        <v>8</v>
      </c>
      <c r="AF112" s="37" t="s">
        <v>9</v>
      </c>
      <c r="AG112" s="37" t="s">
        <v>71</v>
      </c>
      <c r="AH112" s="37"/>
      <c r="AI112" s="37" t="s">
        <v>4</v>
      </c>
      <c r="AJ112" s="37" t="s">
        <v>6</v>
      </c>
      <c r="AK112" s="37" t="s">
        <v>5</v>
      </c>
      <c r="AL112" s="37" t="s">
        <v>72</v>
      </c>
      <c r="AM112" s="37" t="s">
        <v>23</v>
      </c>
      <c r="AN112" s="37" t="s">
        <v>2</v>
      </c>
      <c r="AR112" s="41"/>
    </row>
    <row r="113" spans="1:44" ht="15.75" customHeight="1" x14ac:dyDescent="0.25">
      <c r="A113" s="36"/>
      <c r="E113" s="21"/>
      <c r="F113" s="21" t="s">
        <v>126</v>
      </c>
      <c r="G113" s="21"/>
      <c r="H113" s="21"/>
      <c r="I113" s="16" t="s">
        <v>98</v>
      </c>
      <c r="J113" s="22"/>
      <c r="K113" s="22">
        <v>16.3</v>
      </c>
      <c r="L113" s="49">
        <v>8</v>
      </c>
      <c r="M113" s="22"/>
      <c r="N113" s="22"/>
      <c r="O113" s="22"/>
      <c r="Q113" s="41"/>
      <c r="R113" s="41"/>
      <c r="U113" s="58">
        <v>8</v>
      </c>
      <c r="V113" s="31" t="s">
        <v>15</v>
      </c>
      <c r="W113" s="8"/>
      <c r="X113" s="31"/>
      <c r="Y113" s="31"/>
      <c r="Z113" s="14"/>
      <c r="AA113" s="8"/>
      <c r="AB113" s="8"/>
      <c r="AC113" s="15">
        <f t="shared" ref="AC113:AC120" si="18">SUM(AD113:AF113)</f>
        <v>1</v>
      </c>
      <c r="AD113" s="15">
        <v>0</v>
      </c>
      <c r="AE113" s="15">
        <v>1</v>
      </c>
      <c r="AF113" s="15">
        <v>0</v>
      </c>
      <c r="AG113" s="98">
        <f t="shared" ref="AG113:AG121" si="19">+(AD113*2+AF113)/(2*AC113)</f>
        <v>0</v>
      </c>
      <c r="AH113" s="98"/>
      <c r="AI113" s="15">
        <v>9</v>
      </c>
      <c r="AJ113" s="15">
        <v>0</v>
      </c>
      <c r="AK113" s="15">
        <v>0</v>
      </c>
      <c r="AL113" s="52">
        <f t="shared" ref="AL113:AL121" si="20">+AI113/AC113</f>
        <v>9</v>
      </c>
      <c r="AM113" s="15">
        <v>0</v>
      </c>
      <c r="AN113" s="15">
        <v>0</v>
      </c>
      <c r="AR113" s="41"/>
    </row>
    <row r="114" spans="1:44" ht="15.75" customHeight="1" x14ac:dyDescent="0.25">
      <c r="A114" s="36"/>
      <c r="E114" s="21"/>
      <c r="F114" s="21" t="s">
        <v>193</v>
      </c>
      <c r="G114" s="21"/>
      <c r="H114" s="21"/>
      <c r="I114" s="21" t="s">
        <v>97</v>
      </c>
      <c r="J114" s="22"/>
      <c r="K114" s="22">
        <v>13</v>
      </c>
      <c r="L114" s="49">
        <v>6</v>
      </c>
      <c r="M114" s="22"/>
      <c r="N114" s="22"/>
      <c r="O114" s="22"/>
      <c r="Q114" s="41"/>
      <c r="R114" s="41"/>
      <c r="U114" s="27">
        <v>7</v>
      </c>
      <c r="V114" s="21" t="s">
        <v>347</v>
      </c>
      <c r="X114" s="21"/>
      <c r="Y114" s="21"/>
      <c r="Z114" s="16"/>
      <c r="AC114" s="22">
        <f t="shared" si="18"/>
        <v>7</v>
      </c>
      <c r="AD114" s="22">
        <v>0</v>
      </c>
      <c r="AE114" s="22">
        <v>7</v>
      </c>
      <c r="AF114" s="22">
        <v>0</v>
      </c>
      <c r="AG114" s="95">
        <f t="shared" si="19"/>
        <v>0</v>
      </c>
      <c r="AH114" s="95"/>
      <c r="AI114" s="22">
        <v>36</v>
      </c>
      <c r="AJ114" s="22">
        <v>0</v>
      </c>
      <c r="AK114" s="22">
        <v>0</v>
      </c>
      <c r="AL114" s="24">
        <f t="shared" si="20"/>
        <v>5.1428571428571432</v>
      </c>
      <c r="AM114" s="22">
        <v>0</v>
      </c>
      <c r="AN114" s="22">
        <v>0</v>
      </c>
      <c r="AR114" s="41"/>
    </row>
    <row r="115" spans="1:44" ht="15.75" customHeight="1" x14ac:dyDescent="0.25">
      <c r="A115" s="36"/>
      <c r="E115" s="21"/>
      <c r="F115" s="21" t="s">
        <v>169</v>
      </c>
      <c r="G115" s="21"/>
      <c r="H115" s="21"/>
      <c r="I115" s="21" t="s">
        <v>134</v>
      </c>
      <c r="J115" s="22"/>
      <c r="K115" s="22">
        <v>15</v>
      </c>
      <c r="L115" s="49">
        <v>6</v>
      </c>
      <c r="M115" s="22"/>
      <c r="N115" s="22"/>
      <c r="O115" s="22"/>
      <c r="Q115" s="41"/>
      <c r="R115" s="41"/>
      <c r="U115" s="27">
        <v>7</v>
      </c>
      <c r="V115" s="21" t="s">
        <v>162</v>
      </c>
      <c r="X115" s="21"/>
      <c r="Y115" s="21"/>
      <c r="Z115" s="16"/>
      <c r="AC115" s="22">
        <f t="shared" si="18"/>
        <v>3</v>
      </c>
      <c r="AD115" s="22">
        <v>3</v>
      </c>
      <c r="AE115" s="22">
        <v>0</v>
      </c>
      <c r="AF115" s="22">
        <v>0</v>
      </c>
      <c r="AG115" s="95">
        <f t="shared" si="19"/>
        <v>1</v>
      </c>
      <c r="AH115" s="95"/>
      <c r="AI115" s="22">
        <v>5</v>
      </c>
      <c r="AJ115" s="22">
        <v>0</v>
      </c>
      <c r="AK115" s="22">
        <v>0</v>
      </c>
      <c r="AL115" s="24">
        <f t="shared" si="20"/>
        <v>1.6666666666666667</v>
      </c>
      <c r="AM115" s="22">
        <v>0</v>
      </c>
      <c r="AN115" s="22">
        <v>0</v>
      </c>
      <c r="AR115" s="41"/>
    </row>
    <row r="116" spans="1:44" ht="15.75" customHeight="1" x14ac:dyDescent="0.25">
      <c r="A116" s="36"/>
      <c r="E116" s="21"/>
      <c r="F116" s="21" t="s">
        <v>53</v>
      </c>
      <c r="G116" s="21"/>
      <c r="H116" s="21"/>
      <c r="I116" s="21" t="s">
        <v>108</v>
      </c>
      <c r="J116" s="22"/>
      <c r="K116" s="22">
        <v>16</v>
      </c>
      <c r="L116" s="49">
        <v>6</v>
      </c>
      <c r="M116" s="22"/>
      <c r="N116" s="22"/>
      <c r="O116" s="22"/>
      <c r="Q116" s="41"/>
      <c r="R116" s="41"/>
      <c r="U116" s="27">
        <v>7</v>
      </c>
      <c r="V116" s="21" t="s">
        <v>183</v>
      </c>
      <c r="X116" s="21"/>
      <c r="Y116" s="21"/>
      <c r="Z116" s="16"/>
      <c r="AC116" s="22">
        <f t="shared" si="18"/>
        <v>2</v>
      </c>
      <c r="AD116" s="22">
        <v>1</v>
      </c>
      <c r="AE116" s="22">
        <v>0</v>
      </c>
      <c r="AF116" s="22">
        <v>1</v>
      </c>
      <c r="AG116" s="95">
        <f t="shared" si="19"/>
        <v>0.75</v>
      </c>
      <c r="AH116" s="95"/>
      <c r="AI116" s="22">
        <v>3</v>
      </c>
      <c r="AJ116" s="22">
        <v>0</v>
      </c>
      <c r="AK116" s="22">
        <v>0</v>
      </c>
      <c r="AL116" s="24">
        <f t="shared" si="20"/>
        <v>1.5</v>
      </c>
      <c r="AM116" s="22">
        <v>0</v>
      </c>
      <c r="AN116" s="22">
        <v>0</v>
      </c>
      <c r="AR116" s="41"/>
    </row>
    <row r="117" spans="1:44" ht="15.75" customHeight="1" x14ac:dyDescent="0.25">
      <c r="A117" s="36"/>
      <c r="F117" s="21" t="s">
        <v>118</v>
      </c>
      <c r="H117" s="21"/>
      <c r="I117" s="21" t="s">
        <v>106</v>
      </c>
      <c r="J117" s="22"/>
      <c r="K117" s="22">
        <v>16</v>
      </c>
      <c r="L117" s="49">
        <v>6</v>
      </c>
      <c r="M117" s="22"/>
      <c r="N117" s="22"/>
      <c r="O117" s="22"/>
      <c r="Q117" s="41"/>
      <c r="R117" s="41"/>
      <c r="U117" s="27">
        <v>7</v>
      </c>
      <c r="V117" s="21" t="s">
        <v>315</v>
      </c>
      <c r="X117" s="21"/>
      <c r="Y117" s="21"/>
      <c r="Z117" s="16"/>
      <c r="AC117" s="22">
        <f t="shared" si="18"/>
        <v>1</v>
      </c>
      <c r="AD117" s="22">
        <v>0</v>
      </c>
      <c r="AE117" s="22">
        <v>0</v>
      </c>
      <c r="AF117" s="22">
        <v>1</v>
      </c>
      <c r="AG117" s="95">
        <f t="shared" si="19"/>
        <v>0.5</v>
      </c>
      <c r="AH117" s="95"/>
      <c r="AI117" s="22">
        <v>1</v>
      </c>
      <c r="AJ117" s="22">
        <v>0</v>
      </c>
      <c r="AK117" s="22">
        <v>0</v>
      </c>
      <c r="AL117" s="24">
        <f t="shared" si="20"/>
        <v>1</v>
      </c>
      <c r="AM117" s="22">
        <v>0</v>
      </c>
      <c r="AN117" s="22">
        <v>0</v>
      </c>
      <c r="AR117" s="41"/>
    </row>
    <row r="118" spans="1:44" ht="15.75" customHeight="1" x14ac:dyDescent="0.25">
      <c r="A118" s="36"/>
      <c r="F118" s="21" t="s">
        <v>155</v>
      </c>
      <c r="I118" s="21" t="s">
        <v>134</v>
      </c>
      <c r="J118" s="22"/>
      <c r="K118" s="22">
        <v>17</v>
      </c>
      <c r="L118" s="49">
        <v>6</v>
      </c>
      <c r="M118" s="22"/>
      <c r="N118" s="22"/>
      <c r="O118" s="22"/>
      <c r="Q118" s="41"/>
      <c r="R118" s="41"/>
      <c r="U118" s="27">
        <v>7.5</v>
      </c>
      <c r="V118" s="21" t="s">
        <v>168</v>
      </c>
      <c r="Z118" s="21" t="s">
        <v>136</v>
      </c>
      <c r="AB118" s="22"/>
      <c r="AC118" s="22">
        <f t="shared" si="18"/>
        <v>2</v>
      </c>
      <c r="AD118" s="22">
        <v>1</v>
      </c>
      <c r="AE118" s="22">
        <v>1</v>
      </c>
      <c r="AF118" s="22">
        <v>0</v>
      </c>
      <c r="AG118" s="95">
        <f t="shared" si="19"/>
        <v>0.5</v>
      </c>
      <c r="AH118" s="95"/>
      <c r="AI118" s="22">
        <v>2</v>
      </c>
      <c r="AJ118" s="22">
        <v>0</v>
      </c>
      <c r="AK118" s="22">
        <v>1</v>
      </c>
      <c r="AL118" s="24">
        <f t="shared" si="20"/>
        <v>1</v>
      </c>
      <c r="AM118" s="22">
        <v>0</v>
      </c>
      <c r="AN118" s="22">
        <v>0</v>
      </c>
      <c r="AR118" s="41"/>
    </row>
    <row r="119" spans="1:44" ht="15.75" customHeight="1" x14ac:dyDescent="0.25">
      <c r="A119" s="36"/>
      <c r="F119" s="21" t="s">
        <v>48</v>
      </c>
      <c r="I119" s="21" t="s">
        <v>97</v>
      </c>
      <c r="J119" s="22"/>
      <c r="K119" s="22">
        <v>17</v>
      </c>
      <c r="L119" s="49">
        <v>6</v>
      </c>
      <c r="M119" s="22"/>
      <c r="N119" s="22"/>
      <c r="O119" s="22"/>
      <c r="Q119" s="41"/>
      <c r="R119" s="41"/>
      <c r="U119" s="27">
        <v>7</v>
      </c>
      <c r="V119" s="21" t="s">
        <v>274</v>
      </c>
      <c r="X119" s="21"/>
      <c r="Y119" s="21"/>
      <c r="Z119" s="16"/>
      <c r="AC119" s="22">
        <f t="shared" si="18"/>
        <v>4</v>
      </c>
      <c r="AD119" s="22">
        <v>0</v>
      </c>
      <c r="AE119" s="22">
        <v>3</v>
      </c>
      <c r="AF119" s="22">
        <v>1</v>
      </c>
      <c r="AG119" s="95">
        <f t="shared" si="19"/>
        <v>0.125</v>
      </c>
      <c r="AH119" s="95"/>
      <c r="AI119" s="22">
        <v>13</v>
      </c>
      <c r="AJ119" s="22">
        <v>0</v>
      </c>
      <c r="AK119" s="22">
        <v>0</v>
      </c>
      <c r="AL119" s="24">
        <f t="shared" si="20"/>
        <v>3.25</v>
      </c>
      <c r="AM119" s="22">
        <v>0</v>
      </c>
      <c r="AN119" s="22">
        <v>0</v>
      </c>
      <c r="AR119" s="41"/>
    </row>
    <row r="120" spans="1:44" ht="15.75" customHeight="1" thickBot="1" x14ac:dyDescent="0.3">
      <c r="A120" s="36"/>
      <c r="F120" s="21" t="s">
        <v>129</v>
      </c>
      <c r="G120" s="21"/>
      <c r="H120" s="21"/>
      <c r="I120" s="21" t="s">
        <v>17</v>
      </c>
      <c r="J120" s="22"/>
      <c r="K120" s="22">
        <v>18</v>
      </c>
      <c r="L120" s="49">
        <v>6</v>
      </c>
      <c r="M120" s="22"/>
      <c r="N120" s="22"/>
      <c r="O120" s="22"/>
      <c r="Q120" s="41"/>
      <c r="R120" s="41"/>
      <c r="U120" s="56">
        <v>7</v>
      </c>
      <c r="V120" s="28" t="s">
        <v>222</v>
      </c>
      <c r="W120" s="3"/>
      <c r="X120" s="28"/>
      <c r="Y120" s="28"/>
      <c r="Z120" s="10"/>
      <c r="AA120" s="3"/>
      <c r="AB120" s="3"/>
      <c r="AC120" s="38">
        <f t="shared" si="18"/>
        <v>3</v>
      </c>
      <c r="AD120" s="38">
        <v>0</v>
      </c>
      <c r="AE120" s="38">
        <v>2</v>
      </c>
      <c r="AF120" s="38">
        <v>1</v>
      </c>
      <c r="AG120" s="99">
        <f t="shared" si="19"/>
        <v>0.16666666666666666</v>
      </c>
      <c r="AH120" s="99"/>
      <c r="AI120" s="38">
        <v>14</v>
      </c>
      <c r="AJ120" s="38">
        <v>0</v>
      </c>
      <c r="AK120" s="38">
        <v>0</v>
      </c>
      <c r="AL120" s="57">
        <f t="shared" si="20"/>
        <v>4.666666666666667</v>
      </c>
      <c r="AM120" s="38">
        <v>0</v>
      </c>
      <c r="AN120" s="38">
        <v>0</v>
      </c>
      <c r="AR120" s="41"/>
    </row>
    <row r="121" spans="1:44" ht="15.75" customHeight="1" x14ac:dyDescent="0.25">
      <c r="A121" s="36"/>
      <c r="F121" s="21" t="s">
        <v>30</v>
      </c>
      <c r="G121" s="21"/>
      <c r="H121" s="21"/>
      <c r="I121" s="21" t="s">
        <v>106</v>
      </c>
      <c r="J121" s="22"/>
      <c r="K121" s="22">
        <v>18</v>
      </c>
      <c r="L121" s="49">
        <v>6</v>
      </c>
      <c r="M121" s="22"/>
      <c r="N121" s="22"/>
      <c r="O121" s="22"/>
      <c r="Q121" s="41"/>
      <c r="R121" s="41"/>
      <c r="U121" s="8"/>
      <c r="V121" s="32"/>
      <c r="W121" s="31" t="s">
        <v>20</v>
      </c>
      <c r="X121" s="32"/>
      <c r="Y121" s="32"/>
      <c r="Z121" s="15"/>
      <c r="AA121" s="8"/>
      <c r="AB121" s="8"/>
      <c r="AC121" s="15">
        <f>SUM(AC113:AC120)</f>
        <v>23</v>
      </c>
      <c r="AD121" s="15">
        <f>SUM(AD113:AD120)</f>
        <v>5</v>
      </c>
      <c r="AE121" s="15">
        <f>SUM(AE113:AE120)</f>
        <v>14</v>
      </c>
      <c r="AF121" s="15">
        <f>SUM(AF113:AF120)</f>
        <v>4</v>
      </c>
      <c r="AG121" s="98">
        <f t="shared" si="19"/>
        <v>0.30434782608695654</v>
      </c>
      <c r="AH121" s="98"/>
      <c r="AI121" s="15">
        <f>SUM(AI113:AI120)</f>
        <v>83</v>
      </c>
      <c r="AJ121" s="15">
        <f>SUM(AJ113:AJ120)</f>
        <v>0</v>
      </c>
      <c r="AK121" s="15">
        <f>SUM(AK113:AK120)</f>
        <v>1</v>
      </c>
      <c r="AL121" s="52">
        <f t="shared" si="20"/>
        <v>3.6086956521739131</v>
      </c>
      <c r="AM121" s="15">
        <f>SUM(AM113:AM120)</f>
        <v>0</v>
      </c>
      <c r="AN121" s="15">
        <f>SUM(AN113:AN120)</f>
        <v>0</v>
      </c>
      <c r="AR121" s="41"/>
    </row>
    <row r="122" spans="1:44" ht="15.75" customHeight="1" x14ac:dyDescent="0.25">
      <c r="A122" s="36"/>
      <c r="F122" s="21" t="s">
        <v>113</v>
      </c>
      <c r="G122" s="21"/>
      <c r="H122" s="21"/>
      <c r="I122" s="21" t="s">
        <v>97</v>
      </c>
      <c r="J122" s="22"/>
      <c r="K122" s="22">
        <v>11</v>
      </c>
      <c r="L122" s="49">
        <v>4</v>
      </c>
      <c r="M122" s="22"/>
      <c r="N122" s="22"/>
      <c r="O122" s="22"/>
      <c r="Q122" s="41"/>
      <c r="R122" s="41"/>
      <c r="AR122" s="41"/>
    </row>
    <row r="123" spans="1:44" ht="15.75" customHeight="1" x14ac:dyDescent="0.25">
      <c r="A123" s="36"/>
      <c r="F123" s="21" t="s">
        <v>197</v>
      </c>
      <c r="G123" s="21"/>
      <c r="H123" s="21"/>
      <c r="I123" s="21" t="s">
        <v>107</v>
      </c>
      <c r="J123" s="22"/>
      <c r="K123" s="22">
        <v>12</v>
      </c>
      <c r="L123" s="49">
        <v>4</v>
      </c>
      <c r="M123" s="22"/>
      <c r="N123" s="22"/>
      <c r="O123" s="22"/>
      <c r="Q123" s="41"/>
      <c r="R123" s="41"/>
      <c r="AR123" s="41"/>
    </row>
    <row r="124" spans="1:44" ht="15.75" customHeight="1" x14ac:dyDescent="0.25">
      <c r="A124" s="36"/>
      <c r="D124" s="21"/>
      <c r="E124" s="21"/>
      <c r="F124" s="21" t="s">
        <v>138</v>
      </c>
      <c r="G124" s="21"/>
      <c r="H124" s="21"/>
      <c r="I124" s="21" t="s">
        <v>173</v>
      </c>
      <c r="J124" s="22"/>
      <c r="K124" s="22">
        <v>14</v>
      </c>
      <c r="L124" s="49">
        <v>4</v>
      </c>
      <c r="M124" s="22"/>
      <c r="N124" s="22"/>
      <c r="O124" s="22"/>
      <c r="Q124" s="41"/>
      <c r="R124" s="41"/>
      <c r="AR124" s="41"/>
    </row>
    <row r="125" spans="1:44" ht="15.75" customHeight="1" x14ac:dyDescent="0.25">
      <c r="A125" s="36"/>
      <c r="D125" s="21"/>
      <c r="E125" s="21"/>
      <c r="F125" s="21" t="s">
        <v>143</v>
      </c>
      <c r="G125" s="21"/>
      <c r="H125" s="21"/>
      <c r="I125" s="21" t="s">
        <v>97</v>
      </c>
      <c r="J125" s="22"/>
      <c r="K125" s="22">
        <v>14</v>
      </c>
      <c r="L125" s="49">
        <v>4</v>
      </c>
      <c r="M125" s="22"/>
      <c r="N125" s="22"/>
      <c r="O125" s="22"/>
      <c r="Q125" s="41"/>
      <c r="R125" s="41"/>
      <c r="AR125" s="41"/>
    </row>
    <row r="126" spans="1:44" ht="15.75" customHeight="1" x14ac:dyDescent="0.25">
      <c r="A126" s="36"/>
      <c r="F126" s="21" t="s">
        <v>84</v>
      </c>
      <c r="I126" s="21" t="s">
        <v>17</v>
      </c>
      <c r="J126" s="22"/>
      <c r="K126" s="22">
        <v>14</v>
      </c>
      <c r="L126" s="49">
        <v>4</v>
      </c>
      <c r="M126" s="22"/>
      <c r="N126" s="22"/>
      <c r="O126" s="22"/>
      <c r="Q126" s="41"/>
      <c r="R126" s="41"/>
      <c r="AR126" s="41"/>
    </row>
    <row r="127" spans="1:44" ht="15.75" customHeight="1" x14ac:dyDescent="0.25">
      <c r="A127" s="36"/>
      <c r="F127" s="21" t="s">
        <v>42</v>
      </c>
      <c r="G127" s="21"/>
      <c r="H127" s="21"/>
      <c r="I127" s="21" t="s">
        <v>107</v>
      </c>
      <c r="J127" s="22"/>
      <c r="K127" s="22">
        <v>15</v>
      </c>
      <c r="L127" s="49">
        <v>4</v>
      </c>
      <c r="M127" s="22"/>
      <c r="N127" s="22"/>
      <c r="O127" s="22"/>
      <c r="Q127" s="41"/>
      <c r="R127" s="41"/>
      <c r="AR127" s="41"/>
    </row>
    <row r="128" spans="1:44" ht="15.75" customHeight="1" x14ac:dyDescent="0.25">
      <c r="A128" s="36"/>
      <c r="F128" s="21" t="s">
        <v>185</v>
      </c>
      <c r="G128" s="21"/>
      <c r="H128" s="21"/>
      <c r="I128" s="21" t="s">
        <v>134</v>
      </c>
      <c r="J128" s="22"/>
      <c r="K128" s="22">
        <v>17</v>
      </c>
      <c r="L128" s="49">
        <v>4</v>
      </c>
      <c r="M128" s="22"/>
      <c r="N128" s="22"/>
      <c r="O128" s="22"/>
      <c r="Q128" s="41"/>
      <c r="R128" s="41"/>
      <c r="AR128" s="41"/>
    </row>
    <row r="129" spans="1:44" ht="15.75" customHeight="1" x14ac:dyDescent="0.25">
      <c r="A129" s="36"/>
      <c r="F129" s="21" t="s">
        <v>282</v>
      </c>
      <c r="G129" s="21"/>
      <c r="H129" s="21"/>
      <c r="I129" s="21" t="s">
        <v>106</v>
      </c>
      <c r="J129" s="22"/>
      <c r="K129" s="22">
        <v>17</v>
      </c>
      <c r="L129" s="49">
        <v>4</v>
      </c>
      <c r="M129" s="22"/>
      <c r="N129" s="22"/>
      <c r="O129" s="22"/>
      <c r="Q129" s="41"/>
      <c r="R129" s="41"/>
      <c r="AR129" s="41"/>
    </row>
    <row r="130" spans="1:44" ht="15.75" customHeight="1" x14ac:dyDescent="0.25">
      <c r="A130" s="36"/>
      <c r="F130" s="21" t="s">
        <v>120</v>
      </c>
      <c r="G130" s="21"/>
      <c r="H130" s="21"/>
      <c r="I130" s="16" t="s">
        <v>17</v>
      </c>
      <c r="J130" s="22"/>
      <c r="K130" s="22">
        <v>18</v>
      </c>
      <c r="L130" s="49">
        <v>4</v>
      </c>
      <c r="M130" s="22"/>
      <c r="N130" s="22"/>
      <c r="O130" s="22"/>
      <c r="Q130" s="41"/>
      <c r="R130" s="41"/>
      <c r="AR130" s="41"/>
    </row>
    <row r="131" spans="1:44" ht="15.75" customHeight="1" x14ac:dyDescent="0.25">
      <c r="A131" s="36"/>
      <c r="F131" s="21" t="s">
        <v>141</v>
      </c>
      <c r="G131" s="21"/>
      <c r="H131" s="21"/>
      <c r="I131" s="21" t="s">
        <v>97</v>
      </c>
      <c r="J131" s="22"/>
      <c r="K131" s="22">
        <v>18</v>
      </c>
      <c r="L131" s="49">
        <v>4</v>
      </c>
      <c r="M131" s="22"/>
      <c r="N131" s="22"/>
      <c r="O131" s="22"/>
      <c r="Q131" s="41"/>
      <c r="R131" s="41"/>
      <c r="AR131" s="41"/>
    </row>
    <row r="132" spans="1:44" ht="15.75" customHeight="1" x14ac:dyDescent="0.25">
      <c r="A132" s="36"/>
      <c r="Q132" s="41"/>
      <c r="R132" s="41"/>
      <c r="AR132" s="41"/>
    </row>
    <row r="133" spans="1:44" ht="15.75" customHeight="1" x14ac:dyDescent="0.25">
      <c r="A133" s="36"/>
      <c r="Q133" s="41"/>
      <c r="R133" s="41"/>
      <c r="AR133" s="41"/>
    </row>
    <row r="134" spans="1:44" ht="15.75" customHeight="1" x14ac:dyDescent="0.25">
      <c r="A134" s="36"/>
      <c r="Q134" s="41"/>
      <c r="R134" s="41"/>
      <c r="U134" s="27"/>
      <c r="V134" s="21"/>
      <c r="W134" s="21"/>
      <c r="X134" s="21"/>
      <c r="Y134" s="21"/>
      <c r="Z134" s="22"/>
      <c r="AC134" s="22"/>
      <c r="AD134" s="22"/>
      <c r="AE134" s="22"/>
      <c r="AF134" s="22"/>
      <c r="AG134" s="95"/>
      <c r="AH134" s="95"/>
      <c r="AI134" s="22"/>
      <c r="AJ134" s="22"/>
      <c r="AK134" s="22"/>
      <c r="AL134" s="24"/>
      <c r="AM134" s="22"/>
      <c r="AN134" s="22"/>
      <c r="AR134" s="41"/>
    </row>
    <row r="135" spans="1:44" ht="15.75" customHeight="1" x14ac:dyDescent="0.25">
      <c r="A135" s="36"/>
      <c r="Q135" s="41"/>
      <c r="R135" s="41"/>
      <c r="U135" s="27"/>
      <c r="V135" s="21"/>
      <c r="W135" s="21"/>
      <c r="X135" s="21"/>
      <c r="Y135" s="21"/>
      <c r="Z135" s="22"/>
      <c r="AC135" s="22"/>
      <c r="AD135" s="22"/>
      <c r="AE135" s="22"/>
      <c r="AF135" s="22"/>
      <c r="AG135" s="95"/>
      <c r="AH135" s="95"/>
      <c r="AI135" s="22"/>
      <c r="AJ135" s="22"/>
      <c r="AK135" s="22"/>
      <c r="AL135" s="24"/>
      <c r="AM135" s="22"/>
      <c r="AN135" s="22"/>
      <c r="AR135" s="41"/>
    </row>
    <row r="136" spans="1:44" ht="15.75" customHeight="1" x14ac:dyDescent="0.25">
      <c r="A136" s="36"/>
      <c r="Q136" s="36"/>
      <c r="R136" s="36"/>
      <c r="U136" s="27"/>
      <c r="V136" s="21"/>
      <c r="W136" s="21"/>
      <c r="X136" s="21"/>
      <c r="Y136" s="21"/>
      <c r="Z136" s="22"/>
      <c r="AC136" s="22"/>
      <c r="AD136" s="22"/>
      <c r="AE136" s="22"/>
      <c r="AF136" s="22"/>
      <c r="AG136" s="95"/>
      <c r="AH136" s="95"/>
      <c r="AI136" s="22"/>
      <c r="AJ136" s="22"/>
      <c r="AK136" s="22"/>
      <c r="AL136" s="24"/>
      <c r="AM136" s="22"/>
      <c r="AN136" s="22"/>
      <c r="AR136" s="36"/>
    </row>
    <row r="137" spans="1:44" ht="15.75" customHeight="1" x14ac:dyDescent="0.25">
      <c r="A137" s="36"/>
      <c r="Q137" s="36"/>
      <c r="R137" s="36"/>
      <c r="U137" s="27"/>
      <c r="V137" s="21"/>
      <c r="W137" s="21"/>
      <c r="X137" s="21"/>
      <c r="Y137" s="21"/>
      <c r="Z137" s="22"/>
      <c r="AC137" s="22"/>
      <c r="AD137" s="22"/>
      <c r="AE137" s="22"/>
      <c r="AF137" s="22"/>
      <c r="AG137" s="95"/>
      <c r="AH137" s="95"/>
      <c r="AI137" s="22"/>
      <c r="AJ137" s="22"/>
      <c r="AK137" s="22"/>
      <c r="AL137" s="24"/>
      <c r="AM137" s="22"/>
      <c r="AN137" s="22"/>
      <c r="AR137" s="36"/>
    </row>
    <row r="138" spans="1:44" ht="15.75" customHeight="1" x14ac:dyDescent="0.25">
      <c r="A138" s="36"/>
      <c r="Q138" s="36"/>
      <c r="R138" s="36"/>
      <c r="AR138" s="36"/>
    </row>
    <row r="139" spans="1:44" ht="15.75" customHeight="1" x14ac:dyDescent="0.25">
      <c r="A139" s="36"/>
      <c r="Q139" s="36"/>
      <c r="R139" s="36"/>
      <c r="S139" s="27"/>
      <c r="T139" s="21"/>
      <c r="AR139" s="36"/>
    </row>
    <row r="140" spans="1:44" ht="15.75" customHeight="1" x14ac:dyDescent="0.25">
      <c r="A140" s="36"/>
      <c r="Q140" s="36"/>
      <c r="R140" s="36"/>
      <c r="S140" s="27"/>
      <c r="T140" s="21"/>
      <c r="AR140" s="36"/>
    </row>
    <row r="141" spans="1:44" ht="15.75" customHeight="1" x14ac:dyDescent="0.25">
      <c r="A141" s="36"/>
      <c r="Q141" s="36"/>
      <c r="R141" s="36"/>
      <c r="S141" s="27"/>
      <c r="T141" s="21"/>
      <c r="AR141" s="36"/>
    </row>
    <row r="142" spans="1:44" ht="15.75" customHeight="1" x14ac:dyDescent="0.25">
      <c r="A142" s="36"/>
      <c r="Q142" s="39"/>
      <c r="R142" s="39"/>
      <c r="AR142" s="39"/>
    </row>
    <row r="143" spans="1:44" ht="15.75" customHeight="1" x14ac:dyDescent="0.25">
      <c r="A143" s="36"/>
      <c r="Q143" s="39"/>
      <c r="R143" s="39"/>
      <c r="AR143" s="39"/>
    </row>
    <row r="144" spans="1:44" ht="15.75" customHeight="1" x14ac:dyDescent="0.25">
      <c r="A144" s="36"/>
      <c r="Q144" s="39"/>
      <c r="R144" s="39"/>
      <c r="AR144" s="39"/>
    </row>
    <row r="145" spans="1:44" ht="15.75" customHeight="1" x14ac:dyDescent="0.25">
      <c r="A145" s="36"/>
      <c r="D145" s="21"/>
      <c r="E145" s="21"/>
      <c r="F145" s="21"/>
      <c r="G145" s="21"/>
      <c r="I145" s="22"/>
      <c r="J145" s="22"/>
      <c r="K145" s="22"/>
      <c r="L145" s="22"/>
      <c r="M145" s="22"/>
      <c r="Q145" s="39"/>
      <c r="R145" s="39"/>
      <c r="AR145" s="39"/>
    </row>
    <row r="146" spans="1:44" ht="15.75" x14ac:dyDescent="0.25">
      <c r="A146" s="36"/>
      <c r="Q146" s="39"/>
      <c r="R146" s="39"/>
      <c r="AR146" s="39"/>
    </row>
    <row r="147" spans="1:44" ht="15" x14ac:dyDescent="0.2">
      <c r="A147" s="39"/>
      <c r="B147" s="39"/>
      <c r="C147" s="39"/>
      <c r="D147" s="39"/>
      <c r="E147" s="39"/>
      <c r="F147" s="39"/>
      <c r="G147" s="39"/>
      <c r="H147" s="39"/>
      <c r="I147" s="39"/>
      <c r="J147" s="39"/>
      <c r="K147" s="39"/>
      <c r="L147" s="39"/>
      <c r="M147" s="39"/>
      <c r="N147" s="39"/>
      <c r="O147" s="39"/>
      <c r="P147" s="39"/>
      <c r="Q147" s="39"/>
      <c r="R147" s="39"/>
      <c r="S147" s="39"/>
      <c r="T147" s="39"/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F147" s="39"/>
      <c r="AG147" s="39"/>
      <c r="AH147" s="39"/>
      <c r="AI147" s="39"/>
      <c r="AJ147" s="39"/>
      <c r="AK147" s="39"/>
      <c r="AL147" s="39"/>
      <c r="AM147" s="39"/>
      <c r="AN147" s="39"/>
      <c r="AO147" s="39"/>
      <c r="AP147" s="39"/>
      <c r="AQ147" s="39"/>
      <c r="AR147" s="43"/>
    </row>
  </sheetData>
  <mergeCells count="31">
    <mergeCell ref="AG10:AH10"/>
    <mergeCell ref="B1:P1"/>
    <mergeCell ref="S1:AQ1"/>
    <mergeCell ref="G2:M2"/>
    <mergeCell ref="AG2:AH2"/>
    <mergeCell ref="AG3:AH3"/>
    <mergeCell ref="AG4:AH4"/>
    <mergeCell ref="AG5:AH5"/>
    <mergeCell ref="AG6:AH6"/>
    <mergeCell ref="AG7:AH7"/>
    <mergeCell ref="AG8:AH8"/>
    <mergeCell ref="AG9:AH9"/>
    <mergeCell ref="AG118:AH118"/>
    <mergeCell ref="AG11:AH11"/>
    <mergeCell ref="E14:F14"/>
    <mergeCell ref="B74:P74"/>
    <mergeCell ref="S74:AQ74"/>
    <mergeCell ref="G75:M75"/>
    <mergeCell ref="S75:AQ75"/>
    <mergeCell ref="AG113:AH113"/>
    <mergeCell ref="AG114:AH114"/>
    <mergeCell ref="AG115:AH115"/>
    <mergeCell ref="AG116:AH116"/>
    <mergeCell ref="AG117:AH117"/>
    <mergeCell ref="AG137:AH137"/>
    <mergeCell ref="AG119:AH119"/>
    <mergeCell ref="AG120:AH120"/>
    <mergeCell ref="AG121:AH121"/>
    <mergeCell ref="AG134:AH134"/>
    <mergeCell ref="AG135:AH135"/>
    <mergeCell ref="AG136:AH136"/>
  </mergeCells>
  <conditionalFormatting sqref="AM110">
    <cfRule type="cellIs" dxfId="89" priority="5" operator="notEqual">
      <formula>$AM$109</formula>
    </cfRule>
  </conditionalFormatting>
  <conditionalFormatting sqref="AN110">
    <cfRule type="cellIs" dxfId="88" priority="4" operator="notEqual">
      <formula>$AN$109</formula>
    </cfRule>
  </conditionalFormatting>
  <conditionalFormatting sqref="AO110">
    <cfRule type="cellIs" dxfId="87" priority="3" operator="notEqual">
      <formula>$AO$109</formula>
    </cfRule>
  </conditionalFormatting>
  <conditionalFormatting sqref="AP110">
    <cfRule type="cellIs" dxfId="86" priority="2" operator="notEqual">
      <formula>$AP$109</formula>
    </cfRule>
  </conditionalFormatting>
  <conditionalFormatting sqref="AQ110">
    <cfRule type="cellIs" dxfId="85" priority="1" operator="notEqual">
      <formula>$AQ$109</formula>
    </cfRule>
  </conditionalFormatting>
  <pageMargins left="0.25" right="0.25" top="0.25" bottom="0.25" header="0.5" footer="0.5"/>
  <pageSetup scale="65" fitToWidth="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26</vt:i4>
      </vt:variant>
    </vt:vector>
  </HeadingPairs>
  <TitlesOfParts>
    <vt:vector size="26" baseType="lpstr">
      <vt:lpstr>Wk26PO4</vt:lpstr>
      <vt:lpstr>Wk25PO3</vt:lpstr>
      <vt:lpstr>Wk24PO2</vt:lpstr>
      <vt:lpstr>Wk23PO1</vt:lpstr>
      <vt:lpstr>Wk22</vt:lpstr>
      <vt:lpstr>Wk21</vt:lpstr>
      <vt:lpstr>Wk20</vt:lpstr>
      <vt:lpstr>Wk19</vt:lpstr>
      <vt:lpstr>Wk18</vt:lpstr>
      <vt:lpstr>Wk17</vt:lpstr>
      <vt:lpstr>Wk16</vt:lpstr>
      <vt:lpstr>Wk15</vt:lpstr>
      <vt:lpstr>Wk14</vt:lpstr>
      <vt:lpstr>Wk13</vt:lpstr>
      <vt:lpstr>Wk12</vt:lpstr>
      <vt:lpstr>Wk11</vt:lpstr>
      <vt:lpstr>Wk10</vt:lpstr>
      <vt:lpstr>Wk9</vt:lpstr>
      <vt:lpstr>Wk8</vt:lpstr>
      <vt:lpstr>Wk7</vt:lpstr>
      <vt:lpstr>Wk6</vt:lpstr>
      <vt:lpstr>Wk5</vt:lpstr>
      <vt:lpstr>Wk4</vt:lpstr>
      <vt:lpstr>Wk3</vt:lpstr>
      <vt:lpstr>Wk2</vt:lpstr>
      <vt:lpstr>Wk1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 Yollick</dc:creator>
  <cp:lastModifiedBy>Steve Yollick</cp:lastModifiedBy>
  <cp:lastPrinted>2026-03-04T01:08:23Z</cp:lastPrinted>
  <dcterms:created xsi:type="dcterms:W3CDTF">2018-09-11T20:47:04Z</dcterms:created>
  <dcterms:modified xsi:type="dcterms:W3CDTF">2026-03-04T01:08:38Z</dcterms:modified>
</cp:coreProperties>
</file>